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chursina/Desktop/doc/MAI/numerical methods/Lab 2/"/>
    </mc:Choice>
  </mc:AlternateContent>
  <xr:revisionPtr revIDLastSave="0" documentId="13_ncr:1_{B198B6EC-C249-4D42-A50B-B79937B7D134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Лист1" sheetId="1" r:id="rId1"/>
  </sheets>
  <externalReferences>
    <externalReference r:id="rId2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B10" i="1"/>
  <c r="A57" i="1"/>
  <c r="A59" i="1"/>
  <c r="A58" i="1"/>
  <c r="B44" i="1"/>
  <c r="B43" i="1"/>
  <c r="B42" i="1"/>
  <c r="A38" i="1"/>
  <c r="B25" i="1"/>
  <c r="B24" i="1"/>
  <c r="B23" i="1"/>
  <c r="A21" i="1"/>
  <c r="A20" i="1"/>
  <c r="A19" i="1"/>
  <c r="M24" i="1"/>
  <c r="M23" i="1"/>
  <c r="L20" i="1"/>
  <c r="L19" i="1"/>
  <c r="B63" i="1" l="1"/>
  <c r="B62" i="1"/>
  <c r="L21" i="1" l="1"/>
  <c r="L14" i="1" a="1"/>
  <c r="N16" i="1" s="1"/>
  <c r="L15" i="1" l="1"/>
  <c r="N15" i="1"/>
  <c r="L16" i="1"/>
  <c r="M16" i="1"/>
  <c r="M14" i="1"/>
  <c r="N14" i="1"/>
  <c r="M15" i="1"/>
  <c r="L14" i="1"/>
  <c r="J15" i="1" l="1"/>
  <c r="J6" i="1"/>
  <c r="A14" i="1" a="1"/>
  <c r="A29" i="1" l="1"/>
  <c r="B30" i="1"/>
  <c r="C15" i="1"/>
  <c r="A15" i="1"/>
  <c r="C14" i="1"/>
  <c r="B15" i="1"/>
  <c r="B14" i="1"/>
  <c r="C16" i="1"/>
  <c r="B16" i="1"/>
  <c r="A14" i="1"/>
  <c r="A16" i="1"/>
  <c r="M30" i="1" l="1"/>
  <c r="L29" i="1"/>
  <c r="G16" i="1"/>
  <c r="M25" i="1"/>
  <c r="B29" i="1" l="1"/>
  <c r="A30" i="1"/>
  <c r="A33" i="1" s="1" a="1"/>
  <c r="A39" i="1"/>
  <c r="J7" i="1" s="1"/>
  <c r="A40" i="1"/>
  <c r="M29" i="1"/>
  <c r="L30" i="1"/>
  <c r="L40" i="1"/>
  <c r="L39" i="1"/>
  <c r="J16" i="1" s="1"/>
  <c r="L38" i="1"/>
  <c r="G7" i="1"/>
  <c r="H7" i="1"/>
  <c r="H16" i="1"/>
  <c r="I7" i="1"/>
  <c r="I16" i="1"/>
  <c r="L33" i="1" l="1" a="1"/>
  <c r="N33" i="1" s="1"/>
  <c r="B34" i="1"/>
  <c r="C33" i="1"/>
  <c r="A34" i="1"/>
  <c r="B33" i="1"/>
  <c r="B35" i="1"/>
  <c r="A33" i="1"/>
  <c r="A35" i="1"/>
  <c r="C34" i="1"/>
  <c r="C35" i="1"/>
  <c r="B49" i="1" l="1"/>
  <c r="A48" i="1"/>
  <c r="N34" i="1"/>
  <c r="M35" i="1"/>
  <c r="M33" i="1"/>
  <c r="L34" i="1"/>
  <c r="N35" i="1"/>
  <c r="M34" i="1"/>
  <c r="L33" i="1"/>
  <c r="L35" i="1"/>
  <c r="I8" i="1"/>
  <c r="G8" i="1"/>
  <c r="B48" i="1" l="1"/>
  <c r="A49" i="1"/>
  <c r="A52" i="1" s="1" a="1"/>
  <c r="J8" i="1"/>
  <c r="M42" i="1"/>
  <c r="L48" i="1" s="1"/>
  <c r="M44" i="1"/>
  <c r="I17" i="1" s="1"/>
  <c r="M43" i="1"/>
  <c r="H8" i="1"/>
  <c r="G17" i="1" l="1"/>
  <c r="M49" i="1"/>
  <c r="L58" i="1"/>
  <c r="J17" i="1" s="1"/>
  <c r="L59" i="1"/>
  <c r="L49" i="1"/>
  <c r="M48" i="1"/>
  <c r="L57" i="1"/>
  <c r="H17" i="1"/>
  <c r="B53" i="1"/>
  <c r="C54" i="1"/>
  <c r="A53" i="1"/>
  <c r="B52" i="1"/>
  <c r="B54" i="1"/>
  <c r="A52" i="1"/>
  <c r="A54" i="1"/>
  <c r="C52" i="1"/>
  <c r="C53" i="1"/>
  <c r="B61" i="1" l="1"/>
  <c r="A68" i="1"/>
  <c r="B67" i="1"/>
  <c r="L52" i="1" a="1"/>
  <c r="M53" i="1" s="1"/>
  <c r="I9" i="1"/>
  <c r="H9" i="1"/>
  <c r="A76" i="1" l="1"/>
  <c r="A77" i="1"/>
  <c r="J9" i="1" s="1"/>
  <c r="B68" i="1"/>
  <c r="A78" i="1"/>
  <c r="A67" i="1"/>
  <c r="N54" i="1"/>
  <c r="N53" i="1"/>
  <c r="L54" i="1"/>
  <c r="M63" i="1" s="1"/>
  <c r="I18" i="1" s="1"/>
  <c r="M54" i="1"/>
  <c r="L52" i="1"/>
  <c r="N52" i="1"/>
  <c r="L53" i="1"/>
  <c r="M52" i="1"/>
  <c r="M61" i="1" s="1"/>
  <c r="G9" i="1"/>
  <c r="M62" i="1" l="1"/>
  <c r="H18" i="1" s="1"/>
  <c r="L76" i="1"/>
  <c r="L67" i="1"/>
  <c r="L77" i="1"/>
  <c r="J18" i="1" s="1"/>
  <c r="M68" i="1"/>
  <c r="L68" i="1"/>
  <c r="M67" i="1"/>
  <c r="L71" i="1" s="1" a="1"/>
  <c r="M72" i="1" s="1"/>
  <c r="G18" i="1"/>
  <c r="A71" i="1" a="1"/>
  <c r="B72" i="1" s="1"/>
  <c r="L78" i="1" l="1"/>
  <c r="N72" i="1"/>
  <c r="L73" i="1"/>
  <c r="L71" i="1"/>
  <c r="M73" i="1"/>
  <c r="N73" i="1"/>
  <c r="M71" i="1"/>
  <c r="L72" i="1"/>
  <c r="N71" i="1"/>
  <c r="B73" i="1"/>
  <c r="A73" i="1"/>
  <c r="A71" i="1"/>
  <c r="C73" i="1"/>
  <c r="B71" i="1"/>
  <c r="C71" i="1"/>
  <c r="A72" i="1"/>
  <c r="C72" i="1"/>
  <c r="M81" i="1" l="1"/>
  <c r="H19" i="1" s="1"/>
  <c r="M80" i="1"/>
  <c r="M82" i="1"/>
  <c r="I19" i="1" s="1"/>
  <c r="B81" i="1"/>
  <c r="H10" i="1" s="1"/>
  <c r="B80" i="1"/>
  <c r="B82" i="1"/>
  <c r="I10" i="1" s="1"/>
  <c r="A86" i="1" l="1"/>
  <c r="J10" i="1" s="1"/>
  <c r="G10" i="1"/>
  <c r="A87" i="1"/>
  <c r="A85" i="1"/>
  <c r="L85" i="1"/>
  <c r="L87" i="1"/>
  <c r="L86" i="1"/>
  <c r="J19" i="1" s="1"/>
  <c r="G19" i="1"/>
</calcChain>
</file>

<file path=xl/sharedStrings.xml><?xml version="1.0" encoding="utf-8"?>
<sst xmlns="http://schemas.openxmlformats.org/spreadsheetml/2006/main" count="74" uniqueCount="41">
  <si>
    <t>Метод линеаризации (Ньютона)</t>
  </si>
  <si>
    <t>Таблица для (1,1,1)</t>
  </si>
  <si>
    <t>(1,1,1)</t>
  </si>
  <si>
    <t>x0</t>
  </si>
  <si>
    <t>y0</t>
  </si>
  <si>
    <t>z0</t>
  </si>
  <si>
    <t>n</t>
  </si>
  <si>
    <t>xn</t>
  </si>
  <si>
    <t>yn</t>
  </si>
  <si>
    <t>zn</t>
  </si>
  <si>
    <t>||F||</t>
  </si>
  <si>
    <t>(-1,-1,1)</t>
  </si>
  <si>
    <t>Матрица Якоби J(0) =</t>
  </si>
  <si>
    <t>Обратная матрица J^(-1)(0)=</t>
  </si>
  <si>
    <t>Таблица для (-1; -1; 1)</t>
  </si>
  <si>
    <t>Вектор значений функций f(0)(x(0))=</t>
  </si>
  <si>
    <t>x1</t>
  </si>
  <si>
    <t>y1</t>
  </si>
  <si>
    <t>z1</t>
  </si>
  <si>
    <t xml:space="preserve">J(1) = </t>
  </si>
  <si>
    <t>J^(-1)(1)=</t>
  </si>
  <si>
    <t>f(1)(x(1)) =</t>
  </si>
  <si>
    <t>x2</t>
  </si>
  <si>
    <t>y2</t>
  </si>
  <si>
    <t>z2</t>
  </si>
  <si>
    <t>J(2) =</t>
  </si>
  <si>
    <t>J^(-1)(2)=</t>
  </si>
  <si>
    <t>f(2)(x(2)) =</t>
  </si>
  <si>
    <t>x3</t>
  </si>
  <si>
    <t>y3</t>
  </si>
  <si>
    <t>z3</t>
  </si>
  <si>
    <t>J(3) =</t>
  </si>
  <si>
    <t>J^(-1)(3)=</t>
  </si>
  <si>
    <t>f(3)(x(3)) =</t>
  </si>
  <si>
    <t>x4</t>
  </si>
  <si>
    <t>y4</t>
  </si>
  <si>
    <t>z4</t>
  </si>
  <si>
    <t xml:space="preserve">f(4)(x(4)) = </t>
  </si>
  <si>
    <t>-2*x+ 5*y +3*z=0</t>
  </si>
  <si>
    <t>5*x*x+ 2*y*y+ 3*z- 4=0</t>
  </si>
  <si>
    <t>5*x*y- 3*z=0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</si>
</sst>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chursina/Desktop/Chm_lab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ловинка"/>
      <sheetName val="Секущих"/>
      <sheetName val="Ньютон"/>
      <sheetName val="Итераций"/>
      <sheetName val="Линеаризация"/>
    </sheetNames>
    <sheetDataSet>
      <sheetData sheetId="0"/>
      <sheetData sheetId="1"/>
      <sheetData sheetId="2"/>
      <sheetData sheetId="3"/>
      <sheetData sheetId="4">
        <row r="10">
          <cell r="G10">
            <v>-5</v>
          </cell>
          <cell r="H10">
            <v>-7.8944467729681147</v>
          </cell>
        </row>
        <row r="11">
          <cell r="G11">
            <v>-4</v>
          </cell>
          <cell r="H11">
            <v>-6.2827613047827855</v>
          </cell>
        </row>
        <row r="12">
          <cell r="G12">
            <v>-3</v>
          </cell>
          <cell r="H12">
            <v>-4.6415888336127793</v>
          </cell>
        </row>
        <row r="13">
          <cell r="G13">
            <v>-2</v>
          </cell>
          <cell r="H13">
            <v>-2.8844991406148166</v>
          </cell>
        </row>
        <row r="14">
          <cell r="G14">
            <v>-1</v>
          </cell>
          <cell r="H14">
            <v>1.5874010519681994</v>
          </cell>
        </row>
        <row r="15">
          <cell r="G15">
            <v>0</v>
          </cell>
          <cell r="H15">
            <v>1.9999999999999998</v>
          </cell>
        </row>
        <row r="16">
          <cell r="G16">
            <v>1</v>
          </cell>
          <cell r="H16">
            <v>2.2894284851066637</v>
          </cell>
        </row>
        <row r="17">
          <cell r="G17">
            <v>2</v>
          </cell>
          <cell r="H17">
            <v>3.4199518933533941</v>
          </cell>
        </row>
        <row r="18">
          <cell r="G18">
            <v>3</v>
          </cell>
          <cell r="H18">
            <v>4.876998961073312</v>
          </cell>
        </row>
        <row r="19">
          <cell r="G19">
            <v>4</v>
          </cell>
          <cell r="H19">
            <v>6.4150686599916522</v>
          </cell>
        </row>
        <row r="20">
          <cell r="G20">
            <v>5</v>
          </cell>
          <cell r="H20">
            <v>7.9791121764858008</v>
          </cell>
        </row>
        <row r="23">
          <cell r="G23">
            <v>-5</v>
          </cell>
          <cell r="H23">
            <v>-1.1666666666666667</v>
          </cell>
        </row>
        <row r="24">
          <cell r="G24">
            <v>-4</v>
          </cell>
          <cell r="H24">
            <v>-1.4</v>
          </cell>
        </row>
        <row r="25">
          <cell r="G25">
            <v>-3</v>
          </cell>
          <cell r="H25">
            <v>-1.75</v>
          </cell>
        </row>
        <row r="26">
          <cell r="G26">
            <v>-2</v>
          </cell>
          <cell r="H26">
            <v>-2.3333333333333335</v>
          </cell>
        </row>
        <row r="27">
          <cell r="G27">
            <v>-1</v>
          </cell>
          <cell r="H27">
            <v>-3.5</v>
          </cell>
        </row>
        <row r="28">
          <cell r="G28">
            <v>0</v>
          </cell>
          <cell r="H28">
            <v>-7</v>
          </cell>
        </row>
        <row r="29">
          <cell r="G29">
            <v>1</v>
          </cell>
          <cell r="H29">
            <v>-20</v>
          </cell>
        </row>
        <row r="30">
          <cell r="G30">
            <v>1</v>
          </cell>
        </row>
        <row r="31">
          <cell r="G31">
            <v>1</v>
          </cell>
          <cell r="H31">
            <v>20</v>
          </cell>
        </row>
        <row r="32">
          <cell r="G32">
            <v>2</v>
          </cell>
          <cell r="H32">
            <v>7</v>
          </cell>
        </row>
        <row r="33">
          <cell r="G33">
            <v>3</v>
          </cell>
          <cell r="H33">
            <v>3.5</v>
          </cell>
        </row>
        <row r="34">
          <cell r="G34">
            <v>4</v>
          </cell>
          <cell r="H34">
            <v>2.3333333333333335</v>
          </cell>
        </row>
        <row r="35">
          <cell r="G35">
            <v>5</v>
          </cell>
          <cell r="H35">
            <v>1.75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7"/>
  <sheetViews>
    <sheetView tabSelected="1" workbookViewId="0">
      <selection activeCell="P10" sqref="P10:T19"/>
    </sheetView>
  </sheetViews>
  <sheetFormatPr baseColWidth="10" defaultColWidth="14.5" defaultRowHeight="15.75" customHeight="1" x14ac:dyDescent="0.15"/>
  <cols>
    <col min="1" max="1" width="12.6640625" customWidth="1"/>
    <col min="2" max="2" width="13.5" customWidth="1"/>
    <col min="3" max="3" width="13.33203125" customWidth="1"/>
    <col min="4" max="4" width="11.33203125" customWidth="1"/>
    <col min="5" max="5" width="7.1640625" customWidth="1"/>
    <col min="6" max="6" width="9" customWidth="1"/>
    <col min="7" max="7" width="11" customWidth="1"/>
    <col min="8" max="8" width="11.5" customWidth="1"/>
    <col min="9" max="9" width="12.1640625" customWidth="1"/>
    <col min="10" max="10" width="12.5" customWidth="1"/>
    <col min="11" max="11" width="6" customWidth="1"/>
  </cols>
  <sheetData>
    <row r="1" spans="1:19" ht="15.75" customHeight="1" x14ac:dyDescent="0.15">
      <c r="A1" t="s">
        <v>0</v>
      </c>
      <c r="D1" t="s">
        <v>38</v>
      </c>
    </row>
    <row r="2" spans="1:19" ht="15.75" customHeight="1" x14ac:dyDescent="0.15">
      <c r="D2" t="s">
        <v>39</v>
      </c>
    </row>
    <row r="3" spans="1:19" ht="15.75" customHeight="1" x14ac:dyDescent="0.15">
      <c r="D3" t="s">
        <v>40</v>
      </c>
    </row>
    <row r="4" spans="1:19" ht="15.75" customHeight="1" x14ac:dyDescent="0.15">
      <c r="F4" t="s">
        <v>1</v>
      </c>
    </row>
    <row r="5" spans="1:19" ht="13" x14ac:dyDescent="0.15">
      <c r="A5" t="s">
        <v>2</v>
      </c>
      <c r="B5" s="1" t="s">
        <v>3</v>
      </c>
      <c r="C5" s="1" t="s">
        <v>4</v>
      </c>
      <c r="D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L5" t="s">
        <v>11</v>
      </c>
      <c r="M5" s="1" t="s">
        <v>3</v>
      </c>
      <c r="N5" s="1" t="s">
        <v>4</v>
      </c>
      <c r="O5" s="1" t="s">
        <v>5</v>
      </c>
    </row>
    <row r="6" spans="1:19" ht="13" x14ac:dyDescent="0.15">
      <c r="B6" s="1">
        <v>1</v>
      </c>
      <c r="C6" s="1">
        <v>1</v>
      </c>
      <c r="D6" s="1">
        <v>1</v>
      </c>
      <c r="F6" s="1">
        <v>0</v>
      </c>
      <c r="G6" s="1">
        <v>1</v>
      </c>
      <c r="H6" s="1">
        <v>1</v>
      </c>
      <c r="I6" s="1">
        <v>1</v>
      </c>
      <c r="J6" s="1">
        <f>A20</f>
        <v>6</v>
      </c>
      <c r="M6" s="1">
        <v>-1</v>
      </c>
      <c r="N6" s="1">
        <v>-1</v>
      </c>
      <c r="O6" s="1">
        <v>1</v>
      </c>
    </row>
    <row r="7" spans="1:19" ht="13" x14ac:dyDescent="0.15">
      <c r="F7" s="1">
        <v>1</v>
      </c>
      <c r="G7" s="1">
        <f>B23</f>
        <v>0.9349593495934958</v>
      </c>
      <c r="H7" s="1">
        <f>B24</f>
        <v>0.21951219512195119</v>
      </c>
      <c r="I7" s="1">
        <f>B25</f>
        <v>0.25745257452574521</v>
      </c>
      <c r="J7" s="1">
        <f>A39</f>
        <v>1.2394738581532145</v>
      </c>
    </row>
    <row r="8" spans="1:19" ht="13" x14ac:dyDescent="0.15">
      <c r="A8" s="1" t="s">
        <v>12</v>
      </c>
      <c r="B8" s="1"/>
      <c r="C8" s="1"/>
      <c r="F8" s="1">
        <v>2</v>
      </c>
      <c r="G8" s="1">
        <f>B42</f>
        <v>0.81205926946653162</v>
      </c>
      <c r="H8" s="1">
        <f>B43</f>
        <v>0.18181352193773692</v>
      </c>
      <c r="I8" s="1">
        <f>B44</f>
        <v>0.23835030974812615</v>
      </c>
      <c r="J8" s="1">
        <f>A58</f>
        <v>7.8364528395771238E-2</v>
      </c>
      <c r="L8" s="1" t="s">
        <v>12</v>
      </c>
      <c r="M8" s="1"/>
      <c r="N8" s="1"/>
    </row>
    <row r="9" spans="1:19" ht="13" x14ac:dyDescent="0.15">
      <c r="A9" s="1">
        <v>-2</v>
      </c>
      <c r="B9" s="1">
        <v>5</v>
      </c>
      <c r="C9" s="1">
        <v>3</v>
      </c>
      <c r="F9" s="1">
        <v>3</v>
      </c>
      <c r="G9" s="1">
        <f>B61</f>
        <v>0.8027642247126322</v>
      </c>
      <c r="H9" s="1">
        <f>B62</f>
        <v>0.17813747052730727</v>
      </c>
      <c r="I9" s="1">
        <f>B63</f>
        <v>0.23828036559624263</v>
      </c>
      <c r="J9" s="1">
        <f>A77</f>
        <v>4.5901599282949235E-4</v>
      </c>
      <c r="L9" s="1">
        <v>-2</v>
      </c>
      <c r="M9" s="1">
        <v>5</v>
      </c>
      <c r="N9" s="1">
        <v>3</v>
      </c>
    </row>
    <row r="10" spans="1:19" ht="13" x14ac:dyDescent="0.15">
      <c r="A10" s="1">
        <v>10</v>
      </c>
      <c r="B10" s="1">
        <f>4*C6</f>
        <v>4</v>
      </c>
      <c r="C10" s="1">
        <v>3</v>
      </c>
      <c r="F10" s="1">
        <v>4</v>
      </c>
      <c r="G10" s="1">
        <f>B80</f>
        <v>0.8027073531995389</v>
      </c>
      <c r="H10" s="1">
        <f>B81</f>
        <v>0.17811151776016998</v>
      </c>
      <c r="I10" s="1">
        <f>B82</f>
        <v>0.23828570586607595</v>
      </c>
      <c r="J10" s="1">
        <f>A86</f>
        <v>1.7518937411864499E-8</v>
      </c>
      <c r="L10" s="1">
        <v>10</v>
      </c>
      <c r="M10" s="1">
        <f>4*N6</f>
        <v>-4</v>
      </c>
      <c r="N10" s="1">
        <v>3</v>
      </c>
    </row>
    <row r="11" spans="1:19" ht="15.75" customHeight="1" x14ac:dyDescent="0.15">
      <c r="A11" s="1">
        <v>5</v>
      </c>
      <c r="B11" s="1">
        <v>5</v>
      </c>
      <c r="C11" s="1">
        <v>-3</v>
      </c>
      <c r="L11" s="1">
        <v>5</v>
      </c>
      <c r="M11" s="1">
        <v>5</v>
      </c>
      <c r="N11" s="1">
        <v>-3</v>
      </c>
    </row>
    <row r="12" spans="1:19" ht="15.75" customHeight="1" x14ac:dyDescent="0.15">
      <c r="Q12" s="3"/>
      <c r="R12" s="3"/>
      <c r="S12" s="3"/>
    </row>
    <row r="13" spans="1:19" ht="13" x14ac:dyDescent="0.15">
      <c r="A13" s="1" t="s">
        <v>13</v>
      </c>
      <c r="B13" s="1"/>
      <c r="C13" s="1"/>
      <c r="F13" t="s">
        <v>14</v>
      </c>
      <c r="L13" s="1" t="s">
        <v>13</v>
      </c>
      <c r="M13" s="1"/>
      <c r="N13" s="1"/>
    </row>
    <row r="14" spans="1:19" ht="13" x14ac:dyDescent="0.15">
      <c r="A14" s="1">
        <f t="array" ref="A14:C16">MINVERSE(A9:C11)</f>
        <v>-7.3170731707317069E-2</v>
      </c>
      <c r="B14" s="1">
        <v>8.1300813008130093E-2</v>
      </c>
      <c r="C14" s="1">
        <v>8.1300813008130142E-3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L14" s="1">
        <f t="array" ref="L14:N16">MINVERSE(L9:N11)</f>
        <v>-6.8027210884353765E-3</v>
      </c>
      <c r="M14" s="1">
        <v>6.8027210884353748E-2</v>
      </c>
      <c r="N14" s="1">
        <v>6.1224489795918366E-2</v>
      </c>
    </row>
    <row r="15" spans="1:19" ht="13" x14ac:dyDescent="0.15">
      <c r="A15" s="1">
        <v>0.12195121951219512</v>
      </c>
      <c r="B15" s="1">
        <v>-2.4390243902439018E-2</v>
      </c>
      <c r="C15" s="1">
        <v>9.7560975609756087E-2</v>
      </c>
      <c r="F15" s="1">
        <v>0</v>
      </c>
      <c r="G15" s="1">
        <v>-1</v>
      </c>
      <c r="H15" s="1">
        <v>-1</v>
      </c>
      <c r="I15" s="1">
        <v>1</v>
      </c>
      <c r="J15" s="1">
        <f>L20</f>
        <v>6</v>
      </c>
      <c r="L15" s="1">
        <v>0.1020408163265306</v>
      </c>
      <c r="M15" s="1">
        <v>-2.0408163265306128E-2</v>
      </c>
      <c r="N15" s="1">
        <v>8.1632653061224483E-2</v>
      </c>
    </row>
    <row r="16" spans="1:19" ht="13" x14ac:dyDescent="0.15">
      <c r="A16" s="1">
        <v>8.1300813008130079E-2</v>
      </c>
      <c r="B16" s="1">
        <v>9.4850948509485083E-2</v>
      </c>
      <c r="C16" s="1">
        <v>-0.15718157181571815</v>
      </c>
      <c r="F16" s="1">
        <v>1</v>
      </c>
      <c r="G16" s="1">
        <f>M23</f>
        <v>-1.5306122448979593</v>
      </c>
      <c r="H16" s="1">
        <f>M24</f>
        <v>-1.0408163265306123</v>
      </c>
      <c r="I16" s="1">
        <f>M25</f>
        <v>-0.2857142857142857</v>
      </c>
      <c r="J16" s="1">
        <f>L39</f>
        <v>9.0233236151603524</v>
      </c>
      <c r="L16" s="1">
        <v>0.15873015873015872</v>
      </c>
      <c r="M16" s="1">
        <v>7.9365079365079361E-2</v>
      </c>
      <c r="N16" s="1">
        <v>-9.5238095238095233E-2</v>
      </c>
    </row>
    <row r="17" spans="1:14" ht="13" x14ac:dyDescent="0.15">
      <c r="F17" s="1">
        <v>2</v>
      </c>
      <c r="G17" s="1">
        <f>M42</f>
        <v>-0.83199584402702031</v>
      </c>
      <c r="H17" s="1">
        <f>M43</f>
        <v>-0.7431660731341645</v>
      </c>
      <c r="I17" s="1">
        <f>M44</f>
        <v>0.68394622587226095</v>
      </c>
      <c r="J17" s="1">
        <f>L58</f>
        <v>2.6175157245232601</v>
      </c>
    </row>
    <row r="18" spans="1:14" ht="13" x14ac:dyDescent="0.15">
      <c r="A18" s="1" t="s">
        <v>15</v>
      </c>
      <c r="F18" s="1">
        <v>3</v>
      </c>
      <c r="G18" s="1">
        <f>M61</f>
        <v>-0.62585932908780728</v>
      </c>
      <c r="H18" s="1">
        <f>M62</f>
        <v>-0.57825990515264702</v>
      </c>
      <c r="I18" s="1">
        <f>M63</f>
        <v>0.54652695586254052</v>
      </c>
      <c r="J18" s="1">
        <f>L77</f>
        <v>0.26684940243311939</v>
      </c>
      <c r="L18" s="1" t="s">
        <v>15</v>
      </c>
      <c r="M18" s="1"/>
    </row>
    <row r="19" spans="1:14" ht="13" x14ac:dyDescent="0.15">
      <c r="A19" s="1">
        <f>-2*B6 + 5*C6 + 3*D6</f>
        <v>6</v>
      </c>
      <c r="F19" s="1">
        <v>4</v>
      </c>
      <c r="G19" s="1">
        <f>M80</f>
        <v>-0.58602645928307839</v>
      </c>
      <c r="H19" s="1">
        <f>M81</f>
        <v>-0.5649661975604866</v>
      </c>
      <c r="I19" s="1">
        <f>M82</f>
        <v>0.55092602307875904</v>
      </c>
      <c r="J19" s="1">
        <f>L86</f>
        <v>8.2867329074947094E-3</v>
      </c>
      <c r="L19" s="1">
        <f>-2*M6 + 5*N6 + 3*O6</f>
        <v>0</v>
      </c>
      <c r="M19" s="1"/>
    </row>
    <row r="20" spans="1:14" ht="15.75" customHeight="1" x14ac:dyDescent="0.15">
      <c r="A20" s="1">
        <f>5*B6*B6 + 2*C6*C6 + 3*D6 - 4</f>
        <v>6</v>
      </c>
      <c r="L20" s="1">
        <f>5*M6*M6 + 2*N6*N6 + 3*O6 - 4</f>
        <v>6</v>
      </c>
      <c r="M20" s="1"/>
    </row>
    <row r="21" spans="1:14" ht="15.75" customHeight="1" x14ac:dyDescent="0.15">
      <c r="A21" s="1">
        <f>5*B6*C6 - 3* D6</f>
        <v>2</v>
      </c>
      <c r="L21" s="1">
        <f>5*M6*N6 - 3* O6</f>
        <v>2</v>
      </c>
      <c r="M21" s="1"/>
    </row>
    <row r="23" spans="1:14" ht="15.75" customHeight="1" x14ac:dyDescent="0.15">
      <c r="A23" s="1" t="s">
        <v>16</v>
      </c>
      <c r="B23" s="1">
        <f>B6 - (A14*$A$19 + B14*$A$20 + C14*$A$21)</f>
        <v>0.9349593495934958</v>
      </c>
      <c r="L23" s="1" t="s">
        <v>16</v>
      </c>
      <c r="M23" s="1">
        <f>M6 - (L14*$L$19 + M14*$L$20 + N14*$L$21)</f>
        <v>-1.5306122448979593</v>
      </c>
    </row>
    <row r="24" spans="1:14" ht="15.75" customHeight="1" x14ac:dyDescent="0.15">
      <c r="A24" s="1" t="s">
        <v>17</v>
      </c>
      <c r="B24" s="1">
        <f>C6 - (A15*$A$19 + B15*$A$20 + C15*$A$21)</f>
        <v>0.21951219512195119</v>
      </c>
      <c r="L24" s="1" t="s">
        <v>17</v>
      </c>
      <c r="M24" s="1">
        <f>M6 - (L15*$L$19 + M15*$L$20 + N15*$L$21)</f>
        <v>-1.0408163265306123</v>
      </c>
    </row>
    <row r="25" spans="1:14" ht="15.75" customHeight="1" x14ac:dyDescent="0.15">
      <c r="A25" s="1" t="s">
        <v>18</v>
      </c>
      <c r="B25" s="1">
        <f>D6 - (A16*$A$19 + B16*$A$20 + C16*$A$21)</f>
        <v>0.25745257452574521</v>
      </c>
      <c r="L25" s="1" t="s">
        <v>18</v>
      </c>
      <c r="M25" s="1">
        <f t="shared" ref="M25" si="0">M8 - (L16*$L$19 + M16*$L$20 + N16*$L$21)</f>
        <v>-0.2857142857142857</v>
      </c>
    </row>
    <row r="27" spans="1:14" ht="15.75" customHeight="1" x14ac:dyDescent="0.15">
      <c r="A27" s="1" t="s">
        <v>19</v>
      </c>
      <c r="B27" s="1"/>
      <c r="C27" s="1"/>
      <c r="L27" s="1" t="s">
        <v>19</v>
      </c>
      <c r="M27" s="1"/>
      <c r="N27" s="1"/>
    </row>
    <row r="28" spans="1:14" ht="15.75" customHeight="1" x14ac:dyDescent="0.15">
      <c r="A28" s="1">
        <v>-2</v>
      </c>
      <c r="B28" s="1">
        <v>5</v>
      </c>
      <c r="C28" s="1">
        <v>3</v>
      </c>
      <c r="L28" s="1">
        <v>-2</v>
      </c>
      <c r="M28" s="1">
        <v>5</v>
      </c>
      <c r="N28" s="1">
        <v>3</v>
      </c>
    </row>
    <row r="29" spans="1:14" ht="15.75" customHeight="1" x14ac:dyDescent="0.15">
      <c r="A29" s="1">
        <f>10*B23</f>
        <v>9.3495934959349576</v>
      </c>
      <c r="B29" s="1">
        <f>4*B24</f>
        <v>0.87804878048780477</v>
      </c>
      <c r="C29" s="1">
        <v>3</v>
      </c>
      <c r="L29" s="1">
        <f>10*M23</f>
        <v>-15.306122448979593</v>
      </c>
      <c r="M29" s="1">
        <f>4*M24</f>
        <v>-4.1632653061224492</v>
      </c>
      <c r="N29" s="1">
        <v>3</v>
      </c>
    </row>
    <row r="30" spans="1:14" ht="15.75" customHeight="1" x14ac:dyDescent="0.15">
      <c r="A30" s="1">
        <f>5*B24</f>
        <v>1.097560975609756</v>
      </c>
      <c r="B30" s="1">
        <f>5*B23</f>
        <v>4.6747967479674788</v>
      </c>
      <c r="C30" s="1">
        <v>-3</v>
      </c>
      <c r="L30" s="1">
        <f>5*M24</f>
        <v>-5.204081632653061</v>
      </c>
      <c r="M30" s="1">
        <f>5*M23</f>
        <v>-7.6530612244897966</v>
      </c>
      <c r="N30" s="1">
        <v>-3</v>
      </c>
    </row>
    <row r="32" spans="1:14" ht="15.75" customHeight="1" x14ac:dyDescent="0.15">
      <c r="A32" s="1" t="s">
        <v>20</v>
      </c>
      <c r="B32" s="1"/>
      <c r="C32" s="1"/>
      <c r="L32" s="1" t="s">
        <v>20</v>
      </c>
      <c r="M32" s="1"/>
      <c r="N32" s="1"/>
    </row>
    <row r="33" spans="1:14" ht="13" x14ac:dyDescent="0.15">
      <c r="A33" s="1">
        <f t="array" ref="A33:C35">MINVERSE(A28:C30)</f>
        <v>-5.2343262741882536E-2</v>
      </c>
      <c r="B33" s="1">
        <v>9.1198364074436628E-2</v>
      </c>
      <c r="C33" s="1">
        <v>3.8855101332554091E-2</v>
      </c>
      <c r="L33" s="1">
        <f t="array" ref="L33:N35">MINVERSE(L28:N30)</f>
        <v>-0.38475934741039136</v>
      </c>
      <c r="M33" s="1">
        <v>8.6388109090416068E-2</v>
      </c>
      <c r="N33" s="1">
        <v>-0.29837123831997531</v>
      </c>
    </row>
    <row r="34" spans="1:14" ht="15.75" customHeight="1" x14ac:dyDescent="0.15">
      <c r="A34" s="1">
        <v>9.8478905744244574E-2</v>
      </c>
      <c r="B34" s="1">
        <v>8.5067381615651014E-3</v>
      </c>
      <c r="C34" s="1">
        <v>0.10698564390580968</v>
      </c>
      <c r="L34" s="1">
        <v>0.66784653566052377</v>
      </c>
      <c r="M34" s="1">
        <v>-0.23457694237628349</v>
      </c>
      <c r="N34" s="1">
        <v>0.43326959328424036</v>
      </c>
    </row>
    <row r="35" spans="1:14" ht="15.75" customHeight="1" x14ac:dyDescent="0.15">
      <c r="A35" s="1">
        <v>0.13430631526500403</v>
      </c>
      <c r="B35" s="1">
        <v>4.6621012447015914E-2</v>
      </c>
      <c r="C35" s="1">
        <v>-0.1524060056213134</v>
      </c>
      <c r="L35" s="1">
        <v>-1.0362504577078004</v>
      </c>
      <c r="M35" s="1">
        <v>0.44855364335408315</v>
      </c>
      <c r="N35" s="1">
        <v>-0.92103014768705072</v>
      </c>
    </row>
    <row r="37" spans="1:14" ht="15.75" customHeight="1" x14ac:dyDescent="0.15">
      <c r="A37" s="1" t="s">
        <v>21</v>
      </c>
      <c r="L37" s="1" t="s">
        <v>21</v>
      </c>
    </row>
    <row r="38" spans="1:14" ht="15.75" customHeight="1" x14ac:dyDescent="0.15">
      <c r="A38" s="1">
        <f>-2*B23 + 5*B24 + 3*B25</f>
        <v>0</v>
      </c>
      <c r="L38" s="1">
        <f>-2*M23 + 5*M24 + 3*M25</f>
        <v>-2.9999999999999996</v>
      </c>
    </row>
    <row r="39" spans="1:14" ht="15.75" customHeight="1" x14ac:dyDescent="0.15">
      <c r="A39" s="1">
        <f>5*B23*B23 + 2*B24*B24 + 3*B25 - 4</f>
        <v>1.2394738581532145</v>
      </c>
      <c r="L39" s="1">
        <f>5*M23*M23 + 2*M24*M24 + 3*M25 - 4</f>
        <v>9.0233236151603524</v>
      </c>
    </row>
    <row r="40" spans="1:14" ht="15.75" customHeight="1" x14ac:dyDescent="0.15">
      <c r="A40" s="1">
        <f>5*B23*B24 -3*B25</f>
        <v>0.25381717231806444</v>
      </c>
      <c r="L40" s="1">
        <f>5*M23*M24 -3*M25</f>
        <v>8.8225739275301969</v>
      </c>
    </row>
    <row r="42" spans="1:14" ht="15.75" customHeight="1" x14ac:dyDescent="0.15">
      <c r="A42" s="1" t="s">
        <v>22</v>
      </c>
      <c r="B42" s="1">
        <f>B23 - (A33*$A$38 + B33*$A$39 + C33*$A$40)</f>
        <v>0.81205926946653162</v>
      </c>
      <c r="L42" s="1" t="s">
        <v>22</v>
      </c>
      <c r="M42" s="1">
        <f t="shared" ref="M42:M44" si="1">M23 - (L33*$L$38 + M33*$L$39 + N33*$L$40)</f>
        <v>-0.83199584402702031</v>
      </c>
    </row>
    <row r="43" spans="1:14" ht="15.75" customHeight="1" x14ac:dyDescent="0.15">
      <c r="A43" s="1" t="s">
        <v>23</v>
      </c>
      <c r="B43" s="1">
        <f>B24 - (A34*$A$38 + B34*$A$39 + C34*$A$40)</f>
        <v>0.18181352193773692</v>
      </c>
      <c r="L43" s="1" t="s">
        <v>23</v>
      </c>
      <c r="M43" s="1">
        <f t="shared" si="1"/>
        <v>-0.7431660731341645</v>
      </c>
    </row>
    <row r="44" spans="1:14" ht="15.75" customHeight="1" x14ac:dyDescent="0.15">
      <c r="A44" s="1" t="s">
        <v>24</v>
      </c>
      <c r="B44" s="1">
        <f>B25 - (A35*$A$38 + B35*$A$39 + C35*$A$40)</f>
        <v>0.23835030974812615</v>
      </c>
      <c r="L44" s="1" t="s">
        <v>24</v>
      </c>
      <c r="M44" s="1">
        <f t="shared" si="1"/>
        <v>0.68394622587226095</v>
      </c>
    </row>
    <row r="46" spans="1:14" ht="15.75" customHeight="1" x14ac:dyDescent="0.15">
      <c r="A46" s="1" t="s">
        <v>25</v>
      </c>
      <c r="B46" s="1"/>
      <c r="C46" s="1"/>
      <c r="L46" s="1" t="s">
        <v>25</v>
      </c>
      <c r="M46" s="1"/>
      <c r="N46" s="1"/>
    </row>
    <row r="47" spans="1:14" ht="15.75" customHeight="1" x14ac:dyDescent="0.15">
      <c r="A47" s="1">
        <v>-2</v>
      </c>
      <c r="B47" s="1">
        <v>5</v>
      </c>
      <c r="C47" s="1">
        <v>3</v>
      </c>
      <c r="L47" s="1">
        <v>-2</v>
      </c>
      <c r="M47" s="1">
        <v>5</v>
      </c>
      <c r="N47" s="1">
        <v>3</v>
      </c>
    </row>
    <row r="48" spans="1:14" ht="15.75" customHeight="1" x14ac:dyDescent="0.15">
      <c r="A48" s="1">
        <f>10*B42</f>
        <v>8.1205926946653157</v>
      </c>
      <c r="B48" s="1">
        <f>4*B43</f>
        <v>0.72725408775094769</v>
      </c>
      <c r="C48" s="1">
        <v>3</v>
      </c>
      <c r="L48" s="1">
        <f>10*M42</f>
        <v>-8.3199584402702023</v>
      </c>
      <c r="M48" s="1">
        <f>4*M43</f>
        <v>-2.972664292536658</v>
      </c>
      <c r="N48" s="1">
        <v>3</v>
      </c>
    </row>
    <row r="49" spans="1:14" ht="15.75" customHeight="1" x14ac:dyDescent="0.15">
      <c r="A49" s="1">
        <f>5*B43</f>
        <v>0.90906760968868461</v>
      </c>
      <c r="B49" s="1">
        <f>5*B42</f>
        <v>4.0602963473326579</v>
      </c>
      <c r="C49" s="1">
        <v>-3</v>
      </c>
      <c r="L49" s="1">
        <f>5*M43</f>
        <v>-3.7158303656708225</v>
      </c>
      <c r="M49" s="1">
        <f>5*M42</f>
        <v>-4.1599792201351011</v>
      </c>
      <c r="N49" s="1">
        <v>-3</v>
      </c>
    </row>
    <row r="51" spans="1:14" ht="15.75" customHeight="1" x14ac:dyDescent="0.15">
      <c r="A51" s="1" t="s">
        <v>26</v>
      </c>
      <c r="B51" s="1"/>
      <c r="C51" s="1"/>
      <c r="L51" s="1" t="s">
        <v>26</v>
      </c>
      <c r="M51" s="1"/>
      <c r="N51" s="1"/>
    </row>
    <row r="52" spans="1:14" ht="13" x14ac:dyDescent="0.15">
      <c r="A52" s="1">
        <f t="array" ref="A52:C54">MINVERSE(A47:C49)</f>
        <v>-5.5007633414925913E-2</v>
      </c>
      <c r="B52" s="1">
        <v>0.10410030491845119</v>
      </c>
      <c r="C52" s="1">
        <v>4.9092671503525295E-2</v>
      </c>
      <c r="L52" s="1">
        <f t="array" ref="L52:N54">MINVERSE(L47:N49)</f>
        <v>-0.14018755138710054</v>
      </c>
      <c r="M52" s="1">
        <v>-1.6510071761518877E-2</v>
      </c>
      <c r="N52" s="1">
        <v>-0.15669762314861943</v>
      </c>
    </row>
    <row r="53" spans="1:14" ht="15.75" customHeight="1" x14ac:dyDescent="0.15">
      <c r="A53" s="1">
        <v>0.10374830523838424</v>
      </c>
      <c r="B53" s="1">
        <v>1.2534512131080189E-2</v>
      </c>
      <c r="C53" s="1">
        <v>0.11628281736946441</v>
      </c>
      <c r="L53" s="1">
        <v>0.23655573963840609</v>
      </c>
      <c r="M53" s="1">
        <v>-0.1123409941466821</v>
      </c>
      <c r="N53" s="1">
        <v>0.12421474549172398</v>
      </c>
    </row>
    <row r="54" spans="1:14" ht="15.75" customHeight="1" x14ac:dyDescent="0.15">
      <c r="A54" s="1">
        <v>0.12374773565940901</v>
      </c>
      <c r="B54" s="1">
        <v>4.8509349727167153E-2</v>
      </c>
      <c r="C54" s="1">
        <v>-0.16107624794675718</v>
      </c>
      <c r="L54" s="1">
        <v>-0.15438460032207718</v>
      </c>
      <c r="M54" s="1">
        <v>0.17622827573679092</v>
      </c>
      <c r="N54" s="1">
        <v>-0.3114896579186196</v>
      </c>
    </row>
    <row r="56" spans="1:14" ht="15.75" customHeight="1" x14ac:dyDescent="0.15">
      <c r="A56" s="1" t="s">
        <v>27</v>
      </c>
      <c r="L56" s="1" t="s">
        <v>27</v>
      </c>
    </row>
    <row r="57" spans="1:14" ht="15.75" customHeight="1" x14ac:dyDescent="0.15">
      <c r="A57" s="1">
        <f>-2*B42 + 5*B43 + 3*B44</f>
        <v>0</v>
      </c>
      <c r="L57" s="1">
        <f>-2*M42 + 5*M43 + 3*M44</f>
        <v>0</v>
      </c>
    </row>
    <row r="58" spans="1:14" ht="15.75" customHeight="1" x14ac:dyDescent="0.15">
      <c r="A58" s="1">
        <f>5*B42*B42 + 2*B43*B43 + 3*B44 - 4</f>
        <v>7.8364528395771238E-2</v>
      </c>
      <c r="L58" s="1">
        <f>5*M42*M42 + 2*M43*M43 + 3*M44 - 4</f>
        <v>2.6175157245232601</v>
      </c>
    </row>
    <row r="59" spans="1:14" ht="15.75" customHeight="1" x14ac:dyDescent="0.15">
      <c r="A59" s="1">
        <f>5*B42*B43 -3*B44</f>
        <v>2.3165849775100722E-2</v>
      </c>
      <c r="L59" s="1">
        <f>5*M42*M43 -3*M44</f>
        <v>1.0397167437307444</v>
      </c>
    </row>
    <row r="61" spans="1:14" ht="15.75" customHeight="1" x14ac:dyDescent="0.15">
      <c r="A61" s="1" t="s">
        <v>28</v>
      </c>
      <c r="B61" s="1">
        <f>B42 - (A52*$A$57 + B52*$A$58 + C52*$A$59)</f>
        <v>0.8027642247126322</v>
      </c>
      <c r="L61" s="1" t="s">
        <v>28</v>
      </c>
      <c r="M61" s="1">
        <f t="shared" ref="M61:M63" si="2">M42 - (L52*$L$57 + M52*$L$58 + N52*$L$59)</f>
        <v>-0.62585932908780728</v>
      </c>
    </row>
    <row r="62" spans="1:14" ht="13" x14ac:dyDescent="0.15">
      <c r="A62" s="1" t="s">
        <v>29</v>
      </c>
      <c r="B62" s="1">
        <f>B43 - (A53*$A$57 + B53*$A$58 + C53*$A$59)</f>
        <v>0.17813747052730727</v>
      </c>
      <c r="L62" s="1" t="s">
        <v>29</v>
      </c>
      <c r="M62" s="1">
        <f t="shared" si="2"/>
        <v>-0.57825990515264702</v>
      </c>
    </row>
    <row r="63" spans="1:14" ht="13" x14ac:dyDescent="0.15">
      <c r="A63" s="1" t="s">
        <v>30</v>
      </c>
      <c r="B63" s="1">
        <f>B44 - (A54*$A$57 + B54*$A$58 + C54*$A$59)</f>
        <v>0.23828036559624263</v>
      </c>
      <c r="L63" s="1" t="s">
        <v>30</v>
      </c>
      <c r="M63" s="1">
        <f t="shared" si="2"/>
        <v>0.54652695586254052</v>
      </c>
    </row>
    <row r="65" spans="1:14" ht="13" x14ac:dyDescent="0.15">
      <c r="A65" s="1" t="s">
        <v>31</v>
      </c>
      <c r="B65" s="1"/>
      <c r="C65" s="1"/>
      <c r="L65" s="1" t="s">
        <v>31</v>
      </c>
      <c r="M65" s="1"/>
      <c r="N65" s="1"/>
    </row>
    <row r="66" spans="1:14" ht="13" x14ac:dyDescent="0.15">
      <c r="A66" s="1">
        <v>-2</v>
      </c>
      <c r="B66" s="1">
        <v>5</v>
      </c>
      <c r="C66" s="1">
        <v>3</v>
      </c>
      <c r="L66" s="1">
        <v>-2</v>
      </c>
      <c r="M66" s="1">
        <v>5</v>
      </c>
      <c r="N66" s="1">
        <v>3</v>
      </c>
    </row>
    <row r="67" spans="1:14" ht="13" x14ac:dyDescent="0.15">
      <c r="A67" s="1">
        <f>10*B61</f>
        <v>8.0276422471263214</v>
      </c>
      <c r="B67" s="1">
        <f>4*B62</f>
        <v>0.71254988210922909</v>
      </c>
      <c r="C67" s="1">
        <v>3</v>
      </c>
      <c r="L67" s="1">
        <f>10*M61</f>
        <v>-6.258593290878073</v>
      </c>
      <c r="M67" s="1">
        <f>4*M62</f>
        <v>-2.3130396206105881</v>
      </c>
      <c r="N67" s="1">
        <v>3</v>
      </c>
    </row>
    <row r="68" spans="1:14" ht="13" x14ac:dyDescent="0.15">
      <c r="A68" s="1">
        <f>5*B62</f>
        <v>0.89068735263653642</v>
      </c>
      <c r="B68" s="1">
        <f>5*B61</f>
        <v>4.0138211235631607</v>
      </c>
      <c r="C68" s="1">
        <v>-3</v>
      </c>
      <c r="L68" s="1">
        <f>5*M62</f>
        <v>-2.8912995257632352</v>
      </c>
      <c r="M68" s="1">
        <f>5*M61</f>
        <v>-3.1292966454390365</v>
      </c>
      <c r="N68" s="1">
        <v>-3</v>
      </c>
    </row>
    <row r="70" spans="1:14" ht="13" x14ac:dyDescent="0.15">
      <c r="A70" s="1" t="s">
        <v>32</v>
      </c>
      <c r="B70" s="1"/>
      <c r="C70" s="1"/>
      <c r="L70" s="1" t="s">
        <v>32</v>
      </c>
      <c r="M70" s="1"/>
      <c r="N70" s="1"/>
    </row>
    <row r="71" spans="1:14" ht="13" x14ac:dyDescent="0.15">
      <c r="A71" s="1">
        <f t="array" ref="A71:C73">MINVERSE(A66:C68)</f>
        <v>-5.5194464145693234E-2</v>
      </c>
      <c r="B71" s="1">
        <v>0.10526321912162741</v>
      </c>
      <c r="C71" s="1">
        <v>5.0068754975934146E-2</v>
      </c>
      <c r="L71" s="1">
        <f t="array" ref="L71:N73">MINVERSE(L66:N68)</f>
        <v>-0.12443370997122018</v>
      </c>
      <c r="M71" s="1">
        <v>-4.2771807415823718E-2</v>
      </c>
      <c r="N71" s="1">
        <v>-0.16720551738704387</v>
      </c>
    </row>
    <row r="72" spans="1:14" ht="13" x14ac:dyDescent="0.15">
      <c r="A72" s="1">
        <v>0.10414807105553445</v>
      </c>
      <c r="B72" s="1">
        <v>1.2954530456408021E-2</v>
      </c>
      <c r="C72" s="1">
        <v>0.11710260151194245</v>
      </c>
      <c r="L72" s="1">
        <v>0.20920337394736679</v>
      </c>
      <c r="M72" s="1">
        <v>-0.11183479241590095</v>
      </c>
      <c r="N72" s="1">
        <v>9.7368581531465839E-2</v>
      </c>
    </row>
    <row r="73" spans="1:14" ht="13" x14ac:dyDescent="0.15">
      <c r="A73" s="1">
        <v>0.12295690547698045</v>
      </c>
      <c r="B73" s="1">
        <v>4.8584595320404898E-2</v>
      </c>
      <c r="C73" s="1">
        <v>-0.16179183253594795</v>
      </c>
      <c r="L73" s="1">
        <v>-9.8294763226424775E-2</v>
      </c>
      <c r="M73" s="1">
        <v>0.15787678241595243</v>
      </c>
      <c r="N73" s="1">
        <v>-0.27375131414380566</v>
      </c>
    </row>
    <row r="75" spans="1:14" ht="13" x14ac:dyDescent="0.15">
      <c r="A75" s="1" t="s">
        <v>33</v>
      </c>
      <c r="L75" s="1" t="s">
        <v>33</v>
      </c>
    </row>
    <row r="76" spans="1:14" ht="13" x14ac:dyDescent="0.15">
      <c r="A76" s="1">
        <f>-2*B61 + 5*B62 + 3*B63</f>
        <v>0</v>
      </c>
      <c r="L76" s="1">
        <f>-2*M61 + 5*M62 + 3*M63</f>
        <v>0</v>
      </c>
    </row>
    <row r="77" spans="1:14" ht="13" x14ac:dyDescent="0.15">
      <c r="A77" s="1">
        <f>5*B61*B61 + 2*B62*B62 + 3*B63 - 4</f>
        <v>4.5901599282949235E-4</v>
      </c>
      <c r="L77" s="1">
        <f>5*M61*M61 + 2*M62*M62 + 3*M63 - 4</f>
        <v>0.26684940243311939</v>
      </c>
    </row>
    <row r="78" spans="1:14" ht="13" x14ac:dyDescent="0.15">
      <c r="A78" s="1">
        <f>5*B61*B62 -3*B63</f>
        <v>1.7084531188804597E-4</v>
      </c>
      <c r="L78" s="1">
        <f>5*M61*M62 -3*M63</f>
        <v>0.16996591379845216</v>
      </c>
    </row>
    <row r="80" spans="1:14" ht="13" x14ac:dyDescent="0.15">
      <c r="A80" s="1" t="s">
        <v>34</v>
      </c>
      <c r="B80" s="1">
        <f t="shared" ref="B80:B82" si="3">B61 - (A71*$A$76 + B71*$A$77 + C71*$A$78)</f>
        <v>0.8027073531995389</v>
      </c>
      <c r="L80" s="1" t="s">
        <v>34</v>
      </c>
      <c r="M80" s="1">
        <f t="shared" ref="M80:M82" si="4">M61 - (L71*$L$76 + M71*$L$77 + N71*$L$78)</f>
        <v>-0.58602645928307839</v>
      </c>
    </row>
    <row r="81" spans="1:13" ht="13" x14ac:dyDescent="0.15">
      <c r="A81" s="1" t="s">
        <v>35</v>
      </c>
      <c r="B81" s="1">
        <f t="shared" si="3"/>
        <v>0.17811151776016998</v>
      </c>
      <c r="L81" s="1" t="s">
        <v>35</v>
      </c>
      <c r="M81" s="1">
        <f t="shared" si="4"/>
        <v>-0.5649661975604866</v>
      </c>
    </row>
    <row r="82" spans="1:13" ht="13" x14ac:dyDescent="0.15">
      <c r="A82" s="1" t="s">
        <v>36</v>
      </c>
      <c r="B82" s="1">
        <f t="shared" si="3"/>
        <v>0.23828570586607595</v>
      </c>
      <c r="L82" s="1" t="s">
        <v>36</v>
      </c>
      <c r="M82" s="1">
        <f t="shared" si="4"/>
        <v>0.55092602307875904</v>
      </c>
    </row>
    <row r="84" spans="1:13" ht="13" x14ac:dyDescent="0.15">
      <c r="A84" s="1" t="s">
        <v>37</v>
      </c>
      <c r="L84" s="1" t="s">
        <v>37</v>
      </c>
    </row>
    <row r="85" spans="1:13" ht="13" x14ac:dyDescent="0.15">
      <c r="A85" s="1">
        <f>-2*B80 + 5*B81 + 3*B82</f>
        <v>0</v>
      </c>
      <c r="L85" s="1">
        <f>-2*M80 + 5*M81 + 3*M82</f>
        <v>0</v>
      </c>
    </row>
    <row r="86" spans="1:13" ht="13" x14ac:dyDescent="0.15">
      <c r="A86" s="2">
        <f>5*B80*B80 + 2*B81*B81 + 3*B82 - 4</f>
        <v>1.7518937411864499E-8</v>
      </c>
      <c r="L86" s="1">
        <f>5*M80*M80 + 2*M81*M81 + 3*M82 - 4</f>
        <v>8.2867329074947094E-3</v>
      </c>
    </row>
    <row r="87" spans="1:13" ht="13" x14ac:dyDescent="0.15">
      <c r="A87" s="2">
        <f>5*B80*B81 - 3*B82</f>
        <v>7.379865718526446E-9</v>
      </c>
      <c r="L87" s="1">
        <f>5*M80*M81 - 3*M82</f>
        <v>2.6476326187034882E-3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2021-04-16T10:09:47Z</dcterms:created>
  <dcterms:modified xsi:type="dcterms:W3CDTF">2021-05-28T17:18:03Z</dcterms:modified>
</cp:coreProperties>
</file>