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U1037319/Desktop/"/>
    </mc:Choice>
  </mc:AlternateContent>
  <xr:revisionPtr revIDLastSave="0" documentId="8_{A67E1C4E-4747-6940-A57D-BA7ADB1FBE1F}" xr6:coauthVersionLast="47" xr6:coauthVersionMax="47" xr10:uidLastSave="{00000000-0000-0000-0000-000000000000}"/>
  <bookViews>
    <workbookView xWindow="1100" yWindow="820" windowWidth="28040" windowHeight="17120" activeTab="2" xr2:uid="{7962FA36-7BFD-5741-B68C-57E81DA44E86}"/>
  </bookViews>
  <sheets>
    <sheet name="Punto 2" sheetId="1" state="hidden" r:id="rId1"/>
    <sheet name="Punto 3" sheetId="2" state="hidden" r:id="rId2"/>
    <sheet name="Punto 4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" i="3" l="1"/>
  <c r="E11" i="3"/>
  <c r="C7" i="3"/>
  <c r="G10" i="2"/>
  <c r="F10" i="2"/>
  <c r="E10" i="2"/>
  <c r="D10" i="2"/>
  <c r="B10" i="2"/>
  <c r="C7" i="2"/>
  <c r="H11" i="1"/>
  <c r="E11" i="1"/>
  <c r="G11" i="1" s="1"/>
  <c r="D11" i="1"/>
  <c r="F11" i="1" s="1"/>
  <c r="C8" i="1"/>
</calcChain>
</file>

<file path=xl/sharedStrings.xml><?xml version="1.0" encoding="utf-8"?>
<sst xmlns="http://schemas.openxmlformats.org/spreadsheetml/2006/main" count="28" uniqueCount="21">
  <si>
    <t>SCj(Residual)</t>
  </si>
  <si>
    <t>SC(Total)</t>
  </si>
  <si>
    <t>n</t>
  </si>
  <si>
    <t>k</t>
  </si>
  <si>
    <t>(n-j-1)</t>
  </si>
  <si>
    <t>(n-1)</t>
  </si>
  <si>
    <t>j</t>
  </si>
  <si>
    <t>SCj(Residual)/(n-j-1)</t>
  </si>
  <si>
    <t>SC(Total)/(n-1)</t>
  </si>
  <si>
    <t>R2_ajustado</t>
  </si>
  <si>
    <t>Interpretacion:</t>
  </si>
  <si>
    <t>Aproximadamente el 89.07% de la variabilidad en el índice de refracción del vidrio es explicada por el modelo de regresión que incluye la composición química la cual esta definida por 8 compuestos. Es decir que mediante estos 8 compuestos se puede explicar  aproximadamente el 89.07% de la variabilidad en el índice de refracción del vidrio.</t>
  </si>
  <si>
    <t>2j</t>
  </si>
  <si>
    <t>SC(Residuos)</t>
  </si>
  <si>
    <t>AIC</t>
  </si>
  <si>
    <t>SC(Residuos)/n</t>
  </si>
  <si>
    <t>LN(SC(Residuos)/n)</t>
  </si>
  <si>
    <t>n*LN(SC(Residuos)/n)</t>
  </si>
  <si>
    <t>SC(Residuos)j</t>
  </si>
  <si>
    <t>CM(Residuos)</t>
  </si>
  <si>
    <t>Fj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</si>
</sst>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#,##0.000"/>
    <numFmt numFmtId="166" formatCode="#,##0.0000"/>
  </numFmts>
  <fonts count="3" x14ac:knownFonts="1">
    <font>
      <sz val="12"/>
      <color theme="1"/>
      <name val="Aptos Narrow"/>
      <family val="2"/>
      <scheme val="minor"/>
    </font>
    <font>
      <b/>
      <sz val="12"/>
      <color rgb="FFFF0000"/>
      <name val="Aptos Narrow"/>
      <scheme val="minor"/>
    </font>
    <font>
      <b/>
      <sz val="12"/>
      <color theme="1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3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1" fillId="2" borderId="0" xfId="0" applyFont="1" applyFill="1"/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778680</xdr:colOff>
      <xdr:row>5</xdr:row>
      <xdr:rowOff>22557</xdr:rowOff>
    </xdr:from>
    <xdr:to>
      <xdr:col>8</xdr:col>
      <xdr:colOff>125293</xdr:colOff>
      <xdr:row>7</xdr:row>
      <xdr:rowOff>196187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5DC33EE-01B5-4DEB-D7EE-15F9FBE78C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19053" y="1017706"/>
          <a:ext cx="3554673" cy="5716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4</xdr:col>
      <xdr:colOff>787400</xdr:colOff>
      <xdr:row>2</xdr:row>
      <xdr:rowOff>165100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07CD35E-B46E-08AC-1DB1-A64782B400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5500" y="203200"/>
          <a:ext cx="3873500" cy="3683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533400</xdr:colOff>
      <xdr:row>0</xdr:row>
      <xdr:rowOff>63500</xdr:rowOff>
    </xdr:from>
    <xdr:to>
      <xdr:col>6</xdr:col>
      <xdr:colOff>190500</xdr:colOff>
      <xdr:row>3</xdr:row>
      <xdr:rowOff>114300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DEF7357-3E45-D2F5-339E-A9062C1708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58900" y="63500"/>
          <a:ext cx="4660900" cy="660400"/>
        </a:xfrm>
        <a:prstGeom prst="rect">
          <a:avLst/>
        </a:prstGeom>
      </xdr:spPr>
    </xdr:pic>
    <xdr:clientData/>
  </xdr:twoCellAnchor>
  <xdr:twoCellAnchor editAs="oneCell">
    <xdr:from>
      <xdr:col>4</xdr:col>
      <xdr:colOff>50800</xdr:colOff>
      <xdr:row>7</xdr:row>
      <xdr:rowOff>168348</xdr:rowOff>
    </xdr:from>
    <xdr:to>
      <xdr:col>4</xdr:col>
      <xdr:colOff>1435100</xdr:colOff>
      <xdr:row>8</xdr:row>
      <xdr:rowOff>190499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BD8AD06-65C6-6651-6E7D-0EA861B9E2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594100" y="1590748"/>
          <a:ext cx="1384300" cy="22535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D90F97-37C3-0C45-99CE-A60EB45F0014}">
  <dimension ref="B6:I17"/>
  <sheetViews>
    <sheetView zoomScale="134" workbookViewId="0">
      <selection activeCell="B11" sqref="B11"/>
    </sheetView>
  </sheetViews>
  <sheetFormatPr baseColWidth="10" defaultRowHeight="16" x14ac:dyDescent="0.2"/>
  <cols>
    <col min="2" max="2" width="12.33203125" bestFit="1" customWidth="1"/>
    <col min="3" max="3" width="11.1640625" bestFit="1" customWidth="1"/>
    <col min="6" max="6" width="18.6640625" bestFit="1" customWidth="1"/>
    <col min="7" max="7" width="13.5" bestFit="1" customWidth="1"/>
    <col min="8" max="8" width="12.1640625" bestFit="1" customWidth="1"/>
    <col min="9" max="9" width="46.33203125" customWidth="1"/>
  </cols>
  <sheetData>
    <row r="6" spans="2:9" x14ac:dyDescent="0.2">
      <c r="B6" t="s">
        <v>3</v>
      </c>
      <c r="C6">
        <v>8</v>
      </c>
    </row>
    <row r="7" spans="2:9" x14ac:dyDescent="0.2">
      <c r="B7" t="s">
        <v>2</v>
      </c>
      <c r="C7">
        <v>214</v>
      </c>
    </row>
    <row r="8" spans="2:9" x14ac:dyDescent="0.2">
      <c r="B8" t="s">
        <v>6</v>
      </c>
      <c r="C8" s="1">
        <f>C6</f>
        <v>8</v>
      </c>
    </row>
    <row r="10" spans="2:9" x14ac:dyDescent="0.2">
      <c r="B10" t="s">
        <v>0</v>
      </c>
      <c r="C10" t="s">
        <v>1</v>
      </c>
      <c r="D10" t="s">
        <v>4</v>
      </c>
      <c r="E10" t="s">
        <v>5</v>
      </c>
      <c r="F10" t="s">
        <v>7</v>
      </c>
      <c r="G10" t="s">
        <v>8</v>
      </c>
      <c r="H10" s="4" t="s">
        <v>9</v>
      </c>
      <c r="I10" s="5" t="s">
        <v>10</v>
      </c>
    </row>
    <row r="11" spans="2:9" ht="16" customHeight="1" x14ac:dyDescent="0.2">
      <c r="B11" s="3">
        <v>206.67949999999999</v>
      </c>
      <c r="C11" s="2">
        <v>1964.4010000000001</v>
      </c>
      <c r="D11">
        <f>C7-C6-1</f>
        <v>205</v>
      </c>
      <c r="E11">
        <f>C7-1</f>
        <v>213</v>
      </c>
      <c r="F11">
        <f>B11/D11</f>
        <v>1.0081926829268293</v>
      </c>
      <c r="G11">
        <f>C11/E11</f>
        <v>9.222539906103286</v>
      </c>
      <c r="H11" s="4">
        <f>1-(F11/G11)</f>
        <v>0.89068166761093348</v>
      </c>
      <c r="I11" s="6" t="s">
        <v>11</v>
      </c>
    </row>
    <row r="12" spans="2:9" x14ac:dyDescent="0.2">
      <c r="I12" s="6"/>
    </row>
    <row r="13" spans="2:9" x14ac:dyDescent="0.2">
      <c r="I13" s="6"/>
    </row>
    <row r="14" spans="2:9" x14ac:dyDescent="0.2">
      <c r="I14" s="6"/>
    </row>
    <row r="15" spans="2:9" x14ac:dyDescent="0.2">
      <c r="I15" s="6"/>
    </row>
    <row r="16" spans="2:9" x14ac:dyDescent="0.2">
      <c r="I16" s="6"/>
    </row>
    <row r="17" spans="9:9" x14ac:dyDescent="0.2">
      <c r="I17" s="6"/>
    </row>
  </sheetData>
  <mergeCells count="1">
    <mergeCell ref="I11:I1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F4EA8-8E4A-9D42-8E65-4FC3927BE7C0}">
  <dimension ref="B5:G10"/>
  <sheetViews>
    <sheetView zoomScale="133" workbookViewId="0">
      <selection activeCell="C10" sqref="C10"/>
    </sheetView>
  </sheetViews>
  <sheetFormatPr baseColWidth="10" defaultRowHeight="16" x14ac:dyDescent="0.2"/>
  <cols>
    <col min="4" max="4" width="18.83203125" bestFit="1" customWidth="1"/>
    <col min="5" max="5" width="17.5" bestFit="1" customWidth="1"/>
    <col min="6" max="6" width="19.5" bestFit="1" customWidth="1"/>
  </cols>
  <sheetData>
    <row r="5" spans="2:7" x14ac:dyDescent="0.2">
      <c r="B5" t="s">
        <v>3</v>
      </c>
      <c r="C5">
        <v>8</v>
      </c>
    </row>
    <row r="6" spans="2:7" x14ac:dyDescent="0.2">
      <c r="B6" t="s">
        <v>2</v>
      </c>
      <c r="C6">
        <v>214</v>
      </c>
    </row>
    <row r="7" spans="2:7" x14ac:dyDescent="0.2">
      <c r="B7" t="s">
        <v>6</v>
      </c>
      <c r="C7" s="1">
        <f>C5</f>
        <v>8</v>
      </c>
    </row>
    <row r="9" spans="2:7" x14ac:dyDescent="0.2">
      <c r="B9" t="s">
        <v>12</v>
      </c>
      <c r="C9" t="s">
        <v>13</v>
      </c>
      <c r="D9" t="s">
        <v>15</v>
      </c>
      <c r="E9" t="s">
        <v>16</v>
      </c>
      <c r="F9" t="s">
        <v>17</v>
      </c>
      <c r="G9" s="4" t="s">
        <v>14</v>
      </c>
    </row>
    <row r="10" spans="2:7" x14ac:dyDescent="0.2">
      <c r="B10">
        <f>2*C7</f>
        <v>16</v>
      </c>
      <c r="C10" s="3">
        <v>206.67949999999999</v>
      </c>
      <c r="D10">
        <f>C10/C6</f>
        <v>0.96579205607476626</v>
      </c>
      <c r="E10">
        <f>LN(D10)</f>
        <v>-3.4806730804555361E-2</v>
      </c>
      <c r="F10">
        <f>E10*C6</f>
        <v>-7.4486403921748474</v>
      </c>
      <c r="G10" s="4">
        <f>F10+B10</f>
        <v>8.5513596078251517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17F2BD-3F21-3145-97F7-7A48C7789A2F}">
  <dimension ref="B5:F11"/>
  <sheetViews>
    <sheetView tabSelected="1" topLeftCell="B1" zoomScale="118" workbookViewId="0">
      <selection activeCell="E21" sqref="E21"/>
    </sheetView>
  </sheetViews>
  <sheetFormatPr baseColWidth="10" defaultRowHeight="16" x14ac:dyDescent="0.2"/>
  <cols>
    <col min="3" max="3" width="12.6640625" bestFit="1" customWidth="1"/>
    <col min="4" max="4" width="12.1640625" bestFit="1" customWidth="1"/>
    <col min="5" max="5" width="19.1640625" customWidth="1"/>
  </cols>
  <sheetData>
    <row r="5" spans="2:6" x14ac:dyDescent="0.2">
      <c r="B5" t="s">
        <v>3</v>
      </c>
      <c r="C5">
        <v>8</v>
      </c>
    </row>
    <row r="6" spans="2:6" x14ac:dyDescent="0.2">
      <c r="B6" t="s">
        <v>2</v>
      </c>
      <c r="C6">
        <v>214</v>
      </c>
    </row>
    <row r="7" spans="2:6" x14ac:dyDescent="0.2">
      <c r="B7" t="s">
        <v>6</v>
      </c>
      <c r="C7" s="1">
        <f>C5</f>
        <v>8</v>
      </c>
    </row>
    <row r="10" spans="2:6" x14ac:dyDescent="0.2">
      <c r="C10" t="s">
        <v>18</v>
      </c>
      <c r="D10" t="s">
        <v>13</v>
      </c>
      <c r="E10" t="s">
        <v>19</v>
      </c>
      <c r="F10" s="4" t="s">
        <v>20</v>
      </c>
    </row>
    <row r="11" spans="2:6" x14ac:dyDescent="0.2">
      <c r="C11">
        <v>211.25</v>
      </c>
      <c r="D11" s="3">
        <v>206.67949999999999</v>
      </c>
      <c r="E11">
        <f>D11/(C6-C5)</f>
        <v>1.0032985436893203</v>
      </c>
      <c r="F11" s="4">
        <f>(C11-D11)/E11</f>
        <v>4.5554735713992054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Punto 2</vt:lpstr>
      <vt:lpstr>Punto 3</vt:lpstr>
      <vt:lpstr>Punto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Alvarez, Oscar Camilo /ES</dc:creator>
  <cp:lastModifiedBy>Alvarez, Oscar Camilo /ES</cp:lastModifiedBy>
  <dcterms:created xsi:type="dcterms:W3CDTF">2024-06-30T15:30:18Z</dcterms:created>
  <dcterms:modified xsi:type="dcterms:W3CDTF">2024-06-30T16:18:29Z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9088468-0951-4aef-9cc3-0a346e475ddc_Enabled">
    <vt:lpwstr>true</vt:lpwstr>
  </property>
  <property fmtid="{D5CDD505-2E9C-101B-9397-08002B2CF9AE}" pid="3" name="MSIP_Label_d9088468-0951-4aef-9cc3-0a346e475ddc_SetDate">
    <vt:lpwstr>2024-06-30T15:47:23Z</vt:lpwstr>
  </property>
  <property fmtid="{D5CDD505-2E9C-101B-9397-08002B2CF9AE}" pid="4" name="MSIP_Label_d9088468-0951-4aef-9cc3-0a346e475ddc_Method">
    <vt:lpwstr>Privileged</vt:lpwstr>
  </property>
  <property fmtid="{D5CDD505-2E9C-101B-9397-08002B2CF9AE}" pid="5" name="MSIP_Label_d9088468-0951-4aef-9cc3-0a346e475ddc_Name">
    <vt:lpwstr>Public</vt:lpwstr>
  </property>
  <property fmtid="{D5CDD505-2E9C-101B-9397-08002B2CF9AE}" pid="6" name="MSIP_Label_d9088468-0951-4aef-9cc3-0a346e475ddc_SiteId">
    <vt:lpwstr>aca3c8d6-aa71-4e1a-a10e-03572fc58c0b</vt:lpwstr>
  </property>
  <property fmtid="{D5CDD505-2E9C-101B-9397-08002B2CF9AE}" pid="7" name="MSIP_Label_d9088468-0951-4aef-9cc3-0a346e475ddc_ActionId">
    <vt:lpwstr>e5373ee4-5723-4b91-841a-81d6e87997a2</vt:lpwstr>
  </property>
  <property fmtid="{D5CDD505-2E9C-101B-9397-08002B2CF9AE}" pid="8" name="MSIP_Label_d9088468-0951-4aef-9cc3-0a346e475ddc_ContentBits">
    <vt:lpwstr>0</vt:lpwstr>
  </property>
</Properties>
</file>