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ofi-my.sharepoint.com/personal/oscarcamilo_alvarez_sanofi_com/Documents/Escritorio/"/>
    </mc:Choice>
  </mc:AlternateContent>
  <xr:revisionPtr revIDLastSave="0" documentId="8_{A1357C84-7159-45B7-9893-9BEA6AE1FAAD}" xr6:coauthVersionLast="47" xr6:coauthVersionMax="47" xr10:uidLastSave="{00000000-0000-0000-0000-000000000000}"/>
  <bookViews>
    <workbookView xWindow="-108" yWindow="-108" windowWidth="23256" windowHeight="14016" activeTab="4" xr2:uid="{54C47B90-6871-4C15-BAF5-43F127B29389}"/>
  </bookViews>
  <sheets>
    <sheet name="Ejercicio 2" sheetId="1" r:id="rId1"/>
    <sheet name="Ejercicio 3" sheetId="2" r:id="rId2"/>
    <sheet name="Ejercicio 4" sheetId="3" r:id="rId3"/>
    <sheet name="Ejercicio 5" sheetId="4" r:id="rId4"/>
    <sheet name="Ejercicio 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5" l="1"/>
  <c r="E15" i="5"/>
  <c r="E13" i="5"/>
  <c r="B14" i="5"/>
  <c r="B15" i="5"/>
  <c r="B16" i="5"/>
  <c r="B13" i="5"/>
  <c r="C2" i="4"/>
  <c r="B2" i="4"/>
  <c r="A2" i="4"/>
  <c r="E2" i="3"/>
  <c r="G2" i="3"/>
  <c r="F2" i="3"/>
  <c r="E3" i="3"/>
  <c r="E4" i="3"/>
  <c r="E5" i="3"/>
  <c r="E6" i="3"/>
  <c r="E7" i="3"/>
  <c r="E8" i="3"/>
  <c r="E9" i="3"/>
  <c r="E10" i="3"/>
  <c r="E11" i="3"/>
  <c r="D3" i="3"/>
  <c r="D4" i="3"/>
  <c r="D5" i="3"/>
  <c r="D6" i="3"/>
  <c r="D7" i="3"/>
  <c r="D8" i="3"/>
  <c r="D9" i="3"/>
  <c r="D10" i="3"/>
  <c r="D11" i="3"/>
  <c r="D2" i="3"/>
  <c r="C2" i="3"/>
  <c r="E2" i="2"/>
  <c r="B17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G14" i="1"/>
  <c r="G15" i="1"/>
  <c r="H2" i="1"/>
  <c r="G2" i="1"/>
  <c r="F2" i="1"/>
  <c r="E2" i="1"/>
  <c r="C2" i="1"/>
  <c r="D2" i="1"/>
  <c r="K3" i="1"/>
  <c r="D8" i="1" s="1"/>
  <c r="K2" i="1"/>
  <c r="G3" i="1"/>
  <c r="G4" i="1"/>
  <c r="G5" i="1"/>
  <c r="G6" i="1"/>
  <c r="G7" i="1"/>
  <c r="G8" i="1"/>
  <c r="G9" i="1"/>
  <c r="G10" i="1"/>
  <c r="G11" i="1"/>
  <c r="C3" i="1"/>
  <c r="C4" i="1"/>
  <c r="C5" i="1"/>
  <c r="C6" i="1"/>
  <c r="C7" i="1"/>
  <c r="C8" i="1"/>
  <c r="C9" i="1"/>
  <c r="C10" i="1"/>
  <c r="C11" i="1"/>
  <c r="D3" i="1" l="1"/>
  <c r="E8" i="1"/>
  <c r="E3" i="1"/>
  <c r="D6" i="1"/>
  <c r="E6" i="1" s="1"/>
  <c r="D7" i="1"/>
  <c r="E7" i="1" s="1"/>
  <c r="D5" i="1"/>
  <c r="E5" i="1" s="1"/>
  <c r="D11" i="1"/>
  <c r="E11" i="1" s="1"/>
  <c r="D10" i="1"/>
  <c r="E10" i="1" s="1"/>
  <c r="D9" i="1"/>
  <c r="E9" i="1" s="1"/>
  <c r="D4" i="1"/>
  <c r="E4" i="1" s="1"/>
</calcChain>
</file>

<file path=xl/sharedStrings.xml><?xml version="1.0" encoding="utf-8"?>
<sst xmlns="http://schemas.openxmlformats.org/spreadsheetml/2006/main" count="39" uniqueCount="26">
  <si>
    <t>Años de experiencia laboral (Y)</t>
  </si>
  <si>
    <t>Edad (X)</t>
  </si>
  <si>
    <t>x_barra</t>
  </si>
  <si>
    <t>y_barra</t>
  </si>
  <si>
    <t>x_i - x_barra</t>
  </si>
  <si>
    <t>y_i - y_barra</t>
  </si>
  <si>
    <t>Sxy</t>
  </si>
  <si>
    <t>(x_i - x_barra)*(y_i - y_barra)</t>
  </si>
  <si>
    <t>(x_i - x_barra)^2</t>
  </si>
  <si>
    <t>Sxx</t>
  </si>
  <si>
    <t>beta_1</t>
  </si>
  <si>
    <t>Bera_0</t>
  </si>
  <si>
    <t>Años_Estimados(Y_estimado)</t>
  </si>
  <si>
    <t>(y_1 - y_estimado)^2</t>
  </si>
  <si>
    <t>n</t>
  </si>
  <si>
    <t xml:space="preserve">varianza residual </t>
  </si>
  <si>
    <t>(y_i - y_estimado)^2</t>
  </si>
  <si>
    <t>SSE</t>
  </si>
  <si>
    <t>SST</t>
  </si>
  <si>
    <t>SSR</t>
  </si>
  <si>
    <t>R_cuadrado</t>
  </si>
  <si>
    <t>Desviacion estandar residual</t>
  </si>
  <si>
    <t>t_1-alpha/2,n-2</t>
  </si>
  <si>
    <t>(</t>
  </si>
  <si>
    <t>,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</si>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</sst>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rgb="FF1F1F1F"/>
      <name val="Var(--cds-font-family-source-sa"/>
    </font>
    <font>
      <sz val="10"/>
      <color rgb="FF1F1F1F"/>
      <name val="Var(--cds-font-family-source-sa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281940</xdr:colOff>
      <xdr:row>12</xdr:row>
      <xdr:rowOff>114300</xdr:rowOff>
    </xdr:from>
    <xdr:to>
      <xdr:col>4</xdr:col>
      <xdr:colOff>1613270</xdr:colOff>
      <xdr:row>20</xdr:row>
      <xdr:rowOff>117927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42395C-9CD3-3A2B-F3EA-C53B74BDD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4560" y="2628900"/>
          <a:ext cx="2123810" cy="14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0</xdr:row>
      <xdr:rowOff>38100</xdr:rowOff>
    </xdr:from>
    <xdr:to>
      <xdr:col>5</xdr:col>
      <xdr:colOff>960120</xdr:colOff>
      <xdr:row>0</xdr:row>
      <xdr:rowOff>218117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F25069F-E4D8-A09D-B9B3-D93D5C780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27220" y="38100"/>
          <a:ext cx="929640" cy="180017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</xdr:colOff>
      <xdr:row>0</xdr:row>
      <xdr:rowOff>7620</xdr:rowOff>
    </xdr:from>
    <xdr:to>
      <xdr:col>7</xdr:col>
      <xdr:colOff>1165860</xdr:colOff>
      <xdr:row>0</xdr:row>
      <xdr:rowOff>311948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D2A47C-50ED-4F33-0A3A-591DC028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1280" y="7620"/>
          <a:ext cx="1143000" cy="304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0</xdr:row>
      <xdr:rowOff>45720</xdr:rowOff>
    </xdr:from>
    <xdr:to>
      <xdr:col>4</xdr:col>
      <xdr:colOff>1109782</xdr:colOff>
      <xdr:row>0</xdr:row>
      <xdr:rowOff>396239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B004BC-E115-5D3E-900A-3C5412FC1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2960" y="45720"/>
          <a:ext cx="1033582" cy="3505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</xdr:colOff>
      <xdr:row>0</xdr:row>
      <xdr:rowOff>137161</xdr:rowOff>
    </xdr:from>
    <xdr:to>
      <xdr:col>2</xdr:col>
      <xdr:colOff>1507826</xdr:colOff>
      <xdr:row>0</xdr:row>
      <xdr:rowOff>426721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865A3D-B68B-248D-202C-E5BBA00BE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137161"/>
          <a:ext cx="1477346" cy="28956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45721</xdr:colOff>
      <xdr:row>0</xdr:row>
      <xdr:rowOff>114300</xdr:rowOff>
    </xdr:from>
    <xdr:to>
      <xdr:col>5</xdr:col>
      <xdr:colOff>1249681</xdr:colOff>
      <xdr:row>0</xdr:row>
      <xdr:rowOff>328131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2C66F3-244E-BD9F-7B0D-FE60BD6CF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05401" y="114300"/>
          <a:ext cx="1203960" cy="21383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68581</xdr:rowOff>
    </xdr:from>
    <xdr:to>
      <xdr:col>6</xdr:col>
      <xdr:colOff>1640841</xdr:colOff>
      <xdr:row>0</xdr:row>
      <xdr:rowOff>327661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0F574E6-7B21-5267-45AE-3E38F84F8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24600" y="68581"/>
          <a:ext cx="1640841" cy="2590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0</xdr:row>
      <xdr:rowOff>0</xdr:rowOff>
    </xdr:from>
    <xdr:to>
      <xdr:col>2</xdr:col>
      <xdr:colOff>780378</xdr:colOff>
      <xdr:row>0</xdr:row>
      <xdr:rowOff>304800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C02622-FD19-121C-2CFB-1342057C3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4020" y="0"/>
          <a:ext cx="681318" cy="304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2</xdr:row>
      <xdr:rowOff>91440</xdr:rowOff>
    </xdr:from>
    <xdr:to>
      <xdr:col>11</xdr:col>
      <xdr:colOff>127022</xdr:colOff>
      <xdr:row>9</xdr:row>
      <xdr:rowOff>58899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DE5AB6-DEBA-2487-C3CF-CDAF4C326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6060" y="457200"/>
          <a:ext cx="4904762" cy="1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FAD9-5FF1-4228-BE61-C21B397D461E}">
  <dimension ref="A1:K15"/>
  <sheetViews>
    <sheetView workbookViewId="0">
      <selection activeCell="K3" sqref="K3"/>
    </sheetView>
  </sheetViews>
  <sheetFormatPr baseColWidth="10" defaultRowHeight="14.4"/>
  <cols>
    <col min="1" max="1" width="5.44140625" bestFit="1" customWidth="1"/>
    <col min="2" max="2" width="10.88671875" bestFit="1" customWidth="1"/>
    <col min="5" max="5" width="24.6640625" bestFit="1" customWidth="1"/>
    <col min="6" max="6" width="15.109375" customWidth="1"/>
    <col min="7" max="7" width="14.21875" bestFit="1" customWidth="1"/>
    <col min="8" max="8" width="19.21875" customWidth="1"/>
  </cols>
  <sheetData>
    <row r="1" spans="1:11" ht="39.6">
      <c r="A1" s="1" t="s">
        <v>1</v>
      </c>
      <c r="B1" s="1" t="s">
        <v>0</v>
      </c>
      <c r="C1" t="s">
        <v>4</v>
      </c>
      <c r="D1" t="s">
        <v>5</v>
      </c>
      <c r="E1" t="s">
        <v>7</v>
      </c>
      <c r="F1" t="s">
        <v>6</v>
      </c>
      <c r="G1" t="s">
        <v>8</v>
      </c>
      <c r="H1" t="s">
        <v>9</v>
      </c>
    </row>
    <row r="2" spans="1:11">
      <c r="A2" s="2">
        <v>23</v>
      </c>
      <c r="B2" s="2">
        <v>1</v>
      </c>
      <c r="C2">
        <f t="shared" ref="C2:C11" si="0">A2-$K$2</f>
        <v>-4.1999999999999993</v>
      </c>
      <c r="D2">
        <f t="shared" ref="D2:D11" si="1">B2-$K$3</f>
        <v>-4.4000000000000004</v>
      </c>
      <c r="E2">
        <f>C2*D2</f>
        <v>18.479999999999997</v>
      </c>
      <c r="F2">
        <f>SUM(E2:E11)</f>
        <v>132.69999999999999</v>
      </c>
      <c r="G2">
        <f t="shared" ref="G2:G11" si="2">(A2-$K$2)^2</f>
        <v>17.639999999999993</v>
      </c>
      <c r="H2">
        <f>SUM(G2:G11)</f>
        <v>129.6</v>
      </c>
      <c r="J2" t="s">
        <v>2</v>
      </c>
      <c r="K2">
        <f>AVERAGE(A2:A11)</f>
        <v>27.2</v>
      </c>
    </row>
    <row r="3" spans="1:11">
      <c r="A3" s="2">
        <v>23</v>
      </c>
      <c r="B3" s="2">
        <v>1.5</v>
      </c>
      <c r="C3">
        <f t="shared" si="0"/>
        <v>-4.1999999999999993</v>
      </c>
      <c r="D3">
        <f t="shared" si="1"/>
        <v>-3.9000000000000004</v>
      </c>
      <c r="E3">
        <f t="shared" ref="E3:E11" si="3">C3*D3</f>
        <v>16.38</v>
      </c>
      <c r="G3">
        <f t="shared" si="2"/>
        <v>17.639999999999993</v>
      </c>
      <c r="J3" t="s">
        <v>3</v>
      </c>
      <c r="K3">
        <f>AVERAGE(B2:B11)</f>
        <v>5.4</v>
      </c>
    </row>
    <row r="4" spans="1:11">
      <c r="A4" s="2">
        <v>24</v>
      </c>
      <c r="B4" s="2">
        <v>2</v>
      </c>
      <c r="C4">
        <f t="shared" si="0"/>
        <v>-3.1999999999999993</v>
      </c>
      <c r="D4">
        <f t="shared" si="1"/>
        <v>-3.4000000000000004</v>
      </c>
      <c r="E4">
        <f t="shared" si="3"/>
        <v>10.879999999999999</v>
      </c>
      <c r="G4">
        <f t="shared" si="2"/>
        <v>10.239999999999995</v>
      </c>
    </row>
    <row r="5" spans="1:11">
      <c r="A5" s="2">
        <v>25</v>
      </c>
      <c r="B5" s="2">
        <v>3</v>
      </c>
      <c r="C5">
        <f t="shared" si="0"/>
        <v>-2.1999999999999993</v>
      </c>
      <c r="D5">
        <f t="shared" si="1"/>
        <v>-2.4000000000000004</v>
      </c>
      <c r="E5">
        <f t="shared" si="3"/>
        <v>5.2799999999999994</v>
      </c>
      <c r="G5">
        <f t="shared" si="2"/>
        <v>4.8399999999999972</v>
      </c>
    </row>
    <row r="6" spans="1:11">
      <c r="A6" s="2">
        <v>26</v>
      </c>
      <c r="B6" s="2">
        <v>2</v>
      </c>
      <c r="C6">
        <f t="shared" si="0"/>
        <v>-1.1999999999999993</v>
      </c>
      <c r="D6">
        <f t="shared" si="1"/>
        <v>-3.4000000000000004</v>
      </c>
      <c r="E6">
        <f t="shared" si="3"/>
        <v>4.0799999999999983</v>
      </c>
      <c r="G6">
        <f t="shared" si="2"/>
        <v>1.4399999999999984</v>
      </c>
    </row>
    <row r="7" spans="1:11">
      <c r="A7" s="2">
        <v>27</v>
      </c>
      <c r="B7" s="2">
        <v>6</v>
      </c>
      <c r="C7">
        <f t="shared" si="0"/>
        <v>-0.19999999999999929</v>
      </c>
      <c r="D7">
        <f t="shared" si="1"/>
        <v>0.59999999999999964</v>
      </c>
      <c r="E7">
        <f t="shared" si="3"/>
        <v>-0.1199999999999995</v>
      </c>
      <c r="G7">
        <f t="shared" si="2"/>
        <v>3.9999999999999716E-2</v>
      </c>
    </row>
    <row r="8" spans="1:11">
      <c r="A8" s="2">
        <v>28</v>
      </c>
      <c r="B8" s="2">
        <v>8</v>
      </c>
      <c r="C8">
        <f t="shared" si="0"/>
        <v>0.80000000000000071</v>
      </c>
      <c r="D8">
        <f t="shared" si="1"/>
        <v>2.5999999999999996</v>
      </c>
      <c r="E8">
        <f t="shared" si="3"/>
        <v>2.0800000000000014</v>
      </c>
      <c r="G8">
        <f t="shared" si="2"/>
        <v>0.64000000000000112</v>
      </c>
    </row>
    <row r="9" spans="1:11">
      <c r="A9" s="2">
        <v>30</v>
      </c>
      <c r="B9" s="2">
        <v>8.5</v>
      </c>
      <c r="C9">
        <f t="shared" si="0"/>
        <v>2.8000000000000007</v>
      </c>
      <c r="D9">
        <f t="shared" si="1"/>
        <v>3.0999999999999996</v>
      </c>
      <c r="E9">
        <f t="shared" si="3"/>
        <v>8.6800000000000015</v>
      </c>
      <c r="G9">
        <f t="shared" si="2"/>
        <v>7.8400000000000043</v>
      </c>
    </row>
    <row r="10" spans="1:11">
      <c r="A10" s="2">
        <v>32</v>
      </c>
      <c r="B10" s="2">
        <v>10</v>
      </c>
      <c r="C10">
        <f t="shared" si="0"/>
        <v>4.8000000000000007</v>
      </c>
      <c r="D10">
        <f t="shared" si="1"/>
        <v>4.5999999999999996</v>
      </c>
      <c r="E10">
        <f t="shared" si="3"/>
        <v>22.080000000000002</v>
      </c>
      <c r="G10">
        <f t="shared" si="2"/>
        <v>23.040000000000006</v>
      </c>
    </row>
    <row r="11" spans="1:11">
      <c r="A11" s="2">
        <v>34</v>
      </c>
      <c r="B11" s="2">
        <v>12</v>
      </c>
      <c r="C11">
        <f t="shared" si="0"/>
        <v>6.8000000000000007</v>
      </c>
      <c r="D11">
        <f t="shared" si="1"/>
        <v>6.6</v>
      </c>
      <c r="E11">
        <f t="shared" si="3"/>
        <v>44.88</v>
      </c>
      <c r="G11">
        <f t="shared" si="2"/>
        <v>46.240000000000009</v>
      </c>
    </row>
    <row r="14" spans="1:11">
      <c r="F14" t="s">
        <v>10</v>
      </c>
      <c r="G14">
        <f>F2/H2</f>
        <v>1.0239197530864197</v>
      </c>
    </row>
    <row r="15" spans="1:11">
      <c r="F15" t="s">
        <v>11</v>
      </c>
      <c r="G15">
        <f>K3-(G14*K2)</f>
        <v>-22.450617283950614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610A-7D71-4C81-9854-62D840FCED07}">
  <dimension ref="A1:E17"/>
  <sheetViews>
    <sheetView topLeftCell="C1" workbookViewId="0">
      <selection activeCell="D1" sqref="D1"/>
    </sheetView>
  </sheetViews>
  <sheetFormatPr baseColWidth="10" defaultRowHeight="14.4"/>
  <cols>
    <col min="3" max="3" width="25.21875" bestFit="1" customWidth="1"/>
    <col min="4" max="4" width="18.109375" bestFit="1" customWidth="1"/>
    <col min="5" max="5" width="18.5546875" customWidth="1"/>
  </cols>
  <sheetData>
    <row r="1" spans="1:5" ht="45" customHeight="1">
      <c r="A1" s="1" t="s">
        <v>1</v>
      </c>
      <c r="B1" s="1" t="s">
        <v>0</v>
      </c>
      <c r="C1" t="s">
        <v>12</v>
      </c>
      <c r="D1" t="s">
        <v>13</v>
      </c>
      <c r="E1" s="3" t="s">
        <v>15</v>
      </c>
    </row>
    <row r="2" spans="1:5">
      <c r="A2" s="2">
        <v>23</v>
      </c>
      <c r="B2" s="2">
        <v>1</v>
      </c>
      <c r="C2">
        <f>$B$15+($B$14*A2)</f>
        <v>1.0995370370370381</v>
      </c>
      <c r="D2">
        <f>(B2-C2)^2</f>
        <v>9.9076217421126926E-3</v>
      </c>
      <c r="E2" s="3">
        <f>SUM(D2:D11)/(B17-2)</f>
        <v>1.1282310956790111</v>
      </c>
    </row>
    <row r="3" spans="1:5">
      <c r="A3" s="2">
        <v>23</v>
      </c>
      <c r="B3" s="2">
        <v>1.5</v>
      </c>
      <c r="C3">
        <f t="shared" ref="C3:C11" si="0">$B$15+($B$14*A3)</f>
        <v>1.0995370370370381</v>
      </c>
      <c r="D3">
        <f t="shared" ref="D3:D11" si="1">(B3-C3)^2</f>
        <v>0.16037058470507459</v>
      </c>
    </row>
    <row r="4" spans="1:5">
      <c r="A4" s="2">
        <v>24</v>
      </c>
      <c r="B4" s="2">
        <v>2</v>
      </c>
      <c r="C4">
        <f t="shared" si="0"/>
        <v>2.1234567901234591</v>
      </c>
      <c r="D4">
        <f t="shared" si="1"/>
        <v>1.5241579027587831E-2</v>
      </c>
    </row>
    <row r="5" spans="1:5">
      <c r="A5" s="2">
        <v>25</v>
      </c>
      <c r="B5" s="2">
        <v>3</v>
      </c>
      <c r="C5">
        <f t="shared" si="0"/>
        <v>3.1473765432098801</v>
      </c>
      <c r="D5">
        <f t="shared" si="1"/>
        <v>2.1719845488493667E-2</v>
      </c>
    </row>
    <row r="6" spans="1:5">
      <c r="A6" s="2">
        <v>26</v>
      </c>
      <c r="B6" s="2">
        <v>2</v>
      </c>
      <c r="C6">
        <f t="shared" si="0"/>
        <v>4.1712962962962976</v>
      </c>
      <c r="D6">
        <f t="shared" si="1"/>
        <v>4.7145276063100194</v>
      </c>
    </row>
    <row r="7" spans="1:5">
      <c r="A7" s="2">
        <v>27</v>
      </c>
      <c r="B7" s="2">
        <v>6</v>
      </c>
      <c r="C7">
        <f t="shared" si="0"/>
        <v>5.1952160493827186</v>
      </c>
      <c r="D7">
        <f t="shared" si="1"/>
        <v>0.64767720717115873</v>
      </c>
    </row>
    <row r="8" spans="1:5">
      <c r="A8" s="2">
        <v>28</v>
      </c>
      <c r="B8" s="2">
        <v>8</v>
      </c>
      <c r="C8">
        <f t="shared" si="0"/>
        <v>6.2191358024691397</v>
      </c>
      <c r="D8">
        <f t="shared" si="1"/>
        <v>3.171477290047235</v>
      </c>
    </row>
    <row r="9" spans="1:5">
      <c r="A9" s="2">
        <v>30</v>
      </c>
      <c r="B9" s="2">
        <v>8.5</v>
      </c>
      <c r="C9">
        <f t="shared" si="0"/>
        <v>8.2669753086419782</v>
      </c>
      <c r="D9">
        <f t="shared" si="1"/>
        <v>5.430050678250134E-2</v>
      </c>
    </row>
    <row r="10" spans="1:5">
      <c r="A10" s="2">
        <v>32</v>
      </c>
      <c r="B10" s="2">
        <v>10</v>
      </c>
      <c r="C10">
        <f t="shared" si="0"/>
        <v>10.314814814814817</v>
      </c>
      <c r="D10">
        <f t="shared" si="1"/>
        <v>9.9108367626887309E-2</v>
      </c>
    </row>
    <row r="11" spans="1:5">
      <c r="A11" s="2">
        <v>34</v>
      </c>
      <c r="B11" s="2">
        <v>12</v>
      </c>
      <c r="C11">
        <f t="shared" si="0"/>
        <v>12.362654320987659</v>
      </c>
      <c r="D11">
        <f t="shared" si="1"/>
        <v>0.13151815653101978</v>
      </c>
    </row>
    <row r="14" spans="1:5">
      <c r="A14" t="s">
        <v>10</v>
      </c>
      <c r="B14">
        <v>1.0239197530864197</v>
      </c>
    </row>
    <row r="15" spans="1:5">
      <c r="A15" t="s">
        <v>11</v>
      </c>
      <c r="B15">
        <v>-22.450617283950614</v>
      </c>
    </row>
    <row r="17" spans="1:2">
      <c r="A17" t="s">
        <v>14</v>
      </c>
      <c r="B17">
        <f>COUNT(A2:A11)</f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486-D579-47BA-B501-66125AC576D1}">
  <dimension ref="A1:G15"/>
  <sheetViews>
    <sheetView workbookViewId="0">
      <selection activeCell="C2" sqref="C2"/>
    </sheetView>
  </sheetViews>
  <sheetFormatPr baseColWidth="10" defaultRowHeight="14.4"/>
  <cols>
    <col min="1" max="1" width="8.5546875" bestFit="1" customWidth="1"/>
    <col min="3" max="3" width="24.5546875" customWidth="1"/>
    <col min="5" max="5" width="17.5546875" bestFit="1" customWidth="1"/>
    <col min="6" max="6" width="18.44140625" customWidth="1"/>
    <col min="7" max="7" width="26" customWidth="1"/>
  </cols>
  <sheetData>
    <row r="1" spans="1:7" ht="39.6">
      <c r="A1" s="1" t="s">
        <v>1</v>
      </c>
      <c r="B1" s="1" t="s">
        <v>0</v>
      </c>
      <c r="D1" t="s">
        <v>12</v>
      </c>
      <c r="E1" t="s">
        <v>16</v>
      </c>
      <c r="F1" t="s">
        <v>17</v>
      </c>
      <c r="G1" s="3" t="s">
        <v>18</v>
      </c>
    </row>
    <row r="2" spans="1:7">
      <c r="A2" s="2">
        <v>23</v>
      </c>
      <c r="B2" s="2">
        <v>1</v>
      </c>
      <c r="C2">
        <f>135.87</f>
        <v>135.87</v>
      </c>
      <c r="D2">
        <f>$B$15+($B$14*A2)</f>
        <v>1.0995370370370381</v>
      </c>
      <c r="E2">
        <f>(B2-D2)^2</f>
        <v>9.9076217421126926E-3</v>
      </c>
      <c r="F2">
        <f>SUM(E2:E11)</f>
        <v>9.0258487654320891</v>
      </c>
      <c r="G2" s="3">
        <f>F2+C2</f>
        <v>144.89584876543211</v>
      </c>
    </row>
    <row r="3" spans="1:7">
      <c r="A3" s="2">
        <v>23</v>
      </c>
      <c r="B3" s="2">
        <v>1.5</v>
      </c>
      <c r="D3">
        <f t="shared" ref="D3:D11" si="0">$B$15+($B$14*A3)</f>
        <v>1.0995370370370381</v>
      </c>
      <c r="E3">
        <f t="shared" ref="E3:E11" si="1">(B3-D3)^2</f>
        <v>0.16037058470507459</v>
      </c>
    </row>
    <row r="4" spans="1:7">
      <c r="A4" s="2">
        <v>24</v>
      </c>
      <c r="B4" s="2">
        <v>2</v>
      </c>
      <c r="D4">
        <f t="shared" si="0"/>
        <v>2.1234567901234591</v>
      </c>
      <c r="E4">
        <f t="shared" si="1"/>
        <v>1.5241579027587831E-2</v>
      </c>
    </row>
    <row r="5" spans="1:7">
      <c r="A5" s="2">
        <v>25</v>
      </c>
      <c r="B5" s="2">
        <v>3</v>
      </c>
      <c r="D5">
        <f t="shared" si="0"/>
        <v>3.1473765432098801</v>
      </c>
      <c r="E5">
        <f t="shared" si="1"/>
        <v>2.1719845488493667E-2</v>
      </c>
    </row>
    <row r="6" spans="1:7">
      <c r="A6" s="2">
        <v>26</v>
      </c>
      <c r="B6" s="2">
        <v>2</v>
      </c>
      <c r="D6">
        <f t="shared" si="0"/>
        <v>4.1712962962962976</v>
      </c>
      <c r="E6">
        <f t="shared" si="1"/>
        <v>4.7145276063100194</v>
      </c>
    </row>
    <row r="7" spans="1:7">
      <c r="A7" s="2">
        <v>27</v>
      </c>
      <c r="B7" s="2">
        <v>6</v>
      </c>
      <c r="D7">
        <f t="shared" si="0"/>
        <v>5.1952160493827186</v>
      </c>
      <c r="E7">
        <f t="shared" si="1"/>
        <v>0.64767720717115873</v>
      </c>
    </row>
    <row r="8" spans="1:7">
      <c r="A8" s="2">
        <v>28</v>
      </c>
      <c r="B8" s="2">
        <v>8</v>
      </c>
      <c r="D8">
        <f t="shared" si="0"/>
        <v>6.2191358024691397</v>
      </c>
      <c r="E8">
        <f t="shared" si="1"/>
        <v>3.171477290047235</v>
      </c>
    </row>
    <row r="9" spans="1:7">
      <c r="A9" s="2">
        <v>30</v>
      </c>
      <c r="B9" s="2">
        <v>8.5</v>
      </c>
      <c r="D9">
        <f t="shared" si="0"/>
        <v>8.2669753086419782</v>
      </c>
      <c r="E9">
        <f t="shared" si="1"/>
        <v>5.430050678250134E-2</v>
      </c>
    </row>
    <row r="10" spans="1:7">
      <c r="A10" s="2">
        <v>32</v>
      </c>
      <c r="B10" s="2">
        <v>10</v>
      </c>
      <c r="D10">
        <f t="shared" si="0"/>
        <v>10.314814814814817</v>
      </c>
      <c r="E10">
        <f t="shared" si="1"/>
        <v>9.9108367626887309E-2</v>
      </c>
    </row>
    <row r="11" spans="1:7">
      <c r="A11" s="2">
        <v>34</v>
      </c>
      <c r="B11" s="2">
        <v>12</v>
      </c>
      <c r="D11">
        <f t="shared" si="0"/>
        <v>12.362654320987659</v>
      </c>
      <c r="E11">
        <f t="shared" si="1"/>
        <v>0.13151815653101978</v>
      </c>
    </row>
    <row r="14" spans="1:7">
      <c r="A14" t="s">
        <v>10</v>
      </c>
      <c r="B14">
        <v>1.0239197530864197</v>
      </c>
    </row>
    <row r="15" spans="1:7">
      <c r="A15" t="s">
        <v>11</v>
      </c>
      <c r="B15">
        <v>-22.450617283950614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CD0E-2F6C-4F7C-BA90-81D193885CE5}">
  <dimension ref="A1:C2"/>
  <sheetViews>
    <sheetView workbookViewId="0">
      <selection activeCell="C2" sqref="C2"/>
    </sheetView>
  </sheetViews>
  <sheetFormatPr baseColWidth="10" defaultRowHeight="14.4"/>
  <sheetData>
    <row r="1" spans="1:3" ht="36" customHeight="1">
      <c r="A1" t="s">
        <v>19</v>
      </c>
      <c r="B1" t="s">
        <v>18</v>
      </c>
      <c r="C1" t="s">
        <v>20</v>
      </c>
    </row>
    <row r="2" spans="1:3">
      <c r="A2">
        <f>'Ejercicio 4'!C2</f>
        <v>135.87</v>
      </c>
      <c r="B2">
        <f>'Ejercicio 4'!G2</f>
        <v>144.89584876543211</v>
      </c>
      <c r="C2">
        <f>A2/B2</f>
        <v>0.93770802378166263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ED36-F89F-49A4-8478-BBDE3F93092F}">
  <dimension ref="A13:H17"/>
  <sheetViews>
    <sheetView tabSelected="1" topLeftCell="B1" workbookViewId="0">
      <selection activeCell="E18" sqref="E18"/>
    </sheetView>
  </sheetViews>
  <sheetFormatPr baseColWidth="10" defaultRowHeight="14.4"/>
  <cols>
    <col min="1" max="1" width="24.33203125" bestFit="1" customWidth="1"/>
    <col min="3" max="3" width="11.5546875" customWidth="1"/>
    <col min="4" max="4" width="1.77734375" customWidth="1"/>
    <col min="6" max="6" width="1.44140625" customWidth="1"/>
    <col min="8" max="8" width="1.5546875" customWidth="1"/>
  </cols>
  <sheetData>
    <row r="13" spans="1:8">
      <c r="A13" t="s">
        <v>10</v>
      </c>
      <c r="B13">
        <f>'Ejercicio 3'!B14</f>
        <v>1.0239197530864197</v>
      </c>
      <c r="E13">
        <f>B17*B14*SQRT(1/B15)</f>
        <v>0.21515717572919463</v>
      </c>
    </row>
    <row r="14" spans="1:8">
      <c r="A14" t="s">
        <v>21</v>
      </c>
      <c r="B14">
        <f>SQRT('Ejercicio 3'!E2)</f>
        <v>1.0621822328014205</v>
      </c>
    </row>
    <row r="15" spans="1:8" ht="12.6" customHeight="1">
      <c r="A15" t="s">
        <v>9</v>
      </c>
      <c r="B15">
        <f>'Ejercicio 2'!H2</f>
        <v>129.6</v>
      </c>
      <c r="D15" s="3" t="s">
        <v>23</v>
      </c>
      <c r="E15" s="3">
        <f>B13-E13</f>
        <v>0.80876257735722512</v>
      </c>
      <c r="F15" s="3" t="s">
        <v>24</v>
      </c>
      <c r="G15" s="3">
        <f>B13+E13</f>
        <v>1.2390769288156143</v>
      </c>
      <c r="H15" s="3" t="s">
        <v>25</v>
      </c>
    </row>
    <row r="16" spans="1:8">
      <c r="A16" t="s">
        <v>14</v>
      </c>
      <c r="B16">
        <f>COUNT('Ejercicio 2'!A2:A11)</f>
        <v>10</v>
      </c>
    </row>
    <row r="17" spans="1:2">
      <c r="A17" t="s">
        <v>22</v>
      </c>
      <c r="B17">
        <v>2.306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2</vt:lpstr>
      <vt:lpstr>Ejercicio 3</vt:lpstr>
      <vt:lpstr>Ejercicio 4</vt:lpstr>
      <vt:lpstr>Ejercicio 5</vt:lpstr>
      <vt:lpstr>Ejercicio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Alvarez, Oscar Camilo /ES</dc:creator>
  <cp:lastModifiedBy>Alvarez, Oscar Camilo /ES</cp:lastModifiedBy>
  <dcterms:created xsi:type="dcterms:W3CDTF">2024-06-16T17:49:13Z</dcterms:created>
  <dcterms:modified xsi:type="dcterms:W3CDTF">2024-06-16T18:59:35Z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88468-0951-4aef-9cc3-0a346e475ddc_Enabled">
    <vt:lpwstr>true</vt:lpwstr>
  </property>
  <property fmtid="{D5CDD505-2E9C-101B-9397-08002B2CF9AE}" pid="3" name="MSIP_Label_d9088468-0951-4aef-9cc3-0a346e475ddc_SetDate">
    <vt:lpwstr>2024-06-16T18:09:21Z</vt:lpwstr>
  </property>
  <property fmtid="{D5CDD505-2E9C-101B-9397-08002B2CF9AE}" pid="4" name="MSIP_Label_d9088468-0951-4aef-9cc3-0a346e475ddc_Method">
    <vt:lpwstr>Privileged</vt:lpwstr>
  </property>
  <property fmtid="{D5CDD505-2E9C-101B-9397-08002B2CF9AE}" pid="5" name="MSIP_Label_d9088468-0951-4aef-9cc3-0a346e475ddc_Name">
    <vt:lpwstr>Public</vt:lpwstr>
  </property>
  <property fmtid="{D5CDD505-2E9C-101B-9397-08002B2CF9AE}" pid="6" name="MSIP_Label_d9088468-0951-4aef-9cc3-0a346e475ddc_SiteId">
    <vt:lpwstr>aca3c8d6-aa71-4e1a-a10e-03572fc58c0b</vt:lpwstr>
  </property>
  <property fmtid="{D5CDD505-2E9C-101B-9397-08002B2CF9AE}" pid="7" name="MSIP_Label_d9088468-0951-4aef-9cc3-0a346e475ddc_ActionId">
    <vt:lpwstr>ba78d005-e11f-465d-8387-daab0b6f4b17</vt:lpwstr>
  </property>
  <property fmtid="{D5CDD505-2E9C-101B-9397-08002B2CF9AE}" pid="8" name="MSIP_Label_d9088468-0951-4aef-9cc3-0a346e475ddc_ContentBits">
    <vt:lpwstr>0</vt:lpwstr>
  </property>
</Properties>
</file>