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4190" windowHeight="10380"/>
  </bookViews>
  <sheets>
    <sheet name="Blad1" sheetId="1" r:id="rId1"/>
    <sheet name="Blad2" sheetId="2" r:id="rId2"/>
    <sheet name="Blad3" sheetId="3" r:id="rId3"/>
  </sheets>
  <definedNames>
    <definedName name="_xlnm.Print_Area" localSheetId="0">Blad1!$A$1:$BX$81</definedName>
    <definedName name="_xlnm.Print_Titles" localSheetId="0">Blad1!$1:$1</definedName>
  </definedNames>
  <calcPr calcId="125725"/>
</workbook>
</file>

<file path=xl/calcChain.xml><?xml version="1.0" encoding="utf-8"?>
<calcChain xmlns="http://schemas.openxmlformats.org/spreadsheetml/2006/main">
  <c r="G75" i="1"/>
  <c r="H53"/>
  <c r="H57"/>
  <c r="H50"/>
  <c r="H46"/>
  <c r="H47"/>
  <c r="H48"/>
  <c r="H25"/>
  <c r="H26"/>
  <c r="H23"/>
  <c r="H16"/>
  <c r="H12"/>
  <c r="G48"/>
  <c r="G71"/>
  <c r="G65"/>
  <c r="G64"/>
  <c r="G63"/>
  <c r="G62"/>
  <c r="G50"/>
  <c r="G49"/>
  <c r="G42"/>
  <c r="G35"/>
  <c r="G34"/>
  <c r="G31"/>
  <c r="G25"/>
  <c r="G21"/>
  <c r="G19"/>
  <c r="G18"/>
  <c r="G15"/>
  <c r="G10"/>
  <c r="G9"/>
  <c r="G8"/>
  <c r="G7"/>
  <c r="H71"/>
  <c r="BW80"/>
  <c r="BW2" s="1"/>
  <c r="BW81" s="1"/>
  <c r="BV80"/>
  <c r="BU80"/>
  <c r="BU81" s="1"/>
  <c r="BT80"/>
  <c r="BT81" s="1"/>
  <c r="BS80"/>
  <c r="BS81" s="1"/>
  <c r="BR80"/>
  <c r="BR81" s="1"/>
  <c r="BQ80"/>
  <c r="BQ81" s="1"/>
  <c r="BP80"/>
  <c r="BP81" s="1"/>
  <c r="BO80"/>
  <c r="BO81" s="1"/>
  <c r="BN80"/>
  <c r="BN81" s="1"/>
  <c r="BM80"/>
  <c r="BM81" s="1"/>
  <c r="BL80"/>
  <c r="BL81" s="1"/>
  <c r="BK80"/>
  <c r="BK81" s="1"/>
  <c r="BJ80"/>
  <c r="BJ81" s="1"/>
  <c r="BI80"/>
  <c r="BI81" s="1"/>
  <c r="BH80"/>
  <c r="BH81" s="1"/>
  <c r="BG80"/>
  <c r="BG81" s="1"/>
  <c r="BF80"/>
  <c r="BF81" s="1"/>
  <c r="BE80"/>
  <c r="BE81" s="1"/>
  <c r="BD80"/>
  <c r="BD81" s="1"/>
  <c r="BC80"/>
  <c r="BC81" s="1"/>
  <c r="BB80"/>
  <c r="BB81" s="1"/>
  <c r="BA80"/>
  <c r="BA81" s="1"/>
  <c r="AZ80"/>
  <c r="AZ81" s="1"/>
  <c r="AY80"/>
  <c r="AY81" s="1"/>
  <c r="AX80"/>
  <c r="AX81" s="1"/>
  <c r="AW80"/>
  <c r="AW81" s="1"/>
  <c r="AV80"/>
  <c r="AV81" s="1"/>
  <c r="AU80"/>
  <c r="AU81" s="1"/>
  <c r="AT80"/>
  <c r="AS80"/>
  <c r="AS81" s="1"/>
  <c r="AR80"/>
  <c r="AR81" s="1"/>
  <c r="AQ80"/>
  <c r="AQ81" s="1"/>
  <c r="AP80"/>
  <c r="AP81" s="1"/>
  <c r="AO80"/>
  <c r="AO81" s="1"/>
  <c r="AM80"/>
  <c r="AL80"/>
  <c r="AK80"/>
  <c r="AK81" s="1"/>
  <c r="AJ80"/>
  <c r="AJ81" s="1"/>
  <c r="AI80"/>
  <c r="AI81" s="1"/>
  <c r="AH80"/>
  <c r="AH81" s="1"/>
  <c r="AG80"/>
  <c r="AG81" s="1"/>
  <c r="AF80"/>
  <c r="AF81" s="1"/>
  <c r="AE80"/>
  <c r="AE81" s="1"/>
  <c r="AD80"/>
  <c r="AB80"/>
  <c r="AA80"/>
  <c r="AA81" s="1"/>
  <c r="Z80"/>
  <c r="Y80"/>
  <c r="X80"/>
  <c r="X81" s="1"/>
  <c r="W80"/>
  <c r="W81" s="1"/>
  <c r="V80"/>
  <c r="V81" s="1"/>
  <c r="U80"/>
  <c r="U81" s="1"/>
  <c r="T80"/>
  <c r="S80"/>
  <c r="S81" s="1"/>
  <c r="R80"/>
  <c r="R81" s="1"/>
  <c r="Q80"/>
  <c r="Q81" s="1"/>
  <c r="P80"/>
  <c r="P81" s="1"/>
  <c r="O80"/>
  <c r="O81" s="1"/>
  <c r="N80"/>
  <c r="N81" s="1"/>
  <c r="M80"/>
  <c r="M81" s="1"/>
  <c r="L80"/>
  <c r="K80"/>
  <c r="K81" s="1"/>
  <c r="J80"/>
  <c r="J81" s="1"/>
  <c r="BK89"/>
  <c r="D73"/>
  <c r="E73"/>
  <c r="H62"/>
  <c r="D53"/>
  <c r="D59"/>
  <c r="E45"/>
  <c r="E53" s="1"/>
  <c r="I80"/>
  <c r="I81" s="1"/>
  <c r="H72"/>
  <c r="H70"/>
  <c r="H69"/>
  <c r="H67"/>
  <c r="H66"/>
  <c r="H65"/>
  <c r="H64"/>
  <c r="H63"/>
  <c r="H58"/>
  <c r="H56"/>
  <c r="H55"/>
  <c r="H29"/>
  <c r="H27"/>
  <c r="H21"/>
  <c r="H52"/>
  <c r="H20"/>
  <c r="H49"/>
  <c r="H45"/>
  <c r="H44"/>
  <c r="H43"/>
  <c r="H42"/>
  <c r="H41"/>
  <c r="H40"/>
  <c r="H39"/>
  <c r="H38"/>
  <c r="H37"/>
  <c r="H35"/>
  <c r="H34"/>
  <c r="H33"/>
  <c r="H32"/>
  <c r="H31"/>
  <c r="H17"/>
  <c r="H30"/>
  <c r="H28"/>
  <c r="H24"/>
  <c r="H19"/>
  <c r="H18"/>
  <c r="E59"/>
  <c r="H15"/>
  <c r="H14"/>
  <c r="H13"/>
  <c r="H11"/>
  <c r="H6"/>
  <c r="H5"/>
  <c r="H4"/>
  <c r="F53"/>
  <c r="F59" s="1"/>
  <c r="F73"/>
  <c r="H3"/>
  <c r="H68"/>
  <c r="H73" l="1"/>
  <c r="D75"/>
  <c r="AB81"/>
  <c r="Z81"/>
  <c r="AL81"/>
  <c r="Y81"/>
  <c r="AM81"/>
  <c r="E75"/>
  <c r="AT81"/>
  <c r="T81"/>
  <c r="BV2"/>
  <c r="BV81" s="1"/>
  <c r="AD81"/>
  <c r="H59"/>
  <c r="H75" s="1"/>
  <c r="BX80"/>
  <c r="L81"/>
  <c r="BX2" l="1"/>
</calcChain>
</file>

<file path=xl/comments1.xml><?xml version="1.0" encoding="utf-8"?>
<comments xmlns="http://schemas.openxmlformats.org/spreadsheetml/2006/main">
  <authors>
    <author>SCHIPPER_A1</author>
  </authors>
  <commentList>
    <comment ref="E7" authorId="0">
      <text>
        <r>
          <rPr>
            <b/>
            <sz val="8"/>
            <color indexed="81"/>
            <rFont val="Tahoma"/>
            <family val="2"/>
          </rPr>
          <t>SCHIPPER_A1:</t>
        </r>
        <r>
          <rPr>
            <sz val="8"/>
            <color indexed="81"/>
            <rFont val="Tahoma"/>
            <family val="2"/>
          </rPr>
          <t xml:space="preserve">
CBS
</t>
        </r>
      </text>
    </comment>
    <comment ref="E8" authorId="0">
      <text>
        <r>
          <rPr>
            <b/>
            <sz val="8"/>
            <color indexed="81"/>
            <rFont val="Tahoma"/>
            <family val="2"/>
          </rPr>
          <t>SCHIPPER_A1: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<sst xmlns="http://schemas.openxmlformats.org/spreadsheetml/2006/main" count="270" uniqueCount="152">
  <si>
    <t>Salariscontrole (P-Direkt)</t>
  </si>
  <si>
    <t>Bld Apparaat AgNL</t>
  </si>
  <si>
    <t xml:space="preserve">Medeparaaf compensatieorders </t>
  </si>
  <si>
    <t>Projectverklaringen oud DLG (50)</t>
  </si>
  <si>
    <t>Bureau Beheer Landbouwgronden</t>
  </si>
  <si>
    <t>Crises-auditteam</t>
  </si>
  <si>
    <t xml:space="preserve">AZ HdK </t>
  </si>
  <si>
    <t>Piet</t>
  </si>
  <si>
    <t>EU-audits</t>
  </si>
  <si>
    <t>Dienst Landelijk Gebied (EU-Landbouwfonds ELFPO)</t>
  </si>
  <si>
    <t>Dienst Regelingen (EU-Landbouwfonds ELGF)</t>
  </si>
  <si>
    <t xml:space="preserve">EFRO en EMR </t>
  </si>
  <si>
    <t>Overige Interregprogramma's: Vlaanderen / twee Zeeën / Duitsland-Nederland.</t>
  </si>
  <si>
    <t>TOTAAL EU</t>
  </si>
  <si>
    <t>TOTAAL FA</t>
  </si>
  <si>
    <t>Ruud van As</t>
  </si>
  <si>
    <t>Kiran Bhagwandin</t>
  </si>
  <si>
    <t>Sjaak Brugge</t>
  </si>
  <si>
    <t>Jeroen Duin</t>
  </si>
  <si>
    <t>Jan Durenkamp</t>
  </si>
  <si>
    <t>Ronald de Goede</t>
  </si>
  <si>
    <t>Anja Heppe</t>
  </si>
  <si>
    <t>Winfried van Hezik</t>
  </si>
  <si>
    <t>Saskia Hibbeln</t>
  </si>
  <si>
    <t>Erik Hoefnagel</t>
  </si>
  <si>
    <t>Bart van de Hoek</t>
  </si>
  <si>
    <t>Tim Hofstede</t>
  </si>
  <si>
    <t>Xiu Xiu Huang</t>
  </si>
  <si>
    <t>Sarah Huth</t>
  </si>
  <si>
    <t>Nermin Kömec</t>
  </si>
  <si>
    <t>Adrienne Kouwen</t>
  </si>
  <si>
    <t>Corinne Kraan</t>
  </si>
  <si>
    <t>Mans Lameer</t>
  </si>
  <si>
    <t>Albert van Leyen</t>
  </si>
  <si>
    <t>Ramon van der Linden</t>
  </si>
  <si>
    <t>Kit Men Liu</t>
  </si>
  <si>
    <t>Poilling Liu</t>
  </si>
  <si>
    <t>Ben van der Meijde</t>
  </si>
  <si>
    <t>Jan Pronk</t>
  </si>
  <si>
    <t>Bob Ritter</t>
  </si>
  <si>
    <t>Philip Schilder</t>
  </si>
  <si>
    <t>Adriaan de Schipper</t>
  </si>
  <si>
    <t>Gerard Schut</t>
  </si>
  <si>
    <t>Seema Shahi</t>
  </si>
  <si>
    <t>Dick Soek</t>
  </si>
  <si>
    <t xml:space="preserve">Marrie van Veen </t>
  </si>
  <si>
    <t>Erik van Wijk</t>
  </si>
  <si>
    <t>Ton van Wissen</t>
  </si>
  <si>
    <t>Martin de Witte</t>
  </si>
  <si>
    <t>Chong Yu</t>
  </si>
  <si>
    <t>Frank Gommans</t>
  </si>
  <si>
    <t>Mustafa Perkgöz</t>
  </si>
  <si>
    <t>Martijn van de Berg</t>
  </si>
  <si>
    <t>Jaap van Bruchem</t>
  </si>
  <si>
    <t>Ben Timmermans</t>
  </si>
  <si>
    <t>Bram van Dam</t>
  </si>
  <si>
    <t>Astrid Huisman</t>
  </si>
  <si>
    <t>Robert van Leeuwen</t>
  </si>
  <si>
    <t>ADR buiten EL&amp;I</t>
  </si>
  <si>
    <t xml:space="preserve">Apparaat </t>
  </si>
  <si>
    <t>WBSO</t>
  </si>
  <si>
    <t>Inhuur</t>
  </si>
  <si>
    <t>IT</t>
  </si>
  <si>
    <t>PM</t>
  </si>
  <si>
    <t>IT-audit EMR en MSF</t>
  </si>
  <si>
    <t>Arnold Koestal</t>
  </si>
  <si>
    <t>Bld DPC</t>
  </si>
  <si>
    <t>Diergezondheidsfonds / Rendactarieven</t>
  </si>
  <si>
    <t>AZ Salariscontrole</t>
  </si>
  <si>
    <t xml:space="preserve">Totaal toegekende uren FA en EU per medewerker: </t>
  </si>
  <si>
    <t>Beschikbare uren voor FA en EU incl Inhuur</t>
  </si>
  <si>
    <t>Controletelling</t>
  </si>
  <si>
    <t>Begeleider</t>
  </si>
  <si>
    <t>Adriaan</t>
  </si>
  <si>
    <t>Beleiding</t>
  </si>
  <si>
    <t>Anja</t>
  </si>
  <si>
    <t>Rob Wetting</t>
  </si>
  <si>
    <t>Beleidsuitgaven en –ontvangsten via AgNL  andere opdrachtgevers</t>
  </si>
  <si>
    <t>RDA</t>
  </si>
  <si>
    <t>Martin</t>
  </si>
  <si>
    <t>Beschikbaar Auditplan 2013</t>
  </si>
  <si>
    <t>Totaal beschikbaar</t>
  </si>
  <si>
    <t>Omvang Projplan 2012</t>
  </si>
  <si>
    <t>Bld Telecom geen controlev</t>
  </si>
  <si>
    <t>Bld Dienst Landelijk Gebied geen controlev</t>
  </si>
  <si>
    <t>Bld Dienst Regelingen geen controlev</t>
  </si>
  <si>
    <t>Investeringen Landelijk Gebied (tbv provincies) doorberekenen</t>
  </si>
  <si>
    <t>IT deskundige</t>
  </si>
  <si>
    <t>Idea deskundige</t>
  </si>
  <si>
    <t>Jer0en Lewe</t>
  </si>
  <si>
    <t>Huig van der Plas</t>
  </si>
  <si>
    <t>Beleid DLG</t>
  </si>
  <si>
    <t>Projectverklaringen EZ</t>
  </si>
  <si>
    <t>Wereldtentoonstelling Miliaan</t>
  </si>
  <si>
    <t>Arie</t>
  </si>
  <si>
    <t>Peter</t>
  </si>
  <si>
    <t>Clustermanager</t>
  </si>
  <si>
    <t xml:space="preserve">Bld Nederlandse Voedsel en Waren Autoriteit </t>
  </si>
  <si>
    <t>Mireille van Nettekoven</t>
  </si>
  <si>
    <t>Kitty</t>
  </si>
  <si>
    <t>Gezina Atzma</t>
  </si>
  <si>
    <t>Onno Brouwer</t>
  </si>
  <si>
    <t>Hans de Beuze</t>
  </si>
  <si>
    <t>Danielle Bloemers</t>
  </si>
  <si>
    <t>Baldwin Driesen</t>
  </si>
  <si>
    <t>Kitty Fadli-Koning</t>
  </si>
  <si>
    <t>Arieneke Groemenboom</t>
  </si>
  <si>
    <t>Edwin Hummel</t>
  </si>
  <si>
    <t>Rob van Ruyven</t>
  </si>
  <si>
    <t>Youri Soons</t>
  </si>
  <si>
    <t>Piet Borg</t>
  </si>
  <si>
    <t>Nieuw GLB</t>
  </si>
  <si>
    <t>Ruud</t>
  </si>
  <si>
    <t xml:space="preserve">OA </t>
  </si>
  <si>
    <t>Edwin</t>
  </si>
  <si>
    <t>Ruth Landmeter</t>
  </si>
  <si>
    <t>CBS</t>
  </si>
  <si>
    <t>Betalingsverkeer</t>
  </si>
  <si>
    <t>BMKB</t>
  </si>
  <si>
    <t>Ondersteunend aan de wettelijk taak</t>
  </si>
  <si>
    <t>Inhuurbudget</t>
  </si>
  <si>
    <t>Vervanging F16</t>
  </si>
  <si>
    <t>TOTAAL FA wettelijk en overige FA</t>
  </si>
  <si>
    <t>TOTAAL</t>
  </si>
  <si>
    <t>Anita van Driel - Trigt</t>
  </si>
  <si>
    <t>Budget</t>
  </si>
  <si>
    <t>Beleidsuitgaven en –ontvangsten via AgNL  (incl MEP SDE)</t>
  </si>
  <si>
    <t>DR Baten en lasten en DR Beleidsuitgaven en -ontvangsten</t>
  </si>
  <si>
    <t xml:space="preserve"> Li-ya Liao</t>
  </si>
  <si>
    <t>Reviews</t>
  </si>
  <si>
    <t>Door te bereken uren team Ruud</t>
  </si>
  <si>
    <t>ZBO NMa (geen BLD wel acc.verkl) naar ACM fusie</t>
  </si>
  <si>
    <t>Controleverklaring 1/1 - 31/3</t>
  </si>
  <si>
    <t>Controleverklaring 1/4 -31/12</t>
  </si>
  <si>
    <t>Nieuwe geautomatiseerde systemen</t>
  </si>
  <si>
    <t>OA Audits fina beheer</t>
  </si>
  <si>
    <t xml:space="preserve">Stichting Sociaal Fonds en Personeelsfonds </t>
  </si>
  <si>
    <t>Bld Dienst ICT Uitvoering</t>
  </si>
  <si>
    <t>NFI (Peter)</t>
  </si>
  <si>
    <t>EU geldstromen</t>
  </si>
  <si>
    <t>ELGF Productschap Tuinbouw</t>
  </si>
  <si>
    <t>Steven Hannema</t>
  </si>
  <si>
    <t>Jeffrey Kernkamp</t>
  </si>
  <si>
    <t>Bld DPC declarabel</t>
  </si>
  <si>
    <t>Sisa</t>
  </si>
  <si>
    <t>Dep. Algemeen incl. Vaktechniek en stagebegeleiding</t>
  </si>
  <si>
    <t>Beleidsuitgaven en -ontvangsten via Kerndep. Incl. DLG</t>
  </si>
  <si>
    <t xml:space="preserve">Jaarrekening Borgstellingsfonds (2008 + 2009)   </t>
  </si>
  <si>
    <r>
      <t xml:space="preserve">Versie 28-03-2013                                      </t>
    </r>
    <r>
      <rPr>
        <b/>
        <sz val="11"/>
        <rFont val="Verdana"/>
        <family val="2"/>
      </rPr>
      <t>Planning FA en EU-projecten 01-04-2013 tot 01-04-2014</t>
    </r>
  </si>
  <si>
    <t>Saldibalans</t>
  </si>
  <si>
    <t>John Dekker</t>
  </si>
  <si>
    <t>EU Deelverklaringen</t>
  </si>
</sst>
</file>

<file path=xl/styles.xml><?xml version="1.0" encoding="utf-8"?>
<styleSheet xmlns="http://schemas.openxmlformats.org/spreadsheetml/2006/main">
  <fonts count="12">
    <font>
      <sz val="11"/>
      <name val="Verdana"/>
    </font>
    <font>
      <sz val="11"/>
      <name val="Verdana"/>
    </font>
    <font>
      <sz val="9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sz val="11"/>
      <name val="Verdana"/>
      <family val="2"/>
    </font>
    <font>
      <sz val="9"/>
      <name val="Verdana"/>
      <family val="2"/>
    </font>
    <font>
      <b/>
      <i/>
      <sz val="11"/>
      <name val="Verdana"/>
      <family val="2"/>
    </font>
    <font>
      <sz val="11"/>
      <color indexed="8"/>
      <name val="Verdana"/>
      <family val="2"/>
    </font>
    <font>
      <i/>
      <sz val="11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0" fillId="0" borderId="3" xfId="0" applyBorder="1"/>
    <xf numFmtId="0" fontId="3" fillId="0" borderId="4" xfId="0" applyFont="1" applyBorder="1"/>
    <xf numFmtId="0" fontId="0" fillId="0" borderId="1" xfId="0" applyFill="1" applyBorder="1"/>
    <xf numFmtId="0" fontId="4" fillId="0" borderId="1" xfId="0" applyFont="1" applyFill="1" applyBorder="1" applyAlignment="1">
      <alignment textRotation="90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0" fillId="0" borderId="0" xfId="0" applyFill="1" applyBorder="1"/>
    <xf numFmtId="0" fontId="0" fillId="0" borderId="5" xfId="0" applyBorder="1"/>
    <xf numFmtId="0" fontId="0" fillId="0" borderId="6" xfId="0" applyFill="1" applyBorder="1" applyAlignment="1">
      <alignment wrapText="1"/>
    </xf>
    <xf numFmtId="0" fontId="0" fillId="0" borderId="7" xfId="0" applyFill="1" applyBorder="1"/>
    <xf numFmtId="0" fontId="0" fillId="0" borderId="6" xfId="0" applyFill="1" applyBorder="1"/>
    <xf numFmtId="0" fontId="0" fillId="0" borderId="2" xfId="0" applyFill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1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1" fontId="0" fillId="0" borderId="1" xfId="0" applyNumberFormat="1" applyFill="1" applyBorder="1"/>
    <xf numFmtId="0" fontId="3" fillId="0" borderId="1" xfId="0" applyFont="1" applyFill="1" applyBorder="1"/>
    <xf numFmtId="0" fontId="0" fillId="0" borderId="0" xfId="0" applyFill="1"/>
    <xf numFmtId="0" fontId="0" fillId="0" borderId="2" xfId="0" applyFill="1" applyBorder="1" applyAlignment="1">
      <alignment wrapText="1"/>
    </xf>
    <xf numFmtId="0" fontId="5" fillId="0" borderId="1" xfId="0" applyFont="1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8" xfId="0" applyFill="1" applyBorder="1" applyAlignment="1">
      <alignment wrapText="1"/>
    </xf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0" fontId="0" fillId="0" borderId="7" xfId="0" applyFill="1" applyBorder="1" applyAlignment="1">
      <alignment wrapText="1"/>
    </xf>
    <xf numFmtId="0" fontId="0" fillId="0" borderId="9" xfId="0" applyFill="1" applyBorder="1"/>
    <xf numFmtId="0" fontId="0" fillId="0" borderId="3" xfId="0" applyFill="1" applyBorder="1"/>
    <xf numFmtId="0" fontId="0" fillId="0" borderId="10" xfId="0" applyFill="1" applyBorder="1"/>
    <xf numFmtId="0" fontId="5" fillId="0" borderId="2" xfId="0" applyFont="1" applyFill="1" applyBorder="1"/>
    <xf numFmtId="0" fontId="8" fillId="0" borderId="1" xfId="0" applyFont="1" applyFill="1" applyBorder="1"/>
    <xf numFmtId="0" fontId="0" fillId="0" borderId="11" xfId="0" applyFill="1" applyBorder="1" applyAlignment="1">
      <alignment wrapText="1"/>
    </xf>
    <xf numFmtId="0" fontId="3" fillId="0" borderId="5" xfId="0" applyFont="1" applyFill="1" applyBorder="1"/>
    <xf numFmtId="0" fontId="3" fillId="0" borderId="5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Fill="1" applyBorder="1"/>
    <xf numFmtId="0" fontId="0" fillId="0" borderId="11" xfId="0" applyFill="1" applyBorder="1"/>
    <xf numFmtId="0" fontId="0" fillId="2" borderId="1" xfId="0" applyFill="1" applyBorder="1"/>
    <xf numFmtId="0" fontId="4" fillId="2" borderId="1" xfId="0" applyFont="1" applyFill="1" applyBorder="1" applyAlignment="1">
      <alignment textRotation="90" wrapText="1"/>
    </xf>
    <xf numFmtId="0" fontId="3" fillId="0" borderId="0" xfId="0" applyFont="1" applyBorder="1"/>
    <xf numFmtId="0" fontId="4" fillId="3" borderId="1" xfId="0" applyFont="1" applyFill="1" applyBorder="1" applyAlignment="1">
      <alignment textRotation="90" wrapText="1"/>
    </xf>
    <xf numFmtId="1" fontId="0" fillId="0" borderId="0" xfId="0" applyNumberFormat="1" applyFill="1" applyBorder="1"/>
    <xf numFmtId="0" fontId="0" fillId="3" borderId="1" xfId="0" applyFill="1" applyBorder="1"/>
    <xf numFmtId="0" fontId="4" fillId="4" borderId="1" xfId="0" applyFont="1" applyFill="1" applyBorder="1" applyAlignment="1">
      <alignment textRotation="90" wrapText="1"/>
    </xf>
    <xf numFmtId="0" fontId="0" fillId="4" borderId="1" xfId="0" applyFill="1" applyBorder="1"/>
    <xf numFmtId="0" fontId="7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4" fillId="6" borderId="1" xfId="0" applyFont="1" applyFill="1" applyBorder="1" applyAlignment="1">
      <alignment textRotation="90" wrapText="1"/>
    </xf>
    <xf numFmtId="0" fontId="5" fillId="0" borderId="1" xfId="0" applyFont="1" applyBorder="1"/>
    <xf numFmtId="0" fontId="4" fillId="6" borderId="2" xfId="0" applyFont="1" applyFill="1" applyBorder="1" applyAlignment="1">
      <alignment textRotation="90" wrapText="1"/>
    </xf>
    <xf numFmtId="0" fontId="3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0" xfId="0" applyFill="1" applyAlignment="1">
      <alignment wrapText="1"/>
    </xf>
    <xf numFmtId="0" fontId="4" fillId="8" borderId="1" xfId="0" applyFont="1" applyFill="1" applyBorder="1" applyAlignment="1">
      <alignment textRotation="90" wrapText="1"/>
    </xf>
    <xf numFmtId="0" fontId="4" fillId="9" borderId="1" xfId="0" applyFont="1" applyFill="1" applyBorder="1" applyAlignment="1">
      <alignment textRotation="90" wrapText="1"/>
    </xf>
    <xf numFmtId="0" fontId="5" fillId="5" borderId="1" xfId="0" applyFont="1" applyFill="1" applyBorder="1" applyAlignment="1">
      <alignment wrapText="1"/>
    </xf>
    <xf numFmtId="0" fontId="4" fillId="10" borderId="1" xfId="0" applyFont="1" applyFill="1" applyBorder="1" applyAlignment="1">
      <alignment textRotation="90" wrapText="1"/>
    </xf>
    <xf numFmtId="0" fontId="5" fillId="10" borderId="1" xfId="0" applyFont="1" applyFill="1" applyBorder="1"/>
    <xf numFmtId="0" fontId="0" fillId="10" borderId="1" xfId="0" applyFill="1" applyBorder="1"/>
    <xf numFmtId="0" fontId="0" fillId="7" borderId="1" xfId="0" applyFill="1" applyBorder="1"/>
    <xf numFmtId="0" fontId="0" fillId="7" borderId="8" xfId="0" applyFill="1" applyBorder="1" applyAlignment="1">
      <alignment wrapText="1"/>
    </xf>
    <xf numFmtId="0" fontId="0" fillId="7" borderId="0" xfId="0" applyFill="1" applyBorder="1"/>
    <xf numFmtId="1" fontId="0" fillId="7" borderId="5" xfId="0" applyNumberFormat="1" applyFill="1" applyBorder="1"/>
    <xf numFmtId="1" fontId="0" fillId="7" borderId="1" xfId="0" applyNumberFormat="1" applyFill="1" applyBorder="1"/>
    <xf numFmtId="0" fontId="5" fillId="7" borderId="1" xfId="0" applyFont="1" applyFill="1" applyBorder="1"/>
    <xf numFmtId="0" fontId="0" fillId="7" borderId="2" xfId="0" applyFill="1" applyBorder="1"/>
    <xf numFmtId="0" fontId="0" fillId="7" borderId="6" xfId="0" applyFill="1" applyBorder="1"/>
    <xf numFmtId="0" fontId="0" fillId="7" borderId="0" xfId="0" applyFill="1"/>
    <xf numFmtId="0" fontId="5" fillId="9" borderId="5" xfId="0" applyFont="1" applyFill="1" applyBorder="1"/>
    <xf numFmtId="0" fontId="5" fillId="0" borderId="5" xfId="0" applyFont="1" applyFill="1" applyBorder="1" applyAlignment="1">
      <alignment wrapText="1"/>
    </xf>
    <xf numFmtId="0" fontId="5" fillId="0" borderId="5" xfId="0" applyFont="1" applyFill="1" applyBorder="1"/>
    <xf numFmtId="0" fontId="5" fillId="0" borderId="9" xfId="0" applyFont="1" applyFill="1" applyBorder="1"/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0" fillId="0" borderId="13" xfId="0" applyFill="1" applyBorder="1"/>
    <xf numFmtId="0" fontId="4" fillId="11" borderId="1" xfId="0" applyFont="1" applyFill="1" applyBorder="1" applyAlignment="1">
      <alignment textRotation="90" wrapText="1"/>
    </xf>
    <xf numFmtId="0" fontId="5" fillId="11" borderId="1" xfId="0" applyFont="1" applyFill="1" applyBorder="1"/>
    <xf numFmtId="0" fontId="4" fillId="4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8" borderId="1" xfId="0" applyFill="1" applyBorder="1"/>
    <xf numFmtId="0" fontId="5" fillId="8" borderId="1" xfId="0" applyFont="1" applyFill="1" applyBorder="1"/>
    <xf numFmtId="0" fontId="4" fillId="8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9" borderId="5" xfId="0" applyFont="1" applyFill="1" applyBorder="1"/>
    <xf numFmtId="0" fontId="5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0" fillId="0" borderId="4" xfId="0" applyFill="1" applyBorder="1"/>
    <xf numFmtId="0" fontId="4" fillId="0" borderId="2" xfId="0" applyFont="1" applyBorder="1" applyAlignment="1">
      <alignment wrapText="1"/>
    </xf>
    <xf numFmtId="0" fontId="0" fillId="7" borderId="5" xfId="0" applyFill="1" applyBorder="1"/>
    <xf numFmtId="1" fontId="0" fillId="0" borderId="3" xfId="0" applyNumberFormat="1" applyFill="1" applyBorder="1"/>
    <xf numFmtId="1" fontId="0" fillId="7" borderId="3" xfId="0" applyNumberFormat="1" applyFill="1" applyBorder="1"/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16" xfId="0" applyFill="1" applyBorder="1" applyAlignment="1">
      <alignment wrapText="1"/>
    </xf>
    <xf numFmtId="1" fontId="0" fillId="0" borderId="8" xfId="0" applyNumberFormat="1" applyFill="1" applyBorder="1"/>
    <xf numFmtId="0" fontId="0" fillId="0" borderId="15" xfId="0" applyFill="1" applyBorder="1"/>
    <xf numFmtId="0" fontId="5" fillId="0" borderId="3" xfId="0" applyFont="1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7" xfId="0" applyFill="1" applyBorder="1"/>
    <xf numFmtId="0" fontId="2" fillId="13" borderId="17" xfId="0" applyFont="1" applyFill="1" applyBorder="1"/>
    <xf numFmtId="0" fontId="2" fillId="8" borderId="1" xfId="0" applyFont="1" applyFill="1" applyBorder="1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2" fillId="13" borderId="7" xfId="0" applyFont="1" applyFill="1" applyBorder="1"/>
    <xf numFmtId="0" fontId="0" fillId="0" borderId="18" xfId="0" applyFill="1" applyBorder="1" applyAlignment="1">
      <alignment wrapText="1"/>
    </xf>
    <xf numFmtId="0" fontId="5" fillId="2" borderId="1" xfId="0" applyFont="1" applyFill="1" applyBorder="1"/>
    <xf numFmtId="0" fontId="0" fillId="0" borderId="12" xfId="0" applyFill="1" applyBorder="1"/>
  </cellXfs>
  <cellStyles count="1">
    <cellStyle name="Standa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89"/>
  <sheetViews>
    <sheetView tabSelected="1" zoomScale="75" zoomScaleNormal="75" workbookViewId="0">
      <pane xSplit="8" ySplit="1" topLeftCell="AW2" activePane="bottomRight" state="frozen"/>
      <selection pane="topRight" activeCell="F1" sqref="F1"/>
      <selection pane="bottomLeft" activeCell="A2" sqref="A2"/>
      <selection pane="bottomRight" activeCell="G76" sqref="G76"/>
    </sheetView>
  </sheetViews>
  <sheetFormatPr defaultRowHeight="14.25"/>
  <cols>
    <col min="1" max="1" width="45.19921875" style="68" customWidth="1"/>
    <col min="2" max="2" width="5.3984375" style="78" customWidth="1"/>
    <col min="3" max="3" width="5.796875" style="11" customWidth="1"/>
    <col min="4" max="4" width="6.69921875" style="11" hidden="1" customWidth="1"/>
    <col min="5" max="5" width="8.69921875" style="11" hidden="1" customWidth="1"/>
    <col min="6" max="6" width="7.69921875" style="1" hidden="1" customWidth="1"/>
    <col min="7" max="7" width="7.69921875" style="1" customWidth="1"/>
    <col min="8" max="8" width="7.5" customWidth="1"/>
    <col min="9" max="9" width="5.296875" style="1" bestFit="1" customWidth="1"/>
    <col min="10" max="10" width="4.19921875" style="1" bestFit="1" customWidth="1"/>
    <col min="11" max="11" width="5.296875" style="1" customWidth="1"/>
    <col min="12" max="14" width="5.296875" style="1" bestFit="1" customWidth="1"/>
    <col min="15" max="15" width="5.296875" style="1" customWidth="1"/>
    <col min="16" max="19" width="5.296875" style="1" bestFit="1" customWidth="1"/>
    <col min="20" max="20" width="4.8984375" style="1" customWidth="1"/>
    <col min="21" max="21" width="5.296875" style="1" customWidth="1"/>
    <col min="22" max="22" width="5.296875" style="1" bestFit="1" customWidth="1"/>
    <col min="23" max="24" width="5.296875" bestFit="1" customWidth="1"/>
    <col min="25" max="25" width="5.296875" customWidth="1"/>
    <col min="26" max="26" width="4.59765625" customWidth="1"/>
    <col min="27" max="27" width="5.296875" bestFit="1" customWidth="1"/>
    <col min="28" max="28" width="5.296875" customWidth="1"/>
    <col min="29" max="29" width="3.796875" bestFit="1" customWidth="1"/>
    <col min="30" max="33" width="5.296875" bestFit="1" customWidth="1"/>
    <col min="34" max="36" width="5.296875" style="11" bestFit="1" customWidth="1"/>
    <col min="37" max="37" width="4.19921875" style="11" bestFit="1" customWidth="1"/>
    <col min="38" max="38" width="5.296875" customWidth="1"/>
    <col min="39" max="39" width="4.19921875" style="11" customWidth="1"/>
    <col min="40" max="40" width="3.796875" style="11" bestFit="1" customWidth="1"/>
    <col min="41" max="43" width="5.296875" style="11" bestFit="1" customWidth="1"/>
    <col min="44" max="44" width="4.19921875" style="11" bestFit="1" customWidth="1"/>
    <col min="45" max="45" width="5.296875" style="11" bestFit="1" customWidth="1"/>
    <col min="46" max="46" width="4.19921875" style="11" customWidth="1"/>
    <col min="47" max="47" width="4.19921875" bestFit="1" customWidth="1"/>
    <col min="48" max="48" width="5.296875" style="11" bestFit="1" customWidth="1"/>
    <col min="49" max="49" width="4.19921875" style="11" customWidth="1"/>
    <col min="50" max="50" width="5.296875" style="11" bestFit="1" customWidth="1"/>
    <col min="51" max="51" width="5.296875" style="11" customWidth="1"/>
    <col min="52" max="52" width="5.19921875" style="11" customWidth="1"/>
    <col min="53" max="53" width="4.19921875" style="11" bestFit="1" customWidth="1"/>
    <col min="54" max="54" width="5.296875" style="11" bestFit="1" customWidth="1"/>
    <col min="55" max="55" width="4.19921875" style="1" bestFit="1" customWidth="1"/>
    <col min="56" max="56" width="5.296875" style="11" bestFit="1" customWidth="1"/>
    <col min="57" max="57" width="5.296875" style="11" customWidth="1"/>
    <col min="58" max="58" width="4.8984375" style="11" customWidth="1"/>
    <col min="59" max="59" width="5.296875" style="11" bestFit="1" customWidth="1"/>
    <col min="60" max="60" width="5.5" style="11" customWidth="1"/>
    <col min="61" max="62" width="5.296875" style="11" bestFit="1" customWidth="1"/>
    <col min="63" max="63" width="5.8984375" style="11" bestFit="1" customWidth="1"/>
    <col min="64" max="64" width="4.19921875" style="11" customWidth="1"/>
    <col min="65" max="67" width="5.296875" style="11" bestFit="1" customWidth="1"/>
    <col min="68" max="68" width="4.19921875" style="11" customWidth="1"/>
    <col min="69" max="74" width="5.296875" style="11" bestFit="1" customWidth="1"/>
    <col min="75" max="75" width="5.69921875" style="11" customWidth="1"/>
    <col min="76" max="76" width="6.3984375" style="11" bestFit="1" customWidth="1"/>
    <col min="77" max="93" width="8.8984375" style="11" bestFit="1" customWidth="1"/>
    <col min="94" max="16384" width="8.796875" style="11"/>
  </cols>
  <sheetData>
    <row r="1" spans="1:76" customFormat="1" ht="72" customHeight="1">
      <c r="A1" s="62" t="s">
        <v>148</v>
      </c>
      <c r="B1" s="3" t="s">
        <v>96</v>
      </c>
      <c r="C1" s="3" t="s">
        <v>72</v>
      </c>
      <c r="D1" s="9" t="s">
        <v>125</v>
      </c>
      <c r="E1" s="9" t="s">
        <v>80</v>
      </c>
      <c r="F1" s="4" t="s">
        <v>82</v>
      </c>
      <c r="G1" s="4" t="s">
        <v>125</v>
      </c>
      <c r="H1" s="5" t="s">
        <v>81</v>
      </c>
      <c r="I1" s="82" t="s">
        <v>15</v>
      </c>
      <c r="J1" s="79" t="s">
        <v>100</v>
      </c>
      <c r="K1" s="102" t="s">
        <v>110</v>
      </c>
      <c r="L1" s="79" t="s">
        <v>52</v>
      </c>
      <c r="M1" s="80" t="s">
        <v>102</v>
      </c>
      <c r="N1" s="60" t="s">
        <v>16</v>
      </c>
      <c r="O1" s="79" t="s">
        <v>103</v>
      </c>
      <c r="P1" s="79" t="s">
        <v>101</v>
      </c>
      <c r="Q1" s="79" t="s">
        <v>53</v>
      </c>
      <c r="R1" s="57" t="s">
        <v>17</v>
      </c>
      <c r="S1" s="55" t="s">
        <v>55</v>
      </c>
      <c r="T1" s="82" t="s">
        <v>150</v>
      </c>
      <c r="U1" s="79" t="s">
        <v>124</v>
      </c>
      <c r="V1" s="80" t="s">
        <v>104</v>
      </c>
      <c r="W1" s="102" t="s">
        <v>18</v>
      </c>
      <c r="X1" s="102" t="s">
        <v>19</v>
      </c>
      <c r="Y1" s="79" t="s">
        <v>105</v>
      </c>
      <c r="Z1" s="80" t="s">
        <v>20</v>
      </c>
      <c r="AA1" s="55" t="s">
        <v>50</v>
      </c>
      <c r="AB1" s="79" t="s">
        <v>106</v>
      </c>
      <c r="AC1" s="69" t="s">
        <v>141</v>
      </c>
      <c r="AD1" s="57" t="s">
        <v>21</v>
      </c>
      <c r="AE1" s="57" t="s">
        <v>22</v>
      </c>
      <c r="AF1" s="102" t="s">
        <v>23</v>
      </c>
      <c r="AG1" s="71" t="s">
        <v>24</v>
      </c>
      <c r="AH1" s="57" t="s">
        <v>25</v>
      </c>
      <c r="AI1" s="82" t="s">
        <v>26</v>
      </c>
      <c r="AJ1" s="69" t="s">
        <v>27</v>
      </c>
      <c r="AK1" s="102" t="s">
        <v>56</v>
      </c>
      <c r="AL1" s="80" t="s">
        <v>107</v>
      </c>
      <c r="AM1" s="69" t="s">
        <v>28</v>
      </c>
      <c r="AN1" s="69" t="s">
        <v>142</v>
      </c>
      <c r="AO1" s="80" t="s">
        <v>65</v>
      </c>
      <c r="AP1" s="57" t="s">
        <v>29</v>
      </c>
      <c r="AQ1" s="69" t="s">
        <v>30</v>
      </c>
      <c r="AR1" s="102" t="s">
        <v>31</v>
      </c>
      <c r="AS1" s="69" t="s">
        <v>32</v>
      </c>
      <c r="AT1" s="79" t="s">
        <v>115</v>
      </c>
      <c r="AU1" s="80" t="s">
        <v>89</v>
      </c>
      <c r="AV1" s="57" t="s">
        <v>57</v>
      </c>
      <c r="AW1" s="60" t="s">
        <v>33</v>
      </c>
      <c r="AX1" s="60" t="s">
        <v>34</v>
      </c>
      <c r="AY1" s="79" t="s">
        <v>128</v>
      </c>
      <c r="AZ1" s="57" t="s">
        <v>35</v>
      </c>
      <c r="BA1" s="60" t="s">
        <v>36</v>
      </c>
      <c r="BB1" s="102" t="s">
        <v>37</v>
      </c>
      <c r="BC1" s="60" t="s">
        <v>98</v>
      </c>
      <c r="BD1" s="57" t="s">
        <v>51</v>
      </c>
      <c r="BE1" s="80" t="s">
        <v>90</v>
      </c>
      <c r="BF1" s="57" t="s">
        <v>38</v>
      </c>
      <c r="BG1" s="82" t="s">
        <v>39</v>
      </c>
      <c r="BH1" s="80" t="s">
        <v>108</v>
      </c>
      <c r="BI1" s="60" t="s">
        <v>40</v>
      </c>
      <c r="BJ1" s="55" t="s">
        <v>41</v>
      </c>
      <c r="BK1" s="102" t="s">
        <v>42</v>
      </c>
      <c r="BL1" s="60" t="s">
        <v>43</v>
      </c>
      <c r="BM1" s="57" t="s">
        <v>44</v>
      </c>
      <c r="BN1" s="80" t="s">
        <v>109</v>
      </c>
      <c r="BO1" s="102" t="s">
        <v>54</v>
      </c>
      <c r="BP1" s="60" t="s">
        <v>45</v>
      </c>
      <c r="BQ1" s="57" t="s">
        <v>76</v>
      </c>
      <c r="BR1" s="60" t="s">
        <v>46</v>
      </c>
      <c r="BS1" s="102" t="s">
        <v>47</v>
      </c>
      <c r="BT1" s="82" t="s">
        <v>48</v>
      </c>
      <c r="BU1" s="60" t="s">
        <v>49</v>
      </c>
      <c r="BV1" s="17" t="s">
        <v>58</v>
      </c>
      <c r="BW1" s="17" t="s">
        <v>61</v>
      </c>
      <c r="BX1" s="14"/>
    </row>
    <row r="2" spans="1:76" customFormat="1" ht="21" customHeight="1">
      <c r="A2" s="63" t="s">
        <v>70</v>
      </c>
      <c r="B2" s="72"/>
      <c r="C2" s="3"/>
      <c r="D2" s="3"/>
      <c r="E2" s="3"/>
      <c r="F2" s="4"/>
      <c r="G2" s="4"/>
      <c r="H2" s="5"/>
      <c r="I2" s="5">
        <v>1325</v>
      </c>
      <c r="J2" s="5">
        <v>800</v>
      </c>
      <c r="K2" s="104">
        <v>1115</v>
      </c>
      <c r="L2" s="105">
        <v>1325</v>
      </c>
      <c r="M2" s="5">
        <v>1325</v>
      </c>
      <c r="N2" s="5">
        <v>1325</v>
      </c>
      <c r="O2" s="5">
        <v>1325</v>
      </c>
      <c r="P2" s="105">
        <v>1325</v>
      </c>
      <c r="Q2" s="104">
        <v>1325</v>
      </c>
      <c r="R2" s="5">
        <v>1470</v>
      </c>
      <c r="S2" s="104">
        <v>1325</v>
      </c>
      <c r="T2" s="104">
        <v>1060</v>
      </c>
      <c r="U2" s="112">
        <v>1325</v>
      </c>
      <c r="V2" s="5">
        <v>1040</v>
      </c>
      <c r="W2" s="105">
        <v>1200</v>
      </c>
      <c r="X2" s="109">
        <v>1470</v>
      </c>
      <c r="Y2" s="5">
        <v>1060</v>
      </c>
      <c r="Z2" s="110">
        <v>1200</v>
      </c>
      <c r="AA2" s="133">
        <v>1325</v>
      </c>
      <c r="AB2" s="5">
        <v>930</v>
      </c>
      <c r="AC2" s="5"/>
      <c r="AD2" s="5">
        <v>1060</v>
      </c>
      <c r="AE2" s="5">
        <v>1260</v>
      </c>
      <c r="AF2" s="134">
        <v>1325</v>
      </c>
      <c r="AG2" s="104">
        <v>1000</v>
      </c>
      <c r="AH2" s="133">
        <v>1325</v>
      </c>
      <c r="AI2" s="133">
        <v>1000</v>
      </c>
      <c r="AJ2" s="10">
        <v>1080</v>
      </c>
      <c r="AK2" s="104">
        <v>950</v>
      </c>
      <c r="AL2" s="5">
        <v>1120</v>
      </c>
      <c r="AM2" s="10">
        <v>660</v>
      </c>
      <c r="AN2" s="10"/>
      <c r="AO2" s="104">
        <v>1325</v>
      </c>
      <c r="AP2" s="133">
        <v>1000</v>
      </c>
      <c r="AQ2" s="10">
        <v>1140</v>
      </c>
      <c r="AR2" s="10">
        <v>880</v>
      </c>
      <c r="AS2" s="133">
        <v>1325</v>
      </c>
      <c r="AT2" s="10">
        <v>530</v>
      </c>
      <c r="AU2" s="135">
        <v>660</v>
      </c>
      <c r="AV2" s="136">
        <v>1325</v>
      </c>
      <c r="AW2" s="10">
        <v>740</v>
      </c>
      <c r="AX2" s="133">
        <v>1120</v>
      </c>
      <c r="AY2" s="10">
        <v>1325</v>
      </c>
      <c r="AZ2" s="109">
        <v>1280</v>
      </c>
      <c r="BA2" s="133">
        <v>930</v>
      </c>
      <c r="BB2" s="104">
        <v>1100</v>
      </c>
      <c r="BC2" s="5">
        <v>400</v>
      </c>
      <c r="BD2" s="133">
        <v>1400</v>
      </c>
      <c r="BE2" s="104">
        <v>1325</v>
      </c>
      <c r="BF2" s="104">
        <v>920</v>
      </c>
      <c r="BG2" s="104">
        <v>1325</v>
      </c>
      <c r="BH2" s="134">
        <v>1320</v>
      </c>
      <c r="BI2" s="110">
        <v>1325</v>
      </c>
      <c r="BJ2" s="10">
        <v>1325</v>
      </c>
      <c r="BK2" s="104">
        <v>1325</v>
      </c>
      <c r="BL2" s="133">
        <v>980</v>
      </c>
      <c r="BM2" s="133">
        <v>1100</v>
      </c>
      <c r="BN2" s="10">
        <v>1325</v>
      </c>
      <c r="BO2" s="104">
        <v>1150</v>
      </c>
      <c r="BP2" s="134">
        <v>880</v>
      </c>
      <c r="BQ2" s="108">
        <v>1325</v>
      </c>
      <c r="BR2" s="10">
        <v>1100</v>
      </c>
      <c r="BS2" s="10">
        <v>1325</v>
      </c>
      <c r="BT2" s="137">
        <v>1325</v>
      </c>
      <c r="BU2" s="133">
        <v>1290</v>
      </c>
      <c r="BV2" s="10">
        <f>BV80</f>
        <v>5770</v>
      </c>
      <c r="BW2" s="10">
        <f>BW80</f>
        <v>0</v>
      </c>
      <c r="BX2" s="15">
        <f>SUM(I2:BW2)</f>
        <v>78290</v>
      </c>
    </row>
    <row r="3" spans="1:76" customFormat="1" ht="21" customHeight="1">
      <c r="A3" s="63" t="s">
        <v>74</v>
      </c>
      <c r="B3" s="74" t="s">
        <v>94</v>
      </c>
      <c r="C3" s="3"/>
      <c r="D3" s="70">
        <v>1920</v>
      </c>
      <c r="E3" s="70">
        <v>0</v>
      </c>
      <c r="F3" s="4"/>
      <c r="G3" s="4"/>
      <c r="H3" s="7">
        <f>SUM(I3:BW3)</f>
        <v>1920</v>
      </c>
      <c r="I3" s="5"/>
      <c r="J3" s="5"/>
      <c r="K3" s="6"/>
      <c r="L3" s="5"/>
      <c r="M3" s="5"/>
      <c r="N3" s="5"/>
      <c r="O3" s="5"/>
      <c r="P3" s="5"/>
      <c r="Q3" s="10"/>
      <c r="R3" s="117"/>
      <c r="S3" s="5"/>
      <c r="T3" s="5"/>
      <c r="U3" s="5"/>
      <c r="V3" s="5"/>
      <c r="W3" s="5"/>
      <c r="X3" s="6"/>
      <c r="Y3" s="5"/>
      <c r="Z3" s="5"/>
      <c r="AA3" s="5"/>
      <c r="AB3" s="5"/>
      <c r="AC3" s="5"/>
      <c r="AD3" s="8">
        <v>450</v>
      </c>
      <c r="AE3" s="5"/>
      <c r="AF3" s="10"/>
      <c r="AG3" s="13"/>
      <c r="AH3" s="10"/>
      <c r="AI3" s="10"/>
      <c r="AJ3" s="10"/>
      <c r="AK3" s="16"/>
      <c r="AL3" s="5"/>
      <c r="AM3" s="10"/>
      <c r="AN3" s="10"/>
      <c r="AO3" s="10"/>
      <c r="AP3" s="10"/>
      <c r="AQ3" s="10"/>
      <c r="AR3" s="10"/>
      <c r="AS3" s="10"/>
      <c r="AT3" s="10"/>
      <c r="AU3" s="5"/>
      <c r="AV3" s="10"/>
      <c r="AW3" s="10"/>
      <c r="AX3" s="10"/>
      <c r="AY3" s="10"/>
      <c r="AZ3" s="10"/>
      <c r="BA3" s="10"/>
      <c r="BB3" s="13"/>
      <c r="BC3" s="5"/>
      <c r="BD3" s="10"/>
      <c r="BE3" s="10"/>
      <c r="BF3" s="10"/>
      <c r="BG3" s="10"/>
      <c r="BH3" s="10"/>
      <c r="BI3" s="10"/>
      <c r="BJ3" s="6">
        <v>600</v>
      </c>
      <c r="BK3" s="10"/>
      <c r="BL3" s="10"/>
      <c r="BM3" s="10"/>
      <c r="BN3" s="10"/>
      <c r="BO3" s="10"/>
      <c r="BP3" s="10"/>
      <c r="BQ3" s="16">
        <v>425</v>
      </c>
      <c r="BR3" s="10"/>
      <c r="BS3" s="6"/>
      <c r="BT3" s="8">
        <v>445</v>
      </c>
      <c r="BU3" s="10"/>
      <c r="BV3" s="10"/>
      <c r="BW3" s="10"/>
      <c r="BX3" s="56"/>
    </row>
    <row r="4" spans="1:76" customFormat="1" ht="15" thickBot="1">
      <c r="A4" s="64" t="s">
        <v>59</v>
      </c>
      <c r="B4" s="74" t="s">
        <v>94</v>
      </c>
      <c r="C4" s="54" t="s">
        <v>73</v>
      </c>
      <c r="D4" s="54">
        <v>2100</v>
      </c>
      <c r="E4" s="54">
        <v>2400</v>
      </c>
      <c r="F4" s="8">
        <v>2400</v>
      </c>
      <c r="G4" s="54">
        <v>2160</v>
      </c>
      <c r="H4" s="7">
        <f>SUM(I4:BW4)</f>
        <v>2000</v>
      </c>
      <c r="I4" s="18"/>
      <c r="J4" s="18"/>
      <c r="K4" s="18"/>
      <c r="L4" s="18"/>
      <c r="M4" s="18"/>
      <c r="N4" s="18"/>
      <c r="O4" s="18"/>
      <c r="P4" s="18"/>
      <c r="Q4" s="18"/>
      <c r="R4" s="34"/>
      <c r="S4" s="30"/>
      <c r="T4" s="18"/>
      <c r="U4" s="18">
        <v>150</v>
      </c>
      <c r="V4" s="18"/>
      <c r="W4" s="16"/>
      <c r="X4" s="16"/>
      <c r="Y4" s="16"/>
      <c r="Z4" s="16"/>
      <c r="AA4" s="35">
        <v>650</v>
      </c>
      <c r="AB4" s="16"/>
      <c r="AC4" s="16"/>
      <c r="AD4" s="31"/>
      <c r="AE4" s="31"/>
      <c r="AF4" s="32"/>
      <c r="AG4" s="26">
        <v>450</v>
      </c>
      <c r="AH4" s="16"/>
      <c r="AI4" s="16"/>
      <c r="AJ4" s="16">
        <v>270</v>
      </c>
      <c r="AK4" s="16"/>
      <c r="AL4" s="31"/>
      <c r="AM4" s="16"/>
      <c r="AN4" s="16"/>
      <c r="AO4" s="16"/>
      <c r="AP4" s="16"/>
      <c r="AQ4" s="16">
        <v>250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26"/>
      <c r="BC4" s="18"/>
      <c r="BD4" s="7">
        <v>230</v>
      </c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35"/>
      <c r="BX4" s="33"/>
    </row>
    <row r="5" spans="1:76" customFormat="1" ht="15" thickBot="1">
      <c r="A5" s="64" t="s">
        <v>0</v>
      </c>
      <c r="B5" s="74" t="s">
        <v>94</v>
      </c>
      <c r="C5" s="54" t="s">
        <v>73</v>
      </c>
      <c r="D5" s="54">
        <v>1500</v>
      </c>
      <c r="E5" s="54">
        <v>1700</v>
      </c>
      <c r="F5" s="2">
        <v>1700</v>
      </c>
      <c r="G5" s="54">
        <v>1530</v>
      </c>
      <c r="H5" s="7">
        <f>SUM(I5:BW5)</f>
        <v>1100</v>
      </c>
      <c r="I5" s="18"/>
      <c r="J5" s="18"/>
      <c r="K5" s="18"/>
      <c r="L5" s="18"/>
      <c r="M5" s="18"/>
      <c r="N5" s="18"/>
      <c r="O5" s="18"/>
      <c r="P5" s="18"/>
      <c r="Q5" s="18"/>
      <c r="R5" s="34"/>
      <c r="S5" s="23">
        <v>400</v>
      </c>
      <c r="T5" s="42"/>
      <c r="U5" s="18"/>
      <c r="V5" s="18"/>
      <c r="W5" s="16"/>
      <c r="X5" s="16"/>
      <c r="Y5" s="16"/>
      <c r="Z5" s="16">
        <v>100</v>
      </c>
      <c r="AA5" s="16"/>
      <c r="AB5" s="16"/>
      <c r="AC5" s="16"/>
      <c r="AD5" s="31"/>
      <c r="AE5" s="31"/>
      <c r="AF5" s="35"/>
      <c r="AG5" s="26">
        <v>400</v>
      </c>
      <c r="AH5" s="16"/>
      <c r="AI5" s="16"/>
      <c r="AJ5" s="16"/>
      <c r="AK5" s="16"/>
      <c r="AL5" s="31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8"/>
      <c r="BD5" s="36"/>
      <c r="BE5" s="36"/>
      <c r="BF5" s="36">
        <v>200</v>
      </c>
      <c r="BG5" s="16"/>
      <c r="BH5" s="16"/>
      <c r="BI5" s="16"/>
      <c r="BJ5" s="37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33"/>
    </row>
    <row r="6" spans="1:76" customFormat="1" ht="15" thickBot="1">
      <c r="A6" s="131" t="s">
        <v>145</v>
      </c>
      <c r="B6" s="74" t="s">
        <v>94</v>
      </c>
      <c r="C6" s="54" t="s">
        <v>73</v>
      </c>
      <c r="D6" s="54">
        <v>2400</v>
      </c>
      <c r="E6" s="54">
        <v>3000</v>
      </c>
      <c r="F6" s="2">
        <v>3000</v>
      </c>
      <c r="G6" s="54">
        <v>6110</v>
      </c>
      <c r="H6" s="7">
        <f>SUM(I6:BW6)</f>
        <v>2920</v>
      </c>
      <c r="I6" s="18"/>
      <c r="J6" s="18"/>
      <c r="K6" s="18"/>
      <c r="L6" s="18"/>
      <c r="M6" s="18"/>
      <c r="N6" s="18">
        <v>0</v>
      </c>
      <c r="O6" s="18"/>
      <c r="P6" s="18"/>
      <c r="Q6" s="18"/>
      <c r="R6" s="18"/>
      <c r="S6" s="38"/>
      <c r="T6" s="38"/>
      <c r="U6" s="38"/>
      <c r="V6" s="38"/>
      <c r="W6" s="16"/>
      <c r="X6" s="16"/>
      <c r="Y6" s="16"/>
      <c r="Z6" s="16"/>
      <c r="AA6" s="16"/>
      <c r="AB6" s="16"/>
      <c r="AC6" s="16"/>
      <c r="AD6" s="31"/>
      <c r="AE6" s="31"/>
      <c r="AF6" s="35"/>
      <c r="AG6" s="26"/>
      <c r="AH6" s="16"/>
      <c r="AI6" s="16"/>
      <c r="AJ6" s="16">
        <v>200</v>
      </c>
      <c r="AK6" s="16"/>
      <c r="AL6" s="31"/>
      <c r="AM6" s="16">
        <v>410</v>
      </c>
      <c r="AN6" s="16"/>
      <c r="AO6" s="16"/>
      <c r="AP6" s="16"/>
      <c r="AQ6" s="16">
        <v>400</v>
      </c>
      <c r="AR6" s="16"/>
      <c r="AS6" s="16">
        <v>1225</v>
      </c>
      <c r="AT6" s="16"/>
      <c r="AU6" s="16"/>
      <c r="AV6" s="16"/>
      <c r="AW6" s="16"/>
      <c r="AX6" s="16"/>
      <c r="AY6" s="16"/>
      <c r="AZ6" s="16"/>
      <c r="BA6" s="16"/>
      <c r="BB6" s="16"/>
      <c r="BC6" s="18"/>
      <c r="BD6" s="16"/>
      <c r="BE6" s="16"/>
      <c r="BF6" s="16"/>
      <c r="BG6" s="16"/>
      <c r="BH6" s="26"/>
      <c r="BI6" s="26"/>
      <c r="BJ6" s="25">
        <v>685</v>
      </c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33"/>
    </row>
    <row r="7" spans="1:76" s="93" customFormat="1" ht="15" hidden="1" thickBot="1">
      <c r="A7" s="73" t="s">
        <v>116</v>
      </c>
      <c r="B7" s="74"/>
      <c r="C7" s="85"/>
      <c r="D7" s="85">
        <v>0</v>
      </c>
      <c r="E7" s="85">
        <v>100</v>
      </c>
      <c r="F7" s="74"/>
      <c r="G7" s="85">
        <f t="shared" ref="G7:G50" si="0">D7*0.9</f>
        <v>0</v>
      </c>
      <c r="H7" s="85"/>
      <c r="I7" s="74"/>
      <c r="J7" s="74"/>
      <c r="K7" s="74"/>
      <c r="L7" s="74"/>
      <c r="M7" s="74"/>
      <c r="N7" s="74"/>
      <c r="O7" s="74"/>
      <c r="P7" s="74"/>
      <c r="Q7" s="74"/>
      <c r="R7" s="74"/>
      <c r="S7" s="86"/>
      <c r="T7" s="86"/>
      <c r="U7" s="86"/>
      <c r="V7" s="86"/>
      <c r="W7" s="85"/>
      <c r="X7" s="85"/>
      <c r="Y7" s="85"/>
      <c r="Z7" s="85"/>
      <c r="AA7" s="87"/>
      <c r="AB7" s="87"/>
      <c r="AC7" s="87"/>
      <c r="AD7" s="88"/>
      <c r="AE7" s="89"/>
      <c r="AF7" s="90"/>
      <c r="AG7" s="91"/>
      <c r="AH7" s="85"/>
      <c r="AI7" s="85"/>
      <c r="AJ7" s="85"/>
      <c r="AK7" s="85"/>
      <c r="AL7" s="89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74"/>
      <c r="BD7" s="85"/>
      <c r="BE7" s="85"/>
      <c r="BF7" s="85"/>
      <c r="BG7" s="85"/>
      <c r="BH7" s="91"/>
      <c r="BI7" s="91"/>
      <c r="BJ7" s="92"/>
      <c r="BK7" s="85"/>
      <c r="BL7" s="85"/>
      <c r="BM7" s="85"/>
      <c r="BN7" s="85"/>
      <c r="BO7" s="85"/>
      <c r="BP7" s="87"/>
      <c r="BQ7" s="85"/>
      <c r="BR7" s="85"/>
      <c r="BS7" s="85"/>
      <c r="BT7" s="85"/>
      <c r="BU7" s="85"/>
      <c r="BV7" s="85"/>
      <c r="BW7" s="85"/>
    </row>
    <row r="8" spans="1:76" s="93" customFormat="1" ht="15" hidden="1" thickBot="1">
      <c r="A8" s="73" t="s">
        <v>117</v>
      </c>
      <c r="B8" s="74"/>
      <c r="C8" s="85"/>
      <c r="D8" s="85">
        <v>720</v>
      </c>
      <c r="E8" s="85">
        <v>800</v>
      </c>
      <c r="F8" s="74"/>
      <c r="G8" s="85">
        <f t="shared" si="0"/>
        <v>648</v>
      </c>
      <c r="H8" s="85"/>
      <c r="I8" s="74"/>
      <c r="J8" s="74"/>
      <c r="K8" s="74"/>
      <c r="L8" s="74"/>
      <c r="M8" s="74"/>
      <c r="N8" s="74"/>
      <c r="O8" s="74"/>
      <c r="P8" s="74"/>
      <c r="Q8" s="74"/>
      <c r="R8" s="74"/>
      <c r="S8" s="86"/>
      <c r="T8" s="86"/>
      <c r="U8" s="86"/>
      <c r="V8" s="86"/>
      <c r="W8" s="85"/>
      <c r="X8" s="85"/>
      <c r="Y8" s="85"/>
      <c r="Z8" s="85"/>
      <c r="AA8" s="87"/>
      <c r="AB8" s="87"/>
      <c r="AC8" s="87"/>
      <c r="AD8" s="88"/>
      <c r="AE8" s="89"/>
      <c r="AF8" s="90"/>
      <c r="AG8" s="91"/>
      <c r="AH8" s="85"/>
      <c r="AI8" s="85"/>
      <c r="AJ8" s="85"/>
      <c r="AK8" s="85"/>
      <c r="AL8" s="89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74"/>
      <c r="BD8" s="85"/>
      <c r="BE8" s="85"/>
      <c r="BF8" s="85"/>
      <c r="BG8" s="85"/>
      <c r="BH8" s="91"/>
      <c r="BI8" s="91"/>
      <c r="BJ8" s="92"/>
      <c r="BK8" s="85"/>
      <c r="BL8" s="85"/>
      <c r="BM8" s="85"/>
      <c r="BN8" s="85"/>
      <c r="BO8" s="85"/>
      <c r="BP8" s="87"/>
      <c r="BQ8" s="85"/>
      <c r="BR8" s="85"/>
      <c r="BS8" s="85"/>
      <c r="BT8" s="85"/>
      <c r="BU8" s="85"/>
      <c r="BV8" s="85"/>
      <c r="BW8" s="85"/>
    </row>
    <row r="9" spans="1:76" s="93" customFormat="1" ht="15" hidden="1" thickBot="1">
      <c r="A9" s="73" t="s">
        <v>119</v>
      </c>
      <c r="B9" s="74"/>
      <c r="C9" s="85"/>
      <c r="D9" s="85">
        <v>1350</v>
      </c>
      <c r="E9" s="85">
        <v>1500</v>
      </c>
      <c r="F9" s="74"/>
      <c r="G9" s="85">
        <f t="shared" si="0"/>
        <v>1215</v>
      </c>
      <c r="H9" s="85"/>
      <c r="I9" s="74"/>
      <c r="J9" s="74"/>
      <c r="K9" s="74"/>
      <c r="L9" s="74"/>
      <c r="M9" s="74"/>
      <c r="N9" s="74"/>
      <c r="O9" s="74"/>
      <c r="P9" s="74"/>
      <c r="Q9" s="74"/>
      <c r="R9" s="74"/>
      <c r="S9" s="86"/>
      <c r="T9" s="86"/>
      <c r="U9" s="86"/>
      <c r="V9" s="86"/>
      <c r="W9" s="85"/>
      <c r="X9" s="85"/>
      <c r="Y9" s="85"/>
      <c r="Z9" s="85"/>
      <c r="AA9" s="87"/>
      <c r="AB9" s="87"/>
      <c r="AC9" s="87"/>
      <c r="AD9" s="88"/>
      <c r="AE9" s="89"/>
      <c r="AF9" s="90"/>
      <c r="AG9" s="91"/>
      <c r="AH9" s="85"/>
      <c r="AI9" s="85"/>
      <c r="AJ9" s="85"/>
      <c r="AK9" s="85"/>
      <c r="AL9" s="89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74"/>
      <c r="BD9" s="85"/>
      <c r="BE9" s="85"/>
      <c r="BF9" s="85"/>
      <c r="BG9" s="85"/>
      <c r="BH9" s="91"/>
      <c r="BI9" s="91"/>
      <c r="BJ9" s="92"/>
      <c r="BK9" s="85"/>
      <c r="BL9" s="85"/>
      <c r="BM9" s="85"/>
      <c r="BN9" s="85"/>
      <c r="BO9" s="85"/>
      <c r="BP9" s="87"/>
      <c r="BQ9" s="85"/>
      <c r="BR9" s="85"/>
      <c r="BS9" s="85"/>
      <c r="BT9" s="85"/>
      <c r="BU9" s="85"/>
      <c r="BV9" s="85"/>
      <c r="BW9" s="85"/>
    </row>
    <row r="10" spans="1:76" s="93" customFormat="1" ht="15" hidden="1" thickBot="1">
      <c r="A10" s="73" t="s">
        <v>120</v>
      </c>
      <c r="B10" s="74"/>
      <c r="C10" s="85"/>
      <c r="D10" s="85"/>
      <c r="E10" s="85">
        <v>-800</v>
      </c>
      <c r="F10" s="74"/>
      <c r="G10" s="85">
        <f t="shared" si="0"/>
        <v>0</v>
      </c>
      <c r="H10" s="85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86"/>
      <c r="T10" s="86"/>
      <c r="U10" s="86"/>
      <c r="V10" s="86"/>
      <c r="W10" s="85"/>
      <c r="X10" s="85"/>
      <c r="Y10" s="85"/>
      <c r="Z10" s="118"/>
      <c r="AA10" s="87"/>
      <c r="AB10" s="87"/>
      <c r="AC10" s="87"/>
      <c r="AD10" s="88"/>
      <c r="AE10" s="89"/>
      <c r="AF10" s="90"/>
      <c r="AG10" s="91"/>
      <c r="AH10" s="85"/>
      <c r="AI10" s="85"/>
      <c r="AJ10" s="85"/>
      <c r="AK10" s="85"/>
      <c r="AL10" s="89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74"/>
      <c r="BD10" s="85"/>
      <c r="BE10" s="85"/>
      <c r="BF10" s="85"/>
      <c r="BG10" s="85"/>
      <c r="BH10" s="91"/>
      <c r="BI10" s="91"/>
      <c r="BJ10" s="128"/>
      <c r="BK10" s="85"/>
      <c r="BL10" s="85"/>
      <c r="BM10" s="85"/>
      <c r="BN10" s="85"/>
      <c r="BO10" s="85"/>
      <c r="BP10" s="87"/>
      <c r="BQ10" s="85"/>
      <c r="BR10" s="85"/>
      <c r="BS10" s="85"/>
      <c r="BT10" s="85"/>
      <c r="BU10" s="85"/>
      <c r="BV10" s="85"/>
      <c r="BW10" s="85"/>
    </row>
    <row r="11" spans="1:76" customFormat="1" ht="15" thickBot="1">
      <c r="A11" s="131" t="s">
        <v>146</v>
      </c>
      <c r="B11" s="74" t="s">
        <v>94</v>
      </c>
      <c r="C11" s="54" t="s">
        <v>73</v>
      </c>
      <c r="D11" s="54">
        <v>4500</v>
      </c>
      <c r="E11" s="54">
        <v>5000</v>
      </c>
      <c r="F11" s="2">
        <v>5000</v>
      </c>
      <c r="G11" s="54">
        <v>4500</v>
      </c>
      <c r="H11" s="7">
        <f>SUM(I11:BW11)</f>
        <v>1780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0"/>
      <c r="V11" s="18"/>
      <c r="W11" s="16"/>
      <c r="X11" s="16"/>
      <c r="Y11" s="16"/>
      <c r="Z11" s="16"/>
      <c r="AA11" s="30"/>
      <c r="AB11" s="18"/>
      <c r="AC11" s="18"/>
      <c r="AD11" s="39"/>
      <c r="AE11" s="31">
        <v>220</v>
      </c>
      <c r="AF11" s="35"/>
      <c r="AG11" s="26"/>
      <c r="AH11" s="16"/>
      <c r="AI11" s="16">
        <v>340</v>
      </c>
      <c r="AJ11" s="16">
        <v>410</v>
      </c>
      <c r="AK11" s="16"/>
      <c r="AL11" s="31"/>
      <c r="AM11" s="16"/>
      <c r="AN11" s="16"/>
      <c r="AO11" s="16"/>
      <c r="AP11" s="16"/>
      <c r="AQ11" s="16">
        <v>390</v>
      </c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8"/>
      <c r="BD11" s="25">
        <v>420</v>
      </c>
      <c r="BE11" s="16"/>
      <c r="BF11" s="16"/>
      <c r="BG11" s="16"/>
      <c r="BH11" s="26"/>
      <c r="BI11" s="26"/>
      <c r="BJ11" s="16"/>
      <c r="BK11" s="24"/>
      <c r="BL11" s="16"/>
      <c r="BM11" s="16"/>
      <c r="BN11" s="16"/>
      <c r="BO11" s="16"/>
      <c r="BP11" s="7"/>
      <c r="BQ11" s="16"/>
      <c r="BR11" s="16"/>
      <c r="BS11" s="16"/>
      <c r="BT11" s="16"/>
      <c r="BU11" s="16"/>
      <c r="BV11" s="16"/>
      <c r="BW11" s="16"/>
      <c r="BX11" s="33"/>
    </row>
    <row r="12" spans="1:76" customFormat="1" ht="15" thickBot="1">
      <c r="A12" s="138" t="s">
        <v>149</v>
      </c>
      <c r="B12" s="74" t="s">
        <v>94</v>
      </c>
      <c r="C12" s="140" t="s">
        <v>73</v>
      </c>
      <c r="D12" s="54">
        <v>4500</v>
      </c>
      <c r="E12" s="54">
        <v>5000</v>
      </c>
      <c r="F12" s="2">
        <v>5000</v>
      </c>
      <c r="G12" s="54"/>
      <c r="H12" s="7">
        <f>SUM(I12:BW12)</f>
        <v>350</v>
      </c>
      <c r="I12" s="18"/>
      <c r="J12" s="18"/>
      <c r="K12" s="18"/>
      <c r="L12" s="18"/>
      <c r="M12" s="18"/>
      <c r="N12" s="18"/>
      <c r="O12" s="18"/>
      <c r="P12" s="18"/>
      <c r="Q12" s="18"/>
      <c r="R12" s="98"/>
      <c r="S12" s="18"/>
      <c r="T12" s="139"/>
      <c r="U12" s="23">
        <v>150</v>
      </c>
      <c r="V12" s="42"/>
      <c r="W12" s="24"/>
      <c r="X12" s="16"/>
      <c r="Y12" s="16"/>
      <c r="Z12" s="26"/>
      <c r="AA12" s="30"/>
      <c r="AB12" s="42"/>
      <c r="AC12" s="18"/>
      <c r="AD12" s="39"/>
      <c r="AE12" s="31"/>
      <c r="AF12" s="35"/>
      <c r="AG12" s="26"/>
      <c r="AH12" s="16"/>
      <c r="AI12" s="16"/>
      <c r="AJ12" s="16">
        <v>200</v>
      </c>
      <c r="AK12" s="16"/>
      <c r="AL12" s="31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8"/>
      <c r="BD12" s="21"/>
      <c r="BE12" s="16"/>
      <c r="BF12" s="16"/>
      <c r="BG12" s="16"/>
      <c r="BH12" s="45"/>
      <c r="BI12" s="45"/>
      <c r="BJ12" s="36"/>
      <c r="BK12" s="24"/>
      <c r="BL12" s="16"/>
      <c r="BM12" s="16"/>
      <c r="BN12" s="16"/>
      <c r="BO12" s="16"/>
      <c r="BP12" s="11"/>
      <c r="BQ12" s="16"/>
      <c r="BR12" s="16"/>
      <c r="BS12" s="16"/>
      <c r="BT12" s="26"/>
      <c r="BU12" s="16"/>
      <c r="BV12" s="24"/>
      <c r="BW12" s="16"/>
      <c r="BX12" s="33"/>
    </row>
    <row r="13" spans="1:76" customFormat="1" ht="15" thickBot="1">
      <c r="A13" s="64" t="s">
        <v>136</v>
      </c>
      <c r="B13" s="74" t="s">
        <v>94</v>
      </c>
      <c r="C13" s="54" t="s">
        <v>73</v>
      </c>
      <c r="D13" s="54">
        <v>140</v>
      </c>
      <c r="E13" s="54">
        <v>160</v>
      </c>
      <c r="F13" s="2">
        <v>160</v>
      </c>
      <c r="G13" s="54">
        <v>160</v>
      </c>
      <c r="H13" s="7">
        <f>SUM(I13:BW13)</f>
        <v>160</v>
      </c>
      <c r="I13" s="18"/>
      <c r="J13" s="18"/>
      <c r="K13" s="18"/>
      <c r="L13" s="18"/>
      <c r="M13" s="18"/>
      <c r="N13" s="18"/>
      <c r="O13" s="18"/>
      <c r="P13" s="18"/>
      <c r="Q13" s="18"/>
      <c r="R13" s="98"/>
      <c r="S13" s="37">
        <v>0</v>
      </c>
      <c r="T13" s="24"/>
      <c r="U13" s="116"/>
      <c r="V13" s="24"/>
      <c r="W13" s="24"/>
      <c r="X13" s="16"/>
      <c r="Y13" s="16"/>
      <c r="Z13" s="26"/>
      <c r="AA13" s="23">
        <v>50</v>
      </c>
      <c r="AB13" s="42"/>
      <c r="AC13" s="18"/>
      <c r="AD13" s="31"/>
      <c r="AE13" s="31"/>
      <c r="AF13" s="32"/>
      <c r="AG13" s="26"/>
      <c r="AH13" s="16"/>
      <c r="AI13" s="16"/>
      <c r="AJ13" s="16"/>
      <c r="AK13" s="16"/>
      <c r="AL13" s="31"/>
      <c r="AM13" s="16"/>
      <c r="AN13" s="16"/>
      <c r="AO13" s="16"/>
      <c r="AP13" s="16">
        <v>110</v>
      </c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8"/>
      <c r="BD13" s="16"/>
      <c r="BE13" s="16"/>
      <c r="BF13" s="16"/>
      <c r="BG13" s="16"/>
      <c r="BH13" s="36"/>
      <c r="BI13" s="36"/>
      <c r="BJ13" s="36"/>
      <c r="BK13" s="16"/>
      <c r="BL13" s="16"/>
      <c r="BM13" s="16"/>
      <c r="BN13" s="16"/>
      <c r="BO13" s="16"/>
      <c r="BP13" s="16"/>
      <c r="BQ13" s="16"/>
      <c r="BR13" s="16"/>
      <c r="BS13" s="16"/>
      <c r="BT13" s="26"/>
      <c r="BU13" s="16"/>
      <c r="BV13" s="24"/>
      <c r="BW13" s="16"/>
      <c r="BX13" s="33"/>
    </row>
    <row r="14" spans="1:76" customFormat="1" ht="15" thickBot="1">
      <c r="A14" s="114" t="s">
        <v>92</v>
      </c>
      <c r="B14" s="74" t="s">
        <v>94</v>
      </c>
      <c r="C14" s="54" t="s">
        <v>73</v>
      </c>
      <c r="D14" s="54">
        <v>600</v>
      </c>
      <c r="E14" s="54">
        <v>650</v>
      </c>
      <c r="F14" s="2">
        <v>650</v>
      </c>
      <c r="G14" s="54">
        <v>600</v>
      </c>
      <c r="H14" s="7">
        <f>SUM(I14:BW14)</f>
        <v>525</v>
      </c>
      <c r="I14" s="18"/>
      <c r="J14" s="18"/>
      <c r="K14" s="18"/>
      <c r="L14" s="18"/>
      <c r="M14" s="18"/>
      <c r="N14" s="18"/>
      <c r="O14" s="18"/>
      <c r="P14" s="18"/>
      <c r="Q14" s="34"/>
      <c r="R14" s="34">
        <v>0</v>
      </c>
      <c r="S14" s="141">
        <v>325</v>
      </c>
      <c r="T14" s="24"/>
      <c r="U14" s="16"/>
      <c r="V14" s="16"/>
      <c r="W14" s="16"/>
      <c r="X14" s="16"/>
      <c r="Y14" s="16"/>
      <c r="Z14" s="26"/>
      <c r="AA14" s="25">
        <v>200</v>
      </c>
      <c r="AB14" s="24"/>
      <c r="AC14" s="16"/>
      <c r="AD14" s="31"/>
      <c r="AE14" s="31"/>
      <c r="AF14" s="16"/>
      <c r="AG14" s="26"/>
      <c r="AH14" s="16"/>
      <c r="AI14" s="16"/>
      <c r="AJ14" s="16"/>
      <c r="AK14" s="16"/>
      <c r="AL14" s="31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37"/>
      <c r="AY14" s="37"/>
      <c r="AZ14" s="16"/>
      <c r="BA14" s="16"/>
      <c r="BB14" s="16"/>
      <c r="BC14" s="18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33"/>
    </row>
    <row r="15" spans="1:76" customFormat="1" ht="15" thickBot="1">
      <c r="A15" s="81" t="s">
        <v>144</v>
      </c>
      <c r="B15" s="74" t="s">
        <v>94</v>
      </c>
      <c r="C15" s="54" t="s">
        <v>73</v>
      </c>
      <c r="D15" s="54">
        <v>200</v>
      </c>
      <c r="E15" s="54">
        <v>0</v>
      </c>
      <c r="F15" s="2">
        <v>200</v>
      </c>
      <c r="G15" s="54">
        <f t="shared" si="0"/>
        <v>180</v>
      </c>
      <c r="H15" s="7">
        <f>SUM(I15:BW15)</f>
        <v>200</v>
      </c>
      <c r="I15" s="18"/>
      <c r="J15" s="18"/>
      <c r="K15" s="18"/>
      <c r="L15" s="18"/>
      <c r="M15" s="18"/>
      <c r="N15" s="18"/>
      <c r="O15" s="18"/>
      <c r="P15" s="18"/>
      <c r="Q15" s="18"/>
      <c r="R15" s="99"/>
      <c r="S15" s="23">
        <v>200</v>
      </c>
      <c r="T15" s="113"/>
      <c r="U15" s="38"/>
      <c r="V15" s="38"/>
      <c r="W15" s="16"/>
      <c r="X15" s="16"/>
      <c r="Y15" s="16"/>
      <c r="Z15" s="16"/>
      <c r="AA15" s="38"/>
      <c r="AB15" s="18"/>
      <c r="AC15" s="18"/>
      <c r="AD15" s="31"/>
      <c r="AE15" s="31"/>
      <c r="AF15" s="16"/>
      <c r="AG15" s="26"/>
      <c r="AH15" s="16"/>
      <c r="AI15" s="16"/>
      <c r="AJ15" s="16"/>
      <c r="AK15" s="16"/>
      <c r="AL15" s="31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8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33"/>
    </row>
    <row r="16" spans="1:76" customFormat="1">
      <c r="A16" s="81" t="s">
        <v>129</v>
      </c>
      <c r="B16" s="74" t="s">
        <v>94</v>
      </c>
      <c r="C16" s="54" t="s">
        <v>73</v>
      </c>
      <c r="D16" s="54">
        <v>900</v>
      </c>
      <c r="E16" s="54"/>
      <c r="F16" s="2"/>
      <c r="G16" s="54">
        <v>900</v>
      </c>
      <c r="H16" s="7">
        <f>SUM(I16:BW16)</f>
        <v>960</v>
      </c>
      <c r="I16" s="18"/>
      <c r="J16" s="18"/>
      <c r="K16" s="18"/>
      <c r="L16" s="18"/>
      <c r="M16" s="34"/>
      <c r="N16" s="18"/>
      <c r="O16" s="18"/>
      <c r="P16" s="18"/>
      <c r="Q16" s="18"/>
      <c r="R16" s="18">
        <v>290</v>
      </c>
      <c r="S16" s="38"/>
      <c r="T16" s="18"/>
      <c r="U16" s="18"/>
      <c r="V16" s="18"/>
      <c r="W16" s="16"/>
      <c r="X16" s="16">
        <v>420</v>
      </c>
      <c r="Y16" s="16"/>
      <c r="Z16" s="16"/>
      <c r="AA16" s="18"/>
      <c r="AB16" s="18"/>
      <c r="AC16" s="18"/>
      <c r="AD16" s="41">
        <v>150</v>
      </c>
      <c r="AE16" s="31"/>
      <c r="AF16" s="16"/>
      <c r="AG16" s="26"/>
      <c r="AH16" s="16"/>
      <c r="AI16" s="16"/>
      <c r="AJ16" s="16"/>
      <c r="AK16" s="16"/>
      <c r="AL16" s="31"/>
      <c r="AM16" s="16"/>
      <c r="AN16" s="16"/>
      <c r="AO16" s="16"/>
      <c r="AP16" s="16"/>
      <c r="AQ16" s="16"/>
      <c r="AR16" s="16"/>
      <c r="AS16" s="16"/>
      <c r="AT16" s="16"/>
      <c r="AU16" s="16"/>
      <c r="AV16" s="16">
        <v>100</v>
      </c>
      <c r="AW16" s="16"/>
      <c r="AX16" s="16"/>
      <c r="AY16" s="16"/>
      <c r="AZ16" s="16"/>
      <c r="BA16" s="16"/>
      <c r="BB16" s="16"/>
      <c r="BC16" s="18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36"/>
      <c r="BV16" s="16"/>
      <c r="BW16" s="16"/>
      <c r="BX16" s="33"/>
    </row>
    <row r="17" spans="1:76" customFormat="1">
      <c r="A17" s="64" t="s">
        <v>2</v>
      </c>
      <c r="B17" s="74" t="s">
        <v>94</v>
      </c>
      <c r="C17" s="54" t="s">
        <v>73</v>
      </c>
      <c r="D17" s="54">
        <v>100</v>
      </c>
      <c r="E17" s="59">
        <v>160</v>
      </c>
      <c r="F17" s="2">
        <v>160</v>
      </c>
      <c r="G17" s="54">
        <v>160</v>
      </c>
      <c r="H17" s="7">
        <f>SUM(I17:BW17)</f>
        <v>200</v>
      </c>
      <c r="I17" s="18"/>
      <c r="J17" s="18"/>
      <c r="K17" s="18"/>
      <c r="L17" s="18"/>
      <c r="M17" s="34"/>
      <c r="N17" s="18"/>
      <c r="O17" s="18"/>
      <c r="P17" s="18"/>
      <c r="Q17" s="18"/>
      <c r="R17" s="18"/>
      <c r="S17" s="18"/>
      <c r="T17" s="18"/>
      <c r="U17" s="18"/>
      <c r="V17" s="18"/>
      <c r="W17" s="16"/>
      <c r="X17" s="16"/>
      <c r="Y17" s="16"/>
      <c r="Z17" s="16">
        <v>100</v>
      </c>
      <c r="AA17" s="16"/>
      <c r="AB17" s="16"/>
      <c r="AC17" s="16"/>
      <c r="AD17" s="41"/>
      <c r="AE17" s="31"/>
      <c r="AF17" s="32"/>
      <c r="AG17" s="26"/>
      <c r="AH17" s="16"/>
      <c r="AI17" s="16"/>
      <c r="AJ17" s="16"/>
      <c r="AK17" s="16"/>
      <c r="AL17" s="31"/>
      <c r="AM17" s="16"/>
      <c r="AN17" s="16"/>
      <c r="AO17" s="16"/>
      <c r="AP17" s="16"/>
      <c r="AQ17" s="16">
        <v>100</v>
      </c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8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36"/>
      <c r="BV17" s="16"/>
      <c r="BW17" s="16"/>
      <c r="BX17" s="33"/>
    </row>
    <row r="18" spans="1:76" customFormat="1">
      <c r="A18" s="64" t="s">
        <v>87</v>
      </c>
      <c r="B18" s="74" t="s">
        <v>94</v>
      </c>
      <c r="C18" s="54" t="s">
        <v>73</v>
      </c>
      <c r="D18" s="54">
        <v>200</v>
      </c>
      <c r="E18" s="54">
        <v>0</v>
      </c>
      <c r="F18" s="2"/>
      <c r="G18" s="54">
        <f t="shared" si="0"/>
        <v>180</v>
      </c>
      <c r="H18" s="7">
        <f>SUM(I18:BW18)</f>
        <v>360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6"/>
      <c r="T18" s="16"/>
      <c r="U18" s="16"/>
      <c r="V18" s="16">
        <v>100</v>
      </c>
      <c r="W18" s="16"/>
      <c r="X18" s="16"/>
      <c r="Y18" s="16"/>
      <c r="Z18" s="16"/>
      <c r="AA18" s="16"/>
      <c r="AB18" s="16"/>
      <c r="AC18" s="16"/>
      <c r="AD18" s="41"/>
      <c r="AE18" s="41"/>
      <c r="AF18" s="16"/>
      <c r="AG18" s="26"/>
      <c r="AH18" s="16"/>
      <c r="AI18" s="16"/>
      <c r="AJ18" s="16"/>
      <c r="AK18" s="16"/>
      <c r="AL18" s="41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8"/>
      <c r="BD18" s="16"/>
      <c r="BE18" s="16">
        <v>200</v>
      </c>
      <c r="BF18" s="16"/>
      <c r="BG18" s="16"/>
      <c r="BH18" s="16"/>
      <c r="BI18" s="16"/>
      <c r="BJ18" s="36"/>
      <c r="BK18" s="16"/>
      <c r="BL18" s="16"/>
      <c r="BM18" s="16"/>
      <c r="BN18" s="16">
        <v>60</v>
      </c>
      <c r="BO18" s="16"/>
      <c r="BP18" s="16"/>
      <c r="BQ18" s="16"/>
      <c r="BR18" s="16"/>
      <c r="BS18" s="16"/>
      <c r="BT18" s="19"/>
      <c r="BU18" s="16"/>
      <c r="BV18" s="16"/>
      <c r="BW18" s="16"/>
      <c r="BX18" s="33"/>
    </row>
    <row r="19" spans="1:76" customFormat="1" ht="15" thickBot="1">
      <c r="A19" s="64" t="s">
        <v>88</v>
      </c>
      <c r="B19" s="74" t="s">
        <v>94</v>
      </c>
      <c r="C19" s="54" t="s">
        <v>73</v>
      </c>
      <c r="D19" s="54">
        <v>200</v>
      </c>
      <c r="E19" s="54">
        <v>0</v>
      </c>
      <c r="F19" s="2"/>
      <c r="G19" s="54">
        <f t="shared" si="0"/>
        <v>180</v>
      </c>
      <c r="H19" s="7">
        <f>SUM(I19:BW19)</f>
        <v>200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6"/>
      <c r="T19" s="16"/>
      <c r="U19" s="16"/>
      <c r="V19" s="16"/>
      <c r="W19" s="16"/>
      <c r="X19" s="16"/>
      <c r="Y19" s="16"/>
      <c r="Z19" s="16">
        <v>200</v>
      </c>
      <c r="AA19" s="16"/>
      <c r="AB19" s="16"/>
      <c r="AC19" s="16"/>
      <c r="AD19" s="41"/>
      <c r="AE19" s="41"/>
      <c r="AF19" s="16"/>
      <c r="AG19" s="26"/>
      <c r="AH19" s="16"/>
      <c r="AI19" s="16"/>
      <c r="AJ19" s="16"/>
      <c r="AK19" s="16"/>
      <c r="AL19" s="41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0"/>
      <c r="BD19" s="16"/>
      <c r="BE19" s="16"/>
      <c r="BF19" s="16"/>
      <c r="BG19" s="16"/>
      <c r="BH19" s="16"/>
      <c r="BI19" s="16"/>
      <c r="BJ19" s="36"/>
      <c r="BK19" s="16"/>
      <c r="BL19" s="16"/>
      <c r="BM19" s="16"/>
      <c r="BN19" s="16"/>
      <c r="BO19" s="16"/>
      <c r="BP19" s="16"/>
      <c r="BQ19" s="16"/>
      <c r="BR19" s="16"/>
      <c r="BS19" s="16"/>
      <c r="BT19" s="19"/>
      <c r="BU19" s="16"/>
      <c r="BV19" s="16"/>
      <c r="BW19" s="16"/>
      <c r="BX19" s="33"/>
    </row>
    <row r="20" spans="1:76" customFormat="1" ht="15" thickBot="1">
      <c r="A20" s="64" t="s">
        <v>147</v>
      </c>
      <c r="B20" s="74" t="s">
        <v>94</v>
      </c>
      <c r="C20" s="54" t="s">
        <v>73</v>
      </c>
      <c r="D20" s="54">
        <v>200</v>
      </c>
      <c r="E20" s="54">
        <v>220</v>
      </c>
      <c r="F20" s="2">
        <v>220</v>
      </c>
      <c r="G20" s="54">
        <v>200</v>
      </c>
      <c r="H20" s="7">
        <f>SUM(I20:BW20)</f>
        <v>90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6">
        <v>50</v>
      </c>
      <c r="X20" s="16"/>
      <c r="Y20" s="16"/>
      <c r="Z20" s="16"/>
      <c r="AA20" s="16"/>
      <c r="AB20" s="16"/>
      <c r="AC20" s="16"/>
      <c r="AD20" s="41"/>
      <c r="AE20" s="31"/>
      <c r="AF20" s="32"/>
      <c r="AG20" s="26"/>
      <c r="AH20" s="16"/>
      <c r="AI20" s="16"/>
      <c r="AJ20" s="16"/>
      <c r="AK20" s="7"/>
      <c r="AL20" s="31"/>
      <c r="AM20" s="24"/>
      <c r="AN20" s="24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37"/>
      <c r="BB20" s="16"/>
      <c r="BC20" s="18"/>
      <c r="BD20" s="16"/>
      <c r="BE20" s="16"/>
      <c r="BF20" s="16"/>
      <c r="BG20" s="16"/>
      <c r="BH20" s="16"/>
      <c r="BI20" s="16"/>
      <c r="BJ20" s="25">
        <v>40</v>
      </c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33"/>
    </row>
    <row r="21" spans="1:76" customFormat="1">
      <c r="A21" s="64" t="s">
        <v>93</v>
      </c>
      <c r="B21" s="74" t="s">
        <v>94</v>
      </c>
      <c r="C21" s="54" t="s">
        <v>73</v>
      </c>
      <c r="D21" s="54">
        <v>0</v>
      </c>
      <c r="E21" s="54">
        <v>0</v>
      </c>
      <c r="F21" s="2">
        <v>0</v>
      </c>
      <c r="G21" s="54">
        <f t="shared" si="0"/>
        <v>0</v>
      </c>
      <c r="H21" s="7">
        <f>SUM(I21:BW21)</f>
        <v>120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6"/>
      <c r="X21" s="16"/>
      <c r="Y21" s="16"/>
      <c r="Z21" s="16"/>
      <c r="AA21" s="16"/>
      <c r="AB21" s="16"/>
      <c r="AC21" s="16"/>
      <c r="AD21" s="41"/>
      <c r="AE21" s="31"/>
      <c r="AF21" s="16"/>
      <c r="AG21" s="26"/>
      <c r="AH21" s="16"/>
      <c r="AI21" s="16"/>
      <c r="AJ21" s="16"/>
      <c r="AK21" s="16"/>
      <c r="AL21" s="31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26"/>
      <c r="AZ21" s="43"/>
      <c r="BA21" s="16"/>
      <c r="BB21" s="44"/>
      <c r="BC21" s="30"/>
      <c r="BD21" s="37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>
        <v>120</v>
      </c>
      <c r="BV21" s="16"/>
      <c r="BW21" s="16"/>
      <c r="BX21" s="33"/>
    </row>
    <row r="22" spans="1:76" customFormat="1">
      <c r="A22" s="132" t="s">
        <v>135</v>
      </c>
      <c r="B22" s="74"/>
      <c r="C22" s="54"/>
      <c r="D22" s="54"/>
      <c r="E22" s="54"/>
      <c r="F22" s="2"/>
      <c r="G22" s="54"/>
      <c r="H22" s="70" t="s">
        <v>63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6"/>
      <c r="X22" s="16"/>
      <c r="Y22" s="16"/>
      <c r="Z22" s="16"/>
      <c r="AA22" s="16"/>
      <c r="AB22" s="16"/>
      <c r="AC22" s="16"/>
      <c r="AD22" s="119"/>
      <c r="AE22" s="31"/>
      <c r="AF22" s="16"/>
      <c r="AG22" s="26"/>
      <c r="AH22" s="16"/>
      <c r="AI22" s="16"/>
      <c r="AJ22" s="16"/>
      <c r="AK22" s="16"/>
      <c r="AL22" s="31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26"/>
      <c r="AZ22" s="16"/>
      <c r="BA22" s="36"/>
      <c r="BB22" s="16"/>
      <c r="BC22" s="18"/>
      <c r="BD22" s="16"/>
      <c r="BE22" s="16"/>
      <c r="BF22" s="16"/>
      <c r="BG22" s="16"/>
      <c r="BH22" s="2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33"/>
    </row>
    <row r="23" spans="1:76" s="93" customFormat="1" ht="15" thickBot="1">
      <c r="A23" s="73" t="s">
        <v>121</v>
      </c>
      <c r="B23" s="111" t="s">
        <v>94</v>
      </c>
      <c r="C23" s="85"/>
      <c r="D23" s="85">
        <v>900</v>
      </c>
      <c r="E23" s="85">
        <v>1000</v>
      </c>
      <c r="F23" s="74"/>
      <c r="G23" s="85">
        <v>1000</v>
      </c>
      <c r="H23" s="85">
        <f>SUM(I23:BW23)</f>
        <v>330</v>
      </c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85"/>
      <c r="X23" s="85"/>
      <c r="Y23" s="85"/>
      <c r="Z23" s="85">
        <v>80</v>
      </c>
      <c r="AA23" s="85"/>
      <c r="AB23" s="85"/>
      <c r="AC23" s="85"/>
      <c r="AD23" s="120"/>
      <c r="AE23" s="89"/>
      <c r="AF23" s="90"/>
      <c r="AG23" s="91"/>
      <c r="AH23" s="85"/>
      <c r="AI23" s="16">
        <v>250</v>
      </c>
      <c r="AJ23" s="85"/>
      <c r="AK23" s="85"/>
      <c r="AL23" s="89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74"/>
      <c r="BD23" s="85"/>
      <c r="BE23" s="85"/>
      <c r="BF23" s="85"/>
      <c r="BG23" s="85"/>
      <c r="BH23" s="91"/>
      <c r="BI23" s="129"/>
      <c r="BJ23" s="85"/>
      <c r="BK23" s="130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</row>
    <row r="24" spans="1:76" customFormat="1" ht="15" thickBot="1">
      <c r="A24" s="64" t="s">
        <v>126</v>
      </c>
      <c r="B24" s="74" t="s">
        <v>94</v>
      </c>
      <c r="C24" s="59" t="s">
        <v>75</v>
      </c>
      <c r="D24" s="59">
        <v>5700</v>
      </c>
      <c r="E24" s="59">
        <v>5300</v>
      </c>
      <c r="F24" s="2">
        <v>5000</v>
      </c>
      <c r="G24" s="59">
        <v>4770</v>
      </c>
      <c r="H24" s="7">
        <f>SUM(I24:BW24)</f>
        <v>3820</v>
      </c>
      <c r="I24" s="18"/>
      <c r="J24" s="18"/>
      <c r="K24" s="18"/>
      <c r="L24" s="18">
        <v>275</v>
      </c>
      <c r="M24" s="18"/>
      <c r="N24" s="18"/>
      <c r="O24" s="18"/>
      <c r="P24" s="18"/>
      <c r="Q24" s="18">
        <v>200</v>
      </c>
      <c r="R24" s="18">
        <v>380</v>
      </c>
      <c r="S24" s="18"/>
      <c r="T24" s="18"/>
      <c r="U24" s="18"/>
      <c r="V24" s="18"/>
      <c r="W24" s="16"/>
      <c r="X24" s="16"/>
      <c r="Y24" s="16"/>
      <c r="Z24" s="16">
        <v>100</v>
      </c>
      <c r="AA24" s="16"/>
      <c r="AB24" s="16"/>
      <c r="AC24" s="26"/>
      <c r="AD24" s="40">
        <v>310</v>
      </c>
      <c r="AE24" s="41"/>
      <c r="AF24" s="35">
        <v>725</v>
      </c>
      <c r="AG24" s="26"/>
      <c r="AH24" s="16">
        <v>300</v>
      </c>
      <c r="AI24" s="16"/>
      <c r="AJ24" s="16"/>
      <c r="AK24" s="16"/>
      <c r="AL24" s="41"/>
      <c r="AM24" s="16"/>
      <c r="AN24" s="16"/>
      <c r="AO24" s="16"/>
      <c r="AP24" s="16">
        <v>550</v>
      </c>
      <c r="AQ24" s="16"/>
      <c r="AR24" s="16"/>
      <c r="AS24" s="16"/>
      <c r="AT24" s="16"/>
      <c r="AU24" s="16"/>
      <c r="AV24" s="16"/>
      <c r="AW24" s="16"/>
      <c r="AX24" s="16"/>
      <c r="AY24" s="16"/>
      <c r="AZ24" s="16">
        <v>340</v>
      </c>
      <c r="BA24" s="16"/>
      <c r="BB24" s="16"/>
      <c r="BC24" s="18"/>
      <c r="BD24" s="16"/>
      <c r="BE24" s="16"/>
      <c r="BF24" s="16">
        <v>180</v>
      </c>
      <c r="BG24" s="16"/>
      <c r="BH24" s="16"/>
      <c r="BI24" s="16"/>
      <c r="BJ24" s="36"/>
      <c r="BK24" s="16"/>
      <c r="BL24" s="16"/>
      <c r="BM24" s="16">
        <v>460</v>
      </c>
      <c r="BN24" s="16"/>
      <c r="BO24" s="16"/>
      <c r="BP24" s="16"/>
      <c r="BQ24" s="16"/>
      <c r="BR24" s="16"/>
      <c r="BS24" s="16"/>
      <c r="BT24" s="16"/>
      <c r="BU24" s="19"/>
      <c r="BV24" s="16"/>
      <c r="BW24" s="16"/>
      <c r="BX24" s="33"/>
    </row>
    <row r="25" spans="1:76" customFormat="1" hidden="1">
      <c r="A25" s="64" t="s">
        <v>77</v>
      </c>
      <c r="B25" s="74" t="s">
        <v>94</v>
      </c>
      <c r="C25" s="59" t="s">
        <v>75</v>
      </c>
      <c r="D25" s="59">
        <v>0</v>
      </c>
      <c r="E25" s="59">
        <v>1000</v>
      </c>
      <c r="F25" s="2"/>
      <c r="G25" s="59">
        <f t="shared" si="0"/>
        <v>0</v>
      </c>
      <c r="H25" s="7">
        <f t="shared" ref="H25:H26" si="1">SUM(I25:BW25)</f>
        <v>0</v>
      </c>
      <c r="I25" s="30"/>
      <c r="J25" s="30"/>
      <c r="K25" s="30"/>
      <c r="L25" s="30"/>
      <c r="M25" s="98"/>
      <c r="N25" s="122"/>
      <c r="O25" s="51"/>
      <c r="P25" s="51"/>
      <c r="Q25" s="51"/>
      <c r="R25" s="123"/>
      <c r="S25" s="48"/>
      <c r="T25" s="48"/>
      <c r="U25" s="48"/>
      <c r="V25" s="48"/>
      <c r="W25" s="53"/>
      <c r="X25" s="53"/>
      <c r="Y25" s="53"/>
      <c r="Z25" s="53"/>
      <c r="AA25" s="121"/>
      <c r="AB25" s="21"/>
      <c r="AC25" s="21"/>
      <c r="AE25" s="41"/>
      <c r="AF25" s="35">
        <v>0</v>
      </c>
      <c r="AG25" s="26"/>
      <c r="AH25" s="16"/>
      <c r="AI25" s="16"/>
      <c r="AJ25" s="16"/>
      <c r="AK25" s="16"/>
      <c r="AL25" s="41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8"/>
      <c r="BD25" s="16"/>
      <c r="BE25" s="16"/>
      <c r="BF25" s="16"/>
      <c r="BG25" s="16"/>
      <c r="BH25" s="16"/>
      <c r="BI25" s="16"/>
      <c r="BJ25" s="3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9"/>
      <c r="BV25" s="16"/>
      <c r="BW25" s="16"/>
      <c r="BX25" s="33"/>
    </row>
    <row r="26" spans="1:76" customFormat="1" ht="15" thickBot="1">
      <c r="A26" s="64" t="s">
        <v>118</v>
      </c>
      <c r="B26" s="74"/>
      <c r="C26" s="59" t="s">
        <v>75</v>
      </c>
      <c r="D26" s="59">
        <v>250</v>
      </c>
      <c r="E26" s="59">
        <v>500</v>
      </c>
      <c r="F26" s="2"/>
      <c r="G26" s="59">
        <v>450</v>
      </c>
      <c r="H26" s="7">
        <f t="shared" si="1"/>
        <v>190</v>
      </c>
      <c r="I26" s="18"/>
      <c r="J26" s="18"/>
      <c r="K26" s="18"/>
      <c r="L26" s="18"/>
      <c r="M26" s="18"/>
      <c r="N26" s="18"/>
      <c r="O26" s="18"/>
      <c r="P26" s="18"/>
      <c r="Q26" s="30"/>
      <c r="R26" s="18"/>
      <c r="S26" s="18"/>
      <c r="T26" s="18"/>
      <c r="U26" s="18"/>
      <c r="V26" s="18"/>
      <c r="W26" s="16"/>
      <c r="X26" s="16"/>
      <c r="Y26" s="16"/>
      <c r="Z26" s="16"/>
      <c r="AA26" s="16"/>
      <c r="AB26" s="16"/>
      <c r="AC26" s="16"/>
      <c r="AD26" s="31"/>
      <c r="AE26" s="41"/>
      <c r="AF26" s="35"/>
      <c r="AG26" s="26"/>
      <c r="AH26" s="16"/>
      <c r="AI26" s="16"/>
      <c r="AJ26" s="16"/>
      <c r="AK26" s="16"/>
      <c r="AL26" s="41"/>
      <c r="AM26" s="16"/>
      <c r="AN26" s="16"/>
      <c r="AO26" s="16"/>
      <c r="AP26" s="16"/>
      <c r="AQ26" s="16"/>
      <c r="AR26" s="16"/>
      <c r="AS26" s="16"/>
      <c r="AT26" s="26"/>
      <c r="AU26" s="26"/>
      <c r="AV26" s="16"/>
      <c r="AW26" s="16"/>
      <c r="AX26" s="16"/>
      <c r="AY26" s="16"/>
      <c r="AZ26" s="16"/>
      <c r="BA26" s="16"/>
      <c r="BB26" s="16"/>
      <c r="BC26" s="18"/>
      <c r="BD26" s="16"/>
      <c r="BE26" s="16"/>
      <c r="BF26" s="16">
        <v>190</v>
      </c>
      <c r="BG26" s="16"/>
      <c r="BH26" s="16"/>
      <c r="BI26" s="16"/>
      <c r="BJ26" s="3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9"/>
      <c r="BV26" s="37"/>
      <c r="BW26" s="16"/>
      <c r="BX26" s="33"/>
    </row>
    <row r="27" spans="1:76" customFormat="1" ht="15" thickBot="1">
      <c r="A27" s="64" t="s">
        <v>78</v>
      </c>
      <c r="B27" s="74" t="s">
        <v>94</v>
      </c>
      <c r="C27" s="59" t="s">
        <v>75</v>
      </c>
      <c r="D27" s="59">
        <v>70</v>
      </c>
      <c r="E27" s="59">
        <v>70</v>
      </c>
      <c r="F27" s="2"/>
      <c r="G27" s="59">
        <v>70</v>
      </c>
      <c r="H27" s="7">
        <f t="shared" ref="H27:H50" si="2">SUM(I27:BW27)</f>
        <v>140</v>
      </c>
      <c r="I27" s="18"/>
      <c r="J27" s="18"/>
      <c r="K27" s="18"/>
      <c r="L27" s="18"/>
      <c r="M27" s="18"/>
      <c r="N27" s="18"/>
      <c r="O27" s="18"/>
      <c r="P27" s="34"/>
      <c r="Q27" s="23">
        <v>40</v>
      </c>
      <c r="R27" s="42"/>
      <c r="S27" s="18"/>
      <c r="T27" s="18"/>
      <c r="U27" s="18"/>
      <c r="V27" s="18">
        <v>50</v>
      </c>
      <c r="W27" s="16"/>
      <c r="X27" s="16"/>
      <c r="Y27" s="16"/>
      <c r="Z27" s="16"/>
      <c r="AA27" s="16"/>
      <c r="AB27" s="16"/>
      <c r="AC27" s="16"/>
      <c r="AD27" s="31"/>
      <c r="AE27" s="41"/>
      <c r="AF27" s="35"/>
      <c r="AG27" s="26"/>
      <c r="AH27" s="16"/>
      <c r="AI27" s="16"/>
      <c r="AJ27" s="16"/>
      <c r="AK27" s="16"/>
      <c r="AL27" s="31"/>
      <c r="AM27" s="16"/>
      <c r="AN27" s="16"/>
      <c r="AO27" s="16"/>
      <c r="AP27" s="16">
        <v>50</v>
      </c>
      <c r="AQ27" s="16"/>
      <c r="AR27" s="16"/>
      <c r="AS27" s="16"/>
      <c r="AT27" s="26"/>
      <c r="AU27" s="26"/>
      <c r="AV27" s="16"/>
      <c r="AW27" s="16"/>
      <c r="AX27" s="16"/>
      <c r="AY27" s="16"/>
      <c r="AZ27" s="16"/>
      <c r="BA27" s="16"/>
      <c r="BB27" s="16"/>
      <c r="BC27" s="18"/>
      <c r="BD27" s="37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37"/>
      <c r="BW27" s="16"/>
      <c r="BX27" s="33"/>
    </row>
    <row r="28" spans="1:76" customFormat="1" ht="15" thickBot="1">
      <c r="A28" s="64" t="s">
        <v>1</v>
      </c>
      <c r="B28" s="74" t="s">
        <v>94</v>
      </c>
      <c r="C28" s="59" t="s">
        <v>75</v>
      </c>
      <c r="D28" s="59">
        <v>2400</v>
      </c>
      <c r="E28" s="59">
        <v>2200</v>
      </c>
      <c r="F28" s="2">
        <v>2200</v>
      </c>
      <c r="G28" s="59">
        <v>1980</v>
      </c>
      <c r="H28" s="7">
        <f t="shared" si="2"/>
        <v>2085</v>
      </c>
      <c r="I28" s="18"/>
      <c r="J28" s="18"/>
      <c r="K28" s="18"/>
      <c r="L28" s="18"/>
      <c r="M28" s="18"/>
      <c r="N28" s="18"/>
      <c r="O28" s="18"/>
      <c r="P28" s="18"/>
      <c r="Q28" s="48"/>
      <c r="R28" s="18"/>
      <c r="S28" s="18"/>
      <c r="T28" s="18"/>
      <c r="U28" s="18"/>
      <c r="V28" s="18"/>
      <c r="W28" s="16">
        <v>180</v>
      </c>
      <c r="X28" s="16"/>
      <c r="Y28" s="16"/>
      <c r="Z28" s="16"/>
      <c r="AA28" s="16">
        <v>225</v>
      </c>
      <c r="AB28" s="16"/>
      <c r="AC28" s="16"/>
      <c r="AD28" s="31"/>
      <c r="AE28" s="41"/>
      <c r="AF28" s="32"/>
      <c r="AG28" s="26"/>
      <c r="AH28" s="16"/>
      <c r="AI28" s="16"/>
      <c r="AJ28" s="16"/>
      <c r="AK28" s="16"/>
      <c r="AL28" s="31"/>
      <c r="AM28" s="16"/>
      <c r="AN28" s="16"/>
      <c r="AO28" s="16"/>
      <c r="AP28" s="16">
        <v>190</v>
      </c>
      <c r="AQ28" s="16"/>
      <c r="AR28" s="16"/>
      <c r="AS28" s="16"/>
      <c r="AT28" s="26"/>
      <c r="AU28" s="26"/>
      <c r="AV28" s="16">
        <v>350</v>
      </c>
      <c r="AW28" s="16"/>
      <c r="AX28" s="16"/>
      <c r="AY28" s="16"/>
      <c r="AZ28" s="16"/>
      <c r="BA28" s="16">
        <v>200</v>
      </c>
      <c r="BB28" s="16"/>
      <c r="BC28" s="34"/>
      <c r="BD28" s="25">
        <v>600</v>
      </c>
      <c r="BE28" s="24"/>
      <c r="BF28" s="16"/>
      <c r="BG28" s="16"/>
      <c r="BH28" s="16"/>
      <c r="BI28" s="16"/>
      <c r="BJ28" s="16"/>
      <c r="BK28" s="16"/>
      <c r="BL28" s="16"/>
      <c r="BM28" s="16">
        <v>340</v>
      </c>
      <c r="BN28" s="16"/>
      <c r="BO28" s="16"/>
      <c r="BP28" s="16"/>
      <c r="BQ28" s="16"/>
      <c r="BR28" s="16"/>
      <c r="BS28" s="16"/>
      <c r="BT28" s="16"/>
      <c r="BU28" s="16"/>
      <c r="BV28" s="37"/>
      <c r="BW28" s="16"/>
      <c r="BX28" s="33"/>
    </row>
    <row r="29" spans="1:76" customFormat="1" ht="15" thickBot="1">
      <c r="A29" s="64" t="s">
        <v>60</v>
      </c>
      <c r="B29" s="74" t="s">
        <v>94</v>
      </c>
      <c r="C29" s="59" t="s">
        <v>75</v>
      </c>
      <c r="D29" s="59">
        <v>70</v>
      </c>
      <c r="E29" s="59">
        <v>70</v>
      </c>
      <c r="F29" s="2">
        <v>350</v>
      </c>
      <c r="G29" s="59">
        <v>70</v>
      </c>
      <c r="H29" s="7">
        <f t="shared" si="2"/>
        <v>330</v>
      </c>
      <c r="I29" s="18"/>
      <c r="J29" s="18"/>
      <c r="K29" s="18"/>
      <c r="L29" s="18"/>
      <c r="M29" s="18"/>
      <c r="N29" s="18"/>
      <c r="O29" s="18"/>
      <c r="P29" s="34"/>
      <c r="Q29" s="18"/>
      <c r="R29" s="42"/>
      <c r="S29" s="18"/>
      <c r="T29" s="18"/>
      <c r="U29" s="18"/>
      <c r="V29" s="18"/>
      <c r="W29" s="16"/>
      <c r="X29" s="16"/>
      <c r="Y29" s="16"/>
      <c r="Z29" s="16"/>
      <c r="AA29" s="16"/>
      <c r="AB29" s="16"/>
      <c r="AC29" s="16"/>
      <c r="AD29" s="31"/>
      <c r="AE29" s="41">
        <v>250</v>
      </c>
      <c r="AF29" s="32"/>
      <c r="AG29" s="26"/>
      <c r="AH29" s="16"/>
      <c r="AI29" s="16"/>
      <c r="AJ29" s="16"/>
      <c r="AK29" s="16"/>
      <c r="AL29" s="31"/>
      <c r="AM29" s="16"/>
      <c r="AN29" s="16"/>
      <c r="AO29" s="16"/>
      <c r="AP29" s="16"/>
      <c r="AQ29" s="16"/>
      <c r="AR29" s="16"/>
      <c r="AS29" s="16"/>
      <c r="AT29" s="26"/>
      <c r="AU29" s="26"/>
      <c r="AV29" s="16"/>
      <c r="AW29" s="16"/>
      <c r="AX29" s="16"/>
      <c r="AY29" s="16"/>
      <c r="AZ29" s="16"/>
      <c r="BA29" s="16"/>
      <c r="BB29" s="16"/>
      <c r="BC29" s="38"/>
      <c r="BD29" s="21"/>
      <c r="BE29" s="16"/>
      <c r="BF29" s="16"/>
      <c r="BG29" s="16"/>
      <c r="BH29" s="37"/>
      <c r="BI29" s="37"/>
      <c r="BJ29" s="16"/>
      <c r="BK29" s="16"/>
      <c r="BL29" s="16"/>
      <c r="BM29" s="16"/>
      <c r="BN29" s="16">
        <v>80</v>
      </c>
      <c r="BO29" s="16"/>
      <c r="BP29" s="16"/>
      <c r="BQ29" s="21"/>
      <c r="BR29" s="16"/>
      <c r="BS29" s="16"/>
      <c r="BT29" s="16"/>
      <c r="BU29" s="16"/>
      <c r="BV29" s="37"/>
      <c r="BW29" s="16"/>
      <c r="BX29" s="33"/>
    </row>
    <row r="30" spans="1:76" customFormat="1" ht="15" thickBot="1">
      <c r="A30" s="64" t="s">
        <v>127</v>
      </c>
      <c r="B30" s="74" t="s">
        <v>94</v>
      </c>
      <c r="C30" s="59" t="s">
        <v>75</v>
      </c>
      <c r="D30" s="59">
        <v>2500</v>
      </c>
      <c r="E30" s="59">
        <v>1500</v>
      </c>
      <c r="F30" s="2">
        <v>800</v>
      </c>
      <c r="G30" s="59">
        <v>2790</v>
      </c>
      <c r="H30" s="7">
        <f t="shared" si="2"/>
        <v>2060</v>
      </c>
      <c r="I30" s="18"/>
      <c r="J30" s="18"/>
      <c r="K30" s="18"/>
      <c r="L30" s="18"/>
      <c r="M30" s="18"/>
      <c r="N30" s="18"/>
      <c r="O30" s="18"/>
      <c r="P30" s="18"/>
      <c r="Q30" s="38"/>
      <c r="R30" s="18"/>
      <c r="S30" s="18"/>
      <c r="T30" s="18"/>
      <c r="U30" s="18"/>
      <c r="V30" s="18"/>
      <c r="W30" s="16"/>
      <c r="X30" s="16"/>
      <c r="Y30" s="16"/>
      <c r="Z30" s="16"/>
      <c r="AA30" s="16"/>
      <c r="AB30" s="16"/>
      <c r="AC30" s="16"/>
      <c r="AD30" s="31"/>
      <c r="AE30" s="41">
        <v>790</v>
      </c>
      <c r="AF30" s="32"/>
      <c r="AG30" s="26"/>
      <c r="AH30" s="16"/>
      <c r="AI30" s="16"/>
      <c r="AJ30" s="16"/>
      <c r="AK30" s="16"/>
      <c r="AL30" s="31"/>
      <c r="AM30" s="16"/>
      <c r="AN30" s="16"/>
      <c r="AO30" s="16"/>
      <c r="AP30" s="16"/>
      <c r="AQ30" s="16"/>
      <c r="AR30" s="16">
        <v>100</v>
      </c>
      <c r="AS30" s="16"/>
      <c r="AT30" s="16"/>
      <c r="AU30" s="16"/>
      <c r="AV30" s="16"/>
      <c r="AW30" s="16"/>
      <c r="AX30" s="16"/>
      <c r="AY30" s="16"/>
      <c r="AZ30" s="16">
        <v>370</v>
      </c>
      <c r="BA30" s="16"/>
      <c r="BB30" s="16"/>
      <c r="BC30" s="18"/>
      <c r="BD30" s="16"/>
      <c r="BE30" s="16"/>
      <c r="BF30" s="16"/>
      <c r="BG30" s="16"/>
      <c r="BH30" s="37"/>
      <c r="BI30" s="37"/>
      <c r="BJ30" s="16"/>
      <c r="BK30" s="16"/>
      <c r="BL30" s="16"/>
      <c r="BM30" s="16"/>
      <c r="BN30" s="16"/>
      <c r="BO30" s="16"/>
      <c r="BP30" s="16"/>
      <c r="BQ30" s="25">
        <v>800</v>
      </c>
      <c r="BR30" s="16"/>
      <c r="BS30" s="16"/>
      <c r="BT30" s="16"/>
      <c r="BU30" s="16"/>
      <c r="BV30" s="16"/>
      <c r="BW30" s="16"/>
      <c r="BX30" s="33"/>
    </row>
    <row r="31" spans="1:76" customFormat="1" ht="15" hidden="1" thickBot="1">
      <c r="A31" s="64" t="s">
        <v>85</v>
      </c>
      <c r="B31" s="74" t="s">
        <v>94</v>
      </c>
      <c r="C31" s="59" t="s">
        <v>75</v>
      </c>
      <c r="D31" s="59">
        <v>0</v>
      </c>
      <c r="E31" s="59">
        <v>1600</v>
      </c>
      <c r="F31" s="2">
        <v>1600</v>
      </c>
      <c r="G31" s="59">
        <f t="shared" si="0"/>
        <v>0</v>
      </c>
      <c r="H31" s="7">
        <f t="shared" si="2"/>
        <v>0</v>
      </c>
      <c r="I31" s="99"/>
      <c r="J31" s="124"/>
      <c r="K31" s="124"/>
      <c r="L31" s="113"/>
      <c r="M31" s="113"/>
      <c r="N31" s="38"/>
      <c r="O31" s="38"/>
      <c r="P31" s="38"/>
      <c r="Q31" s="38"/>
      <c r="R31" s="38"/>
      <c r="S31" s="38"/>
      <c r="T31" s="38"/>
      <c r="U31" s="38"/>
      <c r="V31" s="38"/>
      <c r="W31" s="36">
        <v>0</v>
      </c>
      <c r="X31" s="36"/>
      <c r="Y31" s="36"/>
      <c r="Z31" s="36"/>
      <c r="AA31" s="36"/>
      <c r="AB31" s="36"/>
      <c r="AC31" s="36"/>
      <c r="AD31" s="125"/>
      <c r="AE31" s="31">
        <v>0</v>
      </c>
      <c r="AF31" s="32"/>
      <c r="AG31" s="26"/>
      <c r="AH31" s="16"/>
      <c r="AI31" s="16">
        <v>0</v>
      </c>
      <c r="AJ31" s="16"/>
      <c r="AK31" s="16"/>
      <c r="AL31" s="31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36"/>
      <c r="AY31" s="36"/>
      <c r="AZ31" s="16">
        <v>0</v>
      </c>
      <c r="BA31" s="16"/>
      <c r="BB31" s="16"/>
      <c r="BC31" s="18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25">
        <v>0</v>
      </c>
      <c r="BR31" s="16"/>
      <c r="BS31" s="16"/>
      <c r="BT31" s="16"/>
      <c r="BU31" s="16"/>
      <c r="BV31" s="16"/>
      <c r="BW31" s="16"/>
      <c r="BX31" s="33"/>
    </row>
    <row r="32" spans="1:76" customFormat="1" ht="15" thickBot="1">
      <c r="A32" s="64" t="s">
        <v>67</v>
      </c>
      <c r="B32" s="74" t="s">
        <v>94</v>
      </c>
      <c r="C32" s="59" t="s">
        <v>75</v>
      </c>
      <c r="D32" s="59">
        <v>400</v>
      </c>
      <c r="E32" s="59">
        <v>500</v>
      </c>
      <c r="F32" s="2">
        <v>500</v>
      </c>
      <c r="G32" s="59">
        <v>450</v>
      </c>
      <c r="H32" s="7">
        <f t="shared" si="2"/>
        <v>450</v>
      </c>
      <c r="I32" s="18"/>
      <c r="J32" s="18"/>
      <c r="K32" s="18"/>
      <c r="L32" s="18"/>
      <c r="M32" s="18"/>
      <c r="N32" s="18"/>
      <c r="O32" s="18"/>
      <c r="P32" s="18"/>
      <c r="Q32" s="18"/>
      <c r="R32" s="23">
        <v>200</v>
      </c>
      <c r="S32" s="18"/>
      <c r="T32" s="18"/>
      <c r="U32" s="18"/>
      <c r="V32" s="18"/>
      <c r="W32" s="16"/>
      <c r="X32" s="16"/>
      <c r="Y32" s="16"/>
      <c r="Z32" s="16"/>
      <c r="AA32" s="16"/>
      <c r="AB32" s="16"/>
      <c r="AC32" s="16"/>
      <c r="AD32" s="31"/>
      <c r="AE32" s="31"/>
      <c r="AF32" s="32"/>
      <c r="AG32" s="26"/>
      <c r="AH32" s="16"/>
      <c r="AI32" s="16"/>
      <c r="AJ32" s="16"/>
      <c r="AK32" s="37"/>
      <c r="AL32" s="31"/>
      <c r="AM32" s="16">
        <v>250</v>
      </c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36"/>
      <c r="AY32" s="36"/>
      <c r="AZ32" s="16"/>
      <c r="BA32" s="16"/>
      <c r="BB32" s="16"/>
      <c r="BC32" s="18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26"/>
      <c r="BR32" s="16"/>
      <c r="BS32" s="16"/>
      <c r="BT32" s="16"/>
      <c r="BU32" s="16"/>
      <c r="BV32" s="16"/>
      <c r="BW32" s="16"/>
      <c r="BX32" s="33"/>
    </row>
    <row r="33" spans="1:76" customFormat="1" ht="15" thickBot="1">
      <c r="A33" s="64" t="s">
        <v>5</v>
      </c>
      <c r="B33" s="74" t="s">
        <v>94</v>
      </c>
      <c r="C33" s="59" t="s">
        <v>75</v>
      </c>
      <c r="D33" s="59">
        <v>100</v>
      </c>
      <c r="E33" s="59">
        <v>200</v>
      </c>
      <c r="F33" s="2">
        <v>200</v>
      </c>
      <c r="G33" s="59">
        <v>200</v>
      </c>
      <c r="H33" s="7">
        <f t="shared" si="2"/>
        <v>100</v>
      </c>
      <c r="I33" s="18"/>
      <c r="J33" s="18"/>
      <c r="K33" s="18"/>
      <c r="L33" s="18"/>
      <c r="M33" s="18"/>
      <c r="N33" s="18"/>
      <c r="O33" s="51"/>
      <c r="P33" s="23">
        <v>100</v>
      </c>
      <c r="Q33" s="48"/>
      <c r="R33" s="18"/>
      <c r="S33" s="18"/>
      <c r="T33" s="18"/>
      <c r="U33" s="18"/>
      <c r="V33" s="18"/>
      <c r="W33" s="16"/>
      <c r="X33" s="37"/>
      <c r="Y33" s="37"/>
      <c r="Z33" s="16"/>
      <c r="AA33" s="16"/>
      <c r="AB33" s="16"/>
      <c r="AC33" s="16"/>
      <c r="AD33" s="31"/>
      <c r="AE33" s="31"/>
      <c r="AF33" s="16"/>
      <c r="AG33" s="26"/>
      <c r="AH33" s="16"/>
      <c r="AI33" s="16"/>
      <c r="AJ33" s="16"/>
      <c r="AK33" s="16"/>
      <c r="AL33" s="31"/>
      <c r="AM33" s="16"/>
      <c r="AN33" s="16"/>
      <c r="AO33" s="16"/>
      <c r="AP33" s="16"/>
      <c r="AQ33" s="16"/>
      <c r="AR33" s="16"/>
      <c r="AS33" s="16"/>
      <c r="AT33" s="37"/>
      <c r="AU33" s="37"/>
      <c r="AV33" s="16"/>
      <c r="AW33" s="16"/>
      <c r="AX33" s="16"/>
      <c r="AY33" s="16"/>
      <c r="AZ33" s="16"/>
      <c r="BA33" s="16"/>
      <c r="BB33" s="16"/>
      <c r="BC33" s="18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26"/>
      <c r="BR33" s="16"/>
      <c r="BS33" s="16"/>
      <c r="BT33" s="16"/>
      <c r="BU33" s="16"/>
      <c r="BV33" s="16"/>
      <c r="BW33" s="16"/>
      <c r="BX33" s="33"/>
    </row>
    <row r="34" spans="1:76" customFormat="1">
      <c r="A34" s="64" t="s">
        <v>87</v>
      </c>
      <c r="B34" s="74" t="s">
        <v>94</v>
      </c>
      <c r="C34" s="59" t="s">
        <v>75</v>
      </c>
      <c r="D34" s="59">
        <v>200</v>
      </c>
      <c r="E34" s="59">
        <v>0</v>
      </c>
      <c r="F34" s="20"/>
      <c r="G34" s="59">
        <f t="shared" si="0"/>
        <v>180</v>
      </c>
      <c r="H34" s="7">
        <f t="shared" si="2"/>
        <v>360</v>
      </c>
      <c r="I34" s="18"/>
      <c r="J34" s="18"/>
      <c r="K34" s="18"/>
      <c r="L34" s="18"/>
      <c r="M34" s="34"/>
      <c r="N34" s="34"/>
      <c r="O34" s="18"/>
      <c r="P34" s="38"/>
      <c r="Q34" s="20"/>
      <c r="R34" s="42"/>
      <c r="S34" s="30"/>
      <c r="T34" s="30"/>
      <c r="U34" s="30"/>
      <c r="V34" s="30">
        <v>100</v>
      </c>
      <c r="W34" s="16"/>
      <c r="X34" s="16"/>
      <c r="Y34" s="16"/>
      <c r="Z34" s="16"/>
      <c r="AA34" s="36"/>
      <c r="AB34" s="36"/>
      <c r="AC34" s="36"/>
      <c r="AD34" s="31"/>
      <c r="AE34" s="31"/>
      <c r="AF34" s="16"/>
      <c r="AG34" s="26"/>
      <c r="AH34" s="16"/>
      <c r="AI34" s="16"/>
      <c r="AJ34" s="16"/>
      <c r="AK34" s="16"/>
      <c r="AL34" s="31"/>
      <c r="AM34" s="16"/>
      <c r="AN34" s="16"/>
      <c r="AO34" s="16"/>
      <c r="AP34" s="16"/>
      <c r="AQ34" s="16"/>
      <c r="AR34" s="16"/>
      <c r="AS34" s="16"/>
      <c r="AT34" s="16"/>
      <c r="AU34" s="16">
        <v>200</v>
      </c>
      <c r="AV34" s="16"/>
      <c r="AW34" s="16"/>
      <c r="AX34" s="16"/>
      <c r="AY34" s="16"/>
      <c r="AZ34" s="16"/>
      <c r="BA34" s="16"/>
      <c r="BB34" s="16"/>
      <c r="BC34" s="18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>
        <v>60</v>
      </c>
      <c r="BO34" s="16"/>
      <c r="BP34" s="16"/>
      <c r="BQ34" s="16"/>
      <c r="BR34" s="16"/>
      <c r="BS34" s="16"/>
      <c r="BT34" s="16"/>
      <c r="BU34" s="26"/>
      <c r="BV34" s="16"/>
      <c r="BW34" s="24"/>
      <c r="BX34" s="33"/>
    </row>
    <row r="35" spans="1:76" customFormat="1">
      <c r="A35" s="64" t="s">
        <v>88</v>
      </c>
      <c r="B35" s="74" t="s">
        <v>94</v>
      </c>
      <c r="C35" s="59" t="s">
        <v>75</v>
      </c>
      <c r="D35" s="59">
        <v>200</v>
      </c>
      <c r="E35" s="59">
        <v>0</v>
      </c>
      <c r="F35" s="20"/>
      <c r="G35" s="59">
        <f t="shared" si="0"/>
        <v>180</v>
      </c>
      <c r="H35" s="7">
        <f t="shared" si="2"/>
        <v>200</v>
      </c>
      <c r="I35" s="18"/>
      <c r="J35" s="18"/>
      <c r="K35" s="18"/>
      <c r="L35" s="18"/>
      <c r="M35" s="34"/>
      <c r="N35" s="34"/>
      <c r="O35" s="18"/>
      <c r="P35" s="18"/>
      <c r="Q35" s="20"/>
      <c r="R35" s="42"/>
      <c r="S35" s="30"/>
      <c r="T35" s="30"/>
      <c r="U35" s="30"/>
      <c r="V35" s="30"/>
      <c r="W35" s="16"/>
      <c r="X35" s="16"/>
      <c r="Y35" s="16"/>
      <c r="Z35" s="16"/>
      <c r="AA35" s="36"/>
      <c r="AB35" s="36"/>
      <c r="AC35" s="36"/>
      <c r="AD35" s="31"/>
      <c r="AE35" s="31"/>
      <c r="AF35" s="16"/>
      <c r="AG35" s="26"/>
      <c r="AH35" s="16">
        <v>200</v>
      </c>
      <c r="AI35" s="16"/>
      <c r="AJ35" s="16"/>
      <c r="AK35" s="16"/>
      <c r="AL35" s="31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8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26"/>
      <c r="BV35" s="16"/>
      <c r="BW35" s="24"/>
      <c r="BX35" s="33"/>
    </row>
    <row r="36" spans="1:76" customFormat="1">
      <c r="A36" s="115" t="s">
        <v>135</v>
      </c>
      <c r="B36" s="74"/>
      <c r="C36" s="59"/>
      <c r="D36" s="59"/>
      <c r="E36" s="59"/>
      <c r="F36" s="20"/>
      <c r="G36" s="59"/>
      <c r="H36" s="70" t="s">
        <v>63</v>
      </c>
      <c r="I36" s="18"/>
      <c r="J36" s="18"/>
      <c r="K36" s="18"/>
      <c r="L36" s="18"/>
      <c r="M36" s="34"/>
      <c r="N36" s="34"/>
      <c r="O36" s="18"/>
      <c r="P36" s="18"/>
      <c r="Q36" s="20"/>
      <c r="R36" s="42"/>
      <c r="S36" s="98"/>
      <c r="T36" s="98"/>
      <c r="U36" s="98"/>
      <c r="V36" s="30"/>
      <c r="W36" s="24"/>
      <c r="X36" s="16"/>
      <c r="Y36" s="16"/>
      <c r="Z36" s="16"/>
      <c r="AA36" s="36"/>
      <c r="AB36" s="36"/>
      <c r="AC36" s="36"/>
      <c r="AD36" s="31"/>
      <c r="AE36" s="31"/>
      <c r="AF36" s="16"/>
      <c r="AG36" s="26"/>
      <c r="AH36" s="16"/>
      <c r="AI36" s="16"/>
      <c r="AJ36" s="16"/>
      <c r="AK36" s="16"/>
      <c r="AL36" s="31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8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33"/>
    </row>
    <row r="37" spans="1:76" customFormat="1" ht="15" thickBot="1">
      <c r="A37" s="64" t="s">
        <v>83</v>
      </c>
      <c r="B37" s="74" t="s">
        <v>94</v>
      </c>
      <c r="C37" s="61" t="s">
        <v>79</v>
      </c>
      <c r="D37" s="61">
        <v>1100</v>
      </c>
      <c r="E37" s="61">
        <v>1250</v>
      </c>
      <c r="F37" s="2">
        <v>1250</v>
      </c>
      <c r="G37" s="61">
        <v>1120</v>
      </c>
      <c r="H37" s="7">
        <f t="shared" si="2"/>
        <v>900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98"/>
      <c r="T37" s="18"/>
      <c r="U37" s="18"/>
      <c r="V37" s="18"/>
      <c r="W37" s="24"/>
      <c r="X37" s="16"/>
      <c r="Y37" s="16"/>
      <c r="Z37" s="16"/>
      <c r="AA37" s="36"/>
      <c r="AB37" s="36"/>
      <c r="AC37" s="36"/>
      <c r="AD37" s="31"/>
      <c r="AE37" s="31"/>
      <c r="AF37" s="32"/>
      <c r="AG37" s="26"/>
      <c r="AH37" s="16"/>
      <c r="AI37" s="16"/>
      <c r="AJ37" s="16"/>
      <c r="AK37" s="16"/>
      <c r="AL37" s="31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8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>
        <v>900</v>
      </c>
      <c r="BW37" s="16"/>
      <c r="BX37" s="33"/>
    </row>
    <row r="38" spans="1:76" customFormat="1" ht="15" thickBot="1">
      <c r="A38" s="64" t="s">
        <v>137</v>
      </c>
      <c r="B38" s="74" t="s">
        <v>94</v>
      </c>
      <c r="C38" s="61" t="s">
        <v>79</v>
      </c>
      <c r="D38" s="61">
        <v>1500</v>
      </c>
      <c r="E38" s="61">
        <v>1600</v>
      </c>
      <c r="F38" s="2">
        <v>1600</v>
      </c>
      <c r="G38" s="61">
        <v>1440</v>
      </c>
      <c r="H38" s="7">
        <f t="shared" si="2"/>
        <v>1170</v>
      </c>
      <c r="I38" s="18"/>
      <c r="J38" s="18"/>
      <c r="K38" s="18"/>
      <c r="L38" s="18"/>
      <c r="M38" s="18"/>
      <c r="N38" s="18">
        <v>270</v>
      </c>
      <c r="O38" s="18"/>
      <c r="P38" s="18"/>
      <c r="Q38" s="18"/>
      <c r="R38" s="34"/>
      <c r="S38" s="23">
        <v>400</v>
      </c>
      <c r="T38" s="42"/>
      <c r="U38" s="18"/>
      <c r="V38" s="18"/>
      <c r="W38" s="24"/>
      <c r="X38" s="16"/>
      <c r="Y38" s="16"/>
      <c r="Z38" s="16"/>
      <c r="AA38" s="16"/>
      <c r="AB38" s="16"/>
      <c r="AC38" s="16"/>
      <c r="AD38" s="31"/>
      <c r="AE38" s="31"/>
      <c r="AF38" s="32"/>
      <c r="AG38" s="26"/>
      <c r="AH38" s="16"/>
      <c r="AI38" s="16"/>
      <c r="AJ38" s="16"/>
      <c r="AK38" s="16"/>
      <c r="AL38" s="31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43"/>
      <c r="AY38" s="16"/>
      <c r="AZ38" s="24"/>
      <c r="BA38" s="16"/>
      <c r="BB38" s="16"/>
      <c r="BC38" s="18"/>
      <c r="BD38" s="16"/>
      <c r="BE38" s="16"/>
      <c r="BF38" s="16"/>
      <c r="BG38" s="16"/>
      <c r="BH38" s="16"/>
      <c r="BI38" s="16"/>
      <c r="BJ38" s="16"/>
      <c r="BK38" s="16"/>
      <c r="BL38" s="16">
        <v>500</v>
      </c>
      <c r="BM38" s="16"/>
      <c r="BN38" s="16"/>
      <c r="BO38" s="16"/>
      <c r="BP38" s="16"/>
      <c r="BQ38" s="16"/>
      <c r="BR38" s="16"/>
      <c r="BS38" s="16"/>
      <c r="BT38" s="16"/>
      <c r="BU38" s="36"/>
      <c r="BV38" s="36"/>
      <c r="BW38" s="36"/>
      <c r="BX38" s="33"/>
    </row>
    <row r="39" spans="1:76" customFormat="1" ht="15" thickBot="1">
      <c r="A39" s="64" t="s">
        <v>84</v>
      </c>
      <c r="B39" s="74" t="s">
        <v>94</v>
      </c>
      <c r="C39" s="61" t="s">
        <v>79</v>
      </c>
      <c r="D39" s="61">
        <v>1500</v>
      </c>
      <c r="E39" s="61">
        <v>1600</v>
      </c>
      <c r="F39" s="2">
        <v>1600</v>
      </c>
      <c r="G39" s="61">
        <v>1440</v>
      </c>
      <c r="H39" s="7">
        <f t="shared" si="2"/>
        <v>1140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99"/>
      <c r="T39" s="18"/>
      <c r="U39" s="18"/>
      <c r="V39" s="18"/>
      <c r="W39">
        <v>360</v>
      </c>
      <c r="X39" s="16"/>
      <c r="Y39" s="16"/>
      <c r="Z39" s="16"/>
      <c r="AA39" s="16"/>
      <c r="AB39" s="16"/>
      <c r="AC39" s="16"/>
      <c r="AD39" s="31"/>
      <c r="AE39" s="31"/>
      <c r="AF39" s="32"/>
      <c r="AG39" s="26"/>
      <c r="AH39" s="16"/>
      <c r="AI39" s="16"/>
      <c r="AJ39" s="16"/>
      <c r="AK39" s="16"/>
      <c r="AL39" s="31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26"/>
      <c r="AX39" s="25">
        <v>300</v>
      </c>
      <c r="AY39" s="24"/>
      <c r="AZ39" s="24"/>
      <c r="BA39" s="16"/>
      <c r="BB39" s="16"/>
      <c r="BC39" s="18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>
        <v>230</v>
      </c>
      <c r="BP39" s="16"/>
      <c r="BQ39" s="16"/>
      <c r="BR39" s="16">
        <v>250</v>
      </c>
      <c r="BS39" s="16"/>
      <c r="BT39" s="16"/>
      <c r="BU39" s="16"/>
      <c r="BV39" s="16"/>
      <c r="BW39" s="16"/>
      <c r="BX39" s="33"/>
    </row>
    <row r="40" spans="1:76" customFormat="1" ht="15" thickBot="1">
      <c r="A40" s="64" t="s">
        <v>97</v>
      </c>
      <c r="B40" s="74" t="s">
        <v>94</v>
      </c>
      <c r="C40" s="61" t="s">
        <v>79</v>
      </c>
      <c r="D40" s="61">
        <v>2200</v>
      </c>
      <c r="E40" s="61">
        <v>2400</v>
      </c>
      <c r="F40" s="2">
        <v>2400</v>
      </c>
      <c r="G40" s="61">
        <v>2160</v>
      </c>
      <c r="H40" s="7">
        <f t="shared" si="2"/>
        <v>2155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30"/>
      <c r="T40" s="30"/>
      <c r="U40" s="30"/>
      <c r="V40" s="30"/>
      <c r="W40" s="16"/>
      <c r="X40" s="16"/>
      <c r="Y40" s="16"/>
      <c r="Z40" s="16"/>
      <c r="AA40" s="16"/>
      <c r="AB40" s="16"/>
      <c r="AC40" s="16"/>
      <c r="AD40" s="31"/>
      <c r="AE40" s="31"/>
      <c r="AF40" s="35"/>
      <c r="AG40" s="26"/>
      <c r="AH40" s="16"/>
      <c r="AI40" s="16"/>
      <c r="AJ40" s="16"/>
      <c r="AK40" s="16"/>
      <c r="AL40" s="31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26"/>
      <c r="AY40" s="16"/>
      <c r="AZ40" s="24"/>
      <c r="BA40" s="16">
        <v>730</v>
      </c>
      <c r="BB40" s="16"/>
      <c r="BC40" s="18">
        <v>400</v>
      </c>
      <c r="BD40" s="16"/>
      <c r="BE40" s="16"/>
      <c r="BF40" s="16"/>
      <c r="BG40" s="26"/>
      <c r="BH40" s="21"/>
      <c r="BI40" s="25">
        <v>600</v>
      </c>
      <c r="BJ40" s="24"/>
      <c r="BK40" s="16">
        <v>425</v>
      </c>
      <c r="BL40" s="16"/>
      <c r="BM40" s="16"/>
      <c r="BN40" s="16"/>
      <c r="BO40" s="16"/>
      <c r="BP40" s="16"/>
      <c r="BQ40" s="16"/>
      <c r="BR40" s="16"/>
      <c r="BS40" s="16"/>
      <c r="BT40" s="16"/>
      <c r="BU40" s="37"/>
      <c r="BV40" s="16"/>
      <c r="BW40" s="16"/>
      <c r="BX40" s="33"/>
    </row>
    <row r="41" spans="1:76" customFormat="1" ht="15" thickBot="1">
      <c r="A41" s="114" t="s">
        <v>3</v>
      </c>
      <c r="B41" s="74" t="s">
        <v>94</v>
      </c>
      <c r="C41" s="61" t="s">
        <v>79</v>
      </c>
      <c r="D41" s="61">
        <v>1100</v>
      </c>
      <c r="E41" s="61">
        <v>1200</v>
      </c>
      <c r="F41" s="18">
        <v>1200</v>
      </c>
      <c r="G41" s="61">
        <v>1080</v>
      </c>
      <c r="H41" s="7">
        <f t="shared" si="2"/>
        <v>1905</v>
      </c>
      <c r="I41" s="18"/>
      <c r="J41" s="18"/>
      <c r="K41" s="18"/>
      <c r="L41" s="18"/>
      <c r="M41" s="18"/>
      <c r="N41" s="18">
        <v>415</v>
      </c>
      <c r="O41" s="18"/>
      <c r="P41" s="18"/>
      <c r="Q41" s="18"/>
      <c r="R41" s="38"/>
      <c r="S41" s="18"/>
      <c r="T41" s="18"/>
      <c r="U41" s="18"/>
      <c r="V41" s="18"/>
      <c r="W41" s="16"/>
      <c r="X41" s="16"/>
      <c r="Y41" s="16"/>
      <c r="Z41" s="16"/>
      <c r="AA41" s="16"/>
      <c r="AB41" s="16"/>
      <c r="AC41" s="16"/>
      <c r="AD41" s="31"/>
      <c r="AE41" s="31"/>
      <c r="AF41" s="32"/>
      <c r="AG41" s="26"/>
      <c r="AH41" s="16"/>
      <c r="AI41" s="16"/>
      <c r="AJ41" s="16"/>
      <c r="AK41" s="16"/>
      <c r="AL41" s="31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26">
        <v>70</v>
      </c>
      <c r="AX41" s="25">
        <v>270</v>
      </c>
      <c r="AY41" s="24"/>
      <c r="AZ41" s="24"/>
      <c r="BA41" s="16"/>
      <c r="BB41" s="16">
        <v>300</v>
      </c>
      <c r="BC41" s="18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>
        <v>850</v>
      </c>
      <c r="BW41" s="16"/>
      <c r="BX41" s="33"/>
    </row>
    <row r="42" spans="1:76" customFormat="1" ht="15" thickBot="1">
      <c r="A42" s="64" t="s">
        <v>91</v>
      </c>
      <c r="B42" s="74" t="s">
        <v>94</v>
      </c>
      <c r="C42" s="61" t="s">
        <v>79</v>
      </c>
      <c r="D42" s="61">
        <v>200</v>
      </c>
      <c r="E42" s="61">
        <v>0</v>
      </c>
      <c r="F42" s="18"/>
      <c r="G42" s="61">
        <f t="shared" si="0"/>
        <v>180</v>
      </c>
      <c r="H42" s="7">
        <f t="shared" si="2"/>
        <v>150</v>
      </c>
      <c r="I42" s="18"/>
      <c r="J42" s="18"/>
      <c r="K42" s="18"/>
      <c r="L42" s="18"/>
      <c r="M42" s="18"/>
      <c r="N42" s="18"/>
      <c r="O42" s="18"/>
      <c r="P42" s="18"/>
      <c r="Q42" s="18"/>
      <c r="R42" s="38"/>
      <c r="S42" s="18"/>
      <c r="T42" s="18"/>
      <c r="U42" s="18"/>
      <c r="V42" s="18"/>
      <c r="W42" s="16"/>
      <c r="X42" s="16"/>
      <c r="Y42" s="16"/>
      <c r="Z42" s="16"/>
      <c r="AA42" s="16"/>
      <c r="AB42" s="16"/>
      <c r="AC42" s="16"/>
      <c r="AD42" s="31"/>
      <c r="AE42" s="31"/>
      <c r="AF42" s="32"/>
      <c r="AG42" s="26"/>
      <c r="AH42" s="16"/>
      <c r="AI42" s="16"/>
      <c r="AJ42" s="16"/>
      <c r="AK42" s="16"/>
      <c r="AL42" s="31"/>
      <c r="AM42" s="24"/>
      <c r="AN42" s="24"/>
      <c r="AO42" s="16"/>
      <c r="AP42" s="16"/>
      <c r="AQ42" s="16"/>
      <c r="AR42" s="16"/>
      <c r="AS42" s="16"/>
      <c r="AT42" s="16"/>
      <c r="AU42" s="16"/>
      <c r="AV42" s="16"/>
      <c r="AW42" s="26">
        <v>100</v>
      </c>
      <c r="AX42" s="101">
        <v>50</v>
      </c>
      <c r="AY42" s="16"/>
      <c r="AZ42" s="24"/>
      <c r="BA42" s="16"/>
      <c r="BB42" s="16"/>
      <c r="BC42" s="18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33"/>
    </row>
    <row r="43" spans="1:76" customFormat="1" ht="15" thickBot="1">
      <c r="A43" s="64" t="s">
        <v>4</v>
      </c>
      <c r="B43" s="74" t="s">
        <v>94</v>
      </c>
      <c r="C43" s="61" t="s">
        <v>79</v>
      </c>
      <c r="D43" s="61">
        <v>1500</v>
      </c>
      <c r="E43" s="61">
        <v>1960</v>
      </c>
      <c r="F43" s="2">
        <v>1960</v>
      </c>
      <c r="G43" s="61">
        <v>1760</v>
      </c>
      <c r="H43" s="7">
        <f t="shared" si="2"/>
        <v>1755</v>
      </c>
      <c r="I43" s="18"/>
      <c r="J43" s="18"/>
      <c r="K43" s="18"/>
      <c r="L43" s="18"/>
      <c r="M43" s="18"/>
      <c r="N43" s="18"/>
      <c r="O43" s="18"/>
      <c r="P43" s="18"/>
      <c r="Q43" s="18"/>
      <c r="R43" s="25">
        <v>300</v>
      </c>
      <c r="S43" s="18"/>
      <c r="T43" s="18"/>
      <c r="U43" s="18"/>
      <c r="V43" s="18"/>
      <c r="W43" s="16"/>
      <c r="X43" s="16"/>
      <c r="Y43" s="16"/>
      <c r="Z43" s="16"/>
      <c r="AA43" s="16"/>
      <c r="AB43" s="16"/>
      <c r="AC43" s="16"/>
      <c r="AD43" s="31"/>
      <c r="AE43" s="31"/>
      <c r="AF43" s="32"/>
      <c r="AG43" s="26"/>
      <c r="AH43" s="16"/>
      <c r="AI43" s="16"/>
      <c r="AJ43" s="16"/>
      <c r="AK43" s="7"/>
      <c r="AL43" s="31"/>
      <c r="AM43" s="24"/>
      <c r="AN43" s="24"/>
      <c r="AO43" s="16"/>
      <c r="AP43" s="16"/>
      <c r="AQ43" s="16"/>
      <c r="AR43" s="16"/>
      <c r="AS43" s="16"/>
      <c r="AT43" s="16"/>
      <c r="AU43" s="16"/>
      <c r="AV43" s="16"/>
      <c r="AW43" s="26">
        <v>370</v>
      </c>
      <c r="AX43" s="26"/>
      <c r="AY43" s="16"/>
      <c r="AZ43" s="24"/>
      <c r="BA43" s="16"/>
      <c r="BB43" s="16"/>
      <c r="BC43" s="18"/>
      <c r="BD43" s="16"/>
      <c r="BE43" s="16"/>
      <c r="BF43" s="16"/>
      <c r="BG43" s="16">
        <v>635</v>
      </c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>
        <v>250</v>
      </c>
      <c r="BS43" s="16"/>
      <c r="BT43" s="16"/>
      <c r="BU43" s="16"/>
      <c r="BV43" s="16">
        <v>200</v>
      </c>
      <c r="BW43" s="16"/>
      <c r="BX43" s="33"/>
    </row>
    <row r="44" spans="1:76" customFormat="1" ht="15" thickBot="1">
      <c r="A44" s="64" t="s">
        <v>86</v>
      </c>
      <c r="B44" s="74" t="s">
        <v>94</v>
      </c>
      <c r="C44" s="61" t="s">
        <v>79</v>
      </c>
      <c r="D44" s="61">
        <v>1200</v>
      </c>
      <c r="E44" s="61">
        <v>1200</v>
      </c>
      <c r="F44" s="2">
        <v>300</v>
      </c>
      <c r="G44" s="61">
        <v>1200</v>
      </c>
      <c r="H44" s="7">
        <f t="shared" si="2"/>
        <v>770</v>
      </c>
      <c r="I44" s="18"/>
      <c r="J44" s="18"/>
      <c r="K44" s="18">
        <v>150</v>
      </c>
      <c r="L44" s="18"/>
      <c r="M44" s="18"/>
      <c r="N44" s="18"/>
      <c r="O44" s="30"/>
      <c r="P44" s="30"/>
      <c r="Q44" s="30"/>
      <c r="R44" s="18"/>
      <c r="S44" s="18"/>
      <c r="T44" s="18"/>
      <c r="U44" s="18"/>
      <c r="V44" s="18"/>
      <c r="W44" s="16"/>
      <c r="X44" s="16"/>
      <c r="Y44" s="16"/>
      <c r="Z44" s="16"/>
      <c r="AA44" s="16"/>
      <c r="AB44" s="16"/>
      <c r="AC44" s="16"/>
      <c r="AD44" s="31"/>
      <c r="AE44" s="31"/>
      <c r="AF44" s="32"/>
      <c r="AG44" s="26"/>
      <c r="AH44" s="16"/>
      <c r="AI44" s="16"/>
      <c r="AJ44" s="16"/>
      <c r="AK44" s="16"/>
      <c r="AL44" s="58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>
        <v>200</v>
      </c>
      <c r="AX44" s="45"/>
      <c r="AY44" s="16"/>
      <c r="AZ44" s="24"/>
      <c r="BA44" s="16"/>
      <c r="BB44" s="16"/>
      <c r="BC44" s="18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>
        <v>200</v>
      </c>
      <c r="BP44" s="16"/>
      <c r="BQ44" s="16"/>
      <c r="BR44" s="16"/>
      <c r="BS44" s="16"/>
      <c r="BT44" s="16"/>
      <c r="BU44" s="16"/>
      <c r="BV44" s="16">
        <v>220</v>
      </c>
      <c r="BW44" s="16"/>
      <c r="BX44" s="33"/>
    </row>
    <row r="45" spans="1:76" customFormat="1" ht="15" thickBot="1">
      <c r="A45" s="64" t="s">
        <v>131</v>
      </c>
      <c r="B45" s="74" t="s">
        <v>94</v>
      </c>
      <c r="C45" s="61" t="s">
        <v>79</v>
      </c>
      <c r="D45" s="61">
        <v>200</v>
      </c>
      <c r="E45" s="61">
        <f>1000+150</f>
        <v>1150</v>
      </c>
      <c r="F45" s="2">
        <v>1500</v>
      </c>
      <c r="G45" s="61">
        <v>150</v>
      </c>
      <c r="H45" s="7">
        <f t="shared" si="2"/>
        <v>1100</v>
      </c>
      <c r="I45" s="18"/>
      <c r="J45" s="18"/>
      <c r="K45" s="18"/>
      <c r="L45" s="18"/>
      <c r="M45" s="18"/>
      <c r="N45" s="34">
        <v>240</v>
      </c>
      <c r="O45" s="18"/>
      <c r="P45" s="34"/>
      <c r="Q45" s="23">
        <v>400</v>
      </c>
      <c r="R45" s="42"/>
      <c r="S45" s="18"/>
      <c r="T45" s="18"/>
      <c r="U45" s="18"/>
      <c r="V45" s="18"/>
      <c r="W45" s="16"/>
      <c r="X45" s="16"/>
      <c r="Y45" s="16"/>
      <c r="Z45" s="16"/>
      <c r="AA45" s="16"/>
      <c r="AB45" s="16"/>
      <c r="AC45" s="16"/>
      <c r="AD45" s="31"/>
      <c r="AE45" s="31"/>
      <c r="AF45" s="32"/>
      <c r="AG45" s="26"/>
      <c r="AH45" s="16"/>
      <c r="AI45" s="16"/>
      <c r="AJ45" s="26"/>
      <c r="AK45" s="16"/>
      <c r="AL45" s="31"/>
      <c r="AM45" s="24"/>
      <c r="AN45" s="24"/>
      <c r="AO45" s="16">
        <v>200</v>
      </c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8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>
        <v>260</v>
      </c>
      <c r="BV45" s="16"/>
      <c r="BW45" s="16"/>
      <c r="BX45" s="33"/>
    </row>
    <row r="46" spans="1:76" customFormat="1">
      <c r="A46" s="114" t="s">
        <v>132</v>
      </c>
      <c r="B46" s="74" t="s">
        <v>94</v>
      </c>
      <c r="C46" s="61" t="s">
        <v>79</v>
      </c>
      <c r="D46" s="61">
        <v>400</v>
      </c>
      <c r="E46" s="61"/>
      <c r="F46" s="2"/>
      <c r="G46" s="61">
        <v>450</v>
      </c>
      <c r="H46" s="7">
        <f t="shared" si="2"/>
        <v>0</v>
      </c>
      <c r="I46" s="18"/>
      <c r="J46" s="18"/>
      <c r="K46" s="18"/>
      <c r="L46" s="18"/>
      <c r="M46" s="34"/>
      <c r="N46" s="34"/>
      <c r="O46" s="18"/>
      <c r="P46" s="18"/>
      <c r="Q46" s="51"/>
      <c r="R46" s="42"/>
      <c r="S46" s="18"/>
      <c r="T46" s="18"/>
      <c r="U46" s="18"/>
      <c r="V46" s="18"/>
      <c r="W46" s="16"/>
      <c r="X46" s="16"/>
      <c r="Y46" s="16"/>
      <c r="Z46" s="16"/>
      <c r="AA46" s="16"/>
      <c r="AB46" s="16"/>
      <c r="AC46" s="16"/>
      <c r="AD46" s="31"/>
      <c r="AE46" s="31"/>
      <c r="AF46" s="32"/>
      <c r="AG46" s="26"/>
      <c r="AH46" s="16"/>
      <c r="AI46" s="16"/>
      <c r="AJ46" s="26"/>
      <c r="AK46" s="16"/>
      <c r="AL46" s="31"/>
      <c r="AM46" s="24"/>
      <c r="AN46" s="24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8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33"/>
    </row>
    <row r="47" spans="1:76" customFormat="1">
      <c r="A47" s="114" t="s">
        <v>133</v>
      </c>
      <c r="B47" s="74" t="s">
        <v>94</v>
      </c>
      <c r="C47" s="61" t="s">
        <v>79</v>
      </c>
      <c r="D47" s="61">
        <v>400</v>
      </c>
      <c r="E47" s="61"/>
      <c r="F47" s="2"/>
      <c r="G47" s="61">
        <v>450</v>
      </c>
      <c r="H47" s="7">
        <f t="shared" si="2"/>
        <v>0</v>
      </c>
      <c r="I47" s="18"/>
      <c r="J47" s="18"/>
      <c r="K47" s="18"/>
      <c r="L47" s="18"/>
      <c r="M47" s="34"/>
      <c r="N47" s="34"/>
      <c r="O47" s="18"/>
      <c r="P47" s="18"/>
      <c r="Q47" s="18"/>
      <c r="R47" s="42"/>
      <c r="S47" s="18"/>
      <c r="T47" s="18"/>
      <c r="U47" s="18"/>
      <c r="V47" s="18"/>
      <c r="W47" s="16"/>
      <c r="X47" s="16"/>
      <c r="Y47" s="16"/>
      <c r="Z47" s="16"/>
      <c r="AA47" s="16"/>
      <c r="AB47" s="16"/>
      <c r="AC47" s="16"/>
      <c r="AD47" s="31"/>
      <c r="AE47" s="31"/>
      <c r="AF47" s="32"/>
      <c r="AG47" s="26"/>
      <c r="AH47" s="16"/>
      <c r="AI47" s="16"/>
      <c r="AJ47" s="26"/>
      <c r="AK47" s="16"/>
      <c r="AL47" s="31"/>
      <c r="AM47" s="24"/>
      <c r="AN47" s="24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8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33"/>
    </row>
    <row r="48" spans="1:76" customFormat="1">
      <c r="A48" s="114" t="s">
        <v>134</v>
      </c>
      <c r="B48" s="74" t="s">
        <v>94</v>
      </c>
      <c r="C48" s="61" t="s">
        <v>79</v>
      </c>
      <c r="D48" s="61">
        <v>150</v>
      </c>
      <c r="E48" s="61"/>
      <c r="F48" s="2"/>
      <c r="G48" s="61">
        <f t="shared" si="0"/>
        <v>135</v>
      </c>
      <c r="H48" s="7">
        <f t="shared" si="2"/>
        <v>0</v>
      </c>
      <c r="I48" s="18"/>
      <c r="J48" s="18"/>
      <c r="K48" s="18"/>
      <c r="L48" s="18"/>
      <c r="M48" s="34"/>
      <c r="N48" s="34"/>
      <c r="O48" s="18"/>
      <c r="P48" s="18"/>
      <c r="Q48" s="18"/>
      <c r="R48" s="42"/>
      <c r="S48" s="18"/>
      <c r="T48" s="18"/>
      <c r="U48" s="18"/>
      <c r="V48" s="18"/>
      <c r="W48" s="16"/>
      <c r="X48" s="16"/>
      <c r="Y48" s="16"/>
      <c r="Z48" s="16"/>
      <c r="AA48" s="16"/>
      <c r="AB48" s="16"/>
      <c r="AC48" s="16"/>
      <c r="AD48" s="31"/>
      <c r="AE48" s="31"/>
      <c r="AF48" s="32"/>
      <c r="AG48" s="26"/>
      <c r="AH48" s="16"/>
      <c r="AI48" s="16"/>
      <c r="AJ48" s="26"/>
      <c r="AK48" s="16"/>
      <c r="AL48" s="31"/>
      <c r="AM48" s="24"/>
      <c r="AN48" s="24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8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33"/>
    </row>
    <row r="49" spans="1:76" customFormat="1">
      <c r="A49" s="114" t="s">
        <v>87</v>
      </c>
      <c r="B49" s="74" t="s">
        <v>94</v>
      </c>
      <c r="C49" s="61" t="s">
        <v>79</v>
      </c>
      <c r="D49" s="61">
        <v>200</v>
      </c>
      <c r="E49" s="61">
        <v>0</v>
      </c>
      <c r="F49" s="2"/>
      <c r="G49" s="61">
        <f t="shared" si="0"/>
        <v>180</v>
      </c>
      <c r="H49" s="7">
        <f t="shared" si="2"/>
        <v>300</v>
      </c>
      <c r="I49" s="18"/>
      <c r="J49" s="18"/>
      <c r="K49" s="18"/>
      <c r="L49" s="18"/>
      <c r="M49" s="34"/>
      <c r="N49" s="34"/>
      <c r="O49" s="18"/>
      <c r="P49" s="18"/>
      <c r="Q49" s="18"/>
      <c r="R49" s="42"/>
      <c r="S49" s="18"/>
      <c r="T49" s="18"/>
      <c r="U49" s="18"/>
      <c r="V49" s="18">
        <v>100</v>
      </c>
      <c r="W49" s="16"/>
      <c r="X49" s="16"/>
      <c r="Y49" s="16"/>
      <c r="Z49" s="16">
        <v>100</v>
      </c>
      <c r="AA49" s="16"/>
      <c r="AB49" s="16"/>
      <c r="AC49" s="16"/>
      <c r="AD49" s="31"/>
      <c r="AE49" s="31"/>
      <c r="AF49" s="32"/>
      <c r="AG49" s="26"/>
      <c r="AH49" s="16"/>
      <c r="AI49" s="16"/>
      <c r="AJ49" s="26"/>
      <c r="AK49" s="16"/>
      <c r="AL49" s="31"/>
      <c r="AM49" s="24"/>
      <c r="AN49" s="24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8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>
        <v>100</v>
      </c>
      <c r="BO49" s="16"/>
      <c r="BP49" s="16"/>
      <c r="BQ49" s="16"/>
      <c r="BR49" s="16"/>
      <c r="BS49" s="16"/>
      <c r="BT49" s="16"/>
      <c r="BU49" s="16"/>
      <c r="BV49" s="16"/>
      <c r="BW49" s="16"/>
      <c r="BX49" s="33"/>
    </row>
    <row r="50" spans="1:76" customFormat="1">
      <c r="A50" s="64" t="s">
        <v>88</v>
      </c>
      <c r="B50" s="74" t="s">
        <v>94</v>
      </c>
      <c r="C50" s="61" t="s">
        <v>79</v>
      </c>
      <c r="D50" s="61">
        <v>200</v>
      </c>
      <c r="E50" s="61">
        <v>0</v>
      </c>
      <c r="F50" s="2"/>
      <c r="G50" s="61">
        <f t="shared" si="0"/>
        <v>180</v>
      </c>
      <c r="H50" s="7">
        <f t="shared" si="2"/>
        <v>200</v>
      </c>
      <c r="I50" s="18"/>
      <c r="J50" s="18"/>
      <c r="K50" s="18"/>
      <c r="L50" s="18"/>
      <c r="M50" s="34"/>
      <c r="N50" s="34">
        <v>200</v>
      </c>
      <c r="O50" s="18"/>
      <c r="P50" s="18"/>
      <c r="Q50" s="18"/>
      <c r="R50" s="42"/>
      <c r="S50" s="18"/>
      <c r="T50" s="18"/>
      <c r="U50" s="18"/>
      <c r="V50" s="18"/>
      <c r="W50" s="16"/>
      <c r="X50" s="16"/>
      <c r="Y50" s="16"/>
      <c r="Z50" s="16"/>
      <c r="AA50" s="16"/>
      <c r="AB50" s="16"/>
      <c r="AC50" s="16"/>
      <c r="AD50" s="31"/>
      <c r="AE50" s="31"/>
      <c r="AF50" s="32"/>
      <c r="AG50" s="26"/>
      <c r="AH50" s="16"/>
      <c r="AI50" s="16"/>
      <c r="AJ50" s="26"/>
      <c r="AK50" s="37"/>
      <c r="AL50" s="31"/>
      <c r="AM50" s="24"/>
      <c r="AN50" s="24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8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33"/>
    </row>
    <row r="51" spans="1:76" customFormat="1">
      <c r="A51" s="115" t="s">
        <v>135</v>
      </c>
      <c r="B51" s="74"/>
      <c r="C51" s="61"/>
      <c r="D51" s="61"/>
      <c r="E51" s="61"/>
      <c r="F51" s="2"/>
      <c r="G51" s="61"/>
      <c r="H51" s="70" t="s">
        <v>63</v>
      </c>
      <c r="I51" s="18"/>
      <c r="J51" s="18"/>
      <c r="K51" s="18"/>
      <c r="L51" s="18"/>
      <c r="M51" s="34"/>
      <c r="N51" s="34"/>
      <c r="O51" s="18"/>
      <c r="P51" s="18"/>
      <c r="Q51" s="20"/>
      <c r="R51" s="42"/>
      <c r="S51" s="98"/>
      <c r="T51" s="98"/>
      <c r="U51" s="98"/>
      <c r="V51" s="30"/>
      <c r="W51" s="24"/>
      <c r="X51" s="16"/>
      <c r="Y51" s="16"/>
      <c r="Z51" s="16"/>
      <c r="AA51" s="36"/>
      <c r="AB51" s="36"/>
      <c r="AC51" s="36"/>
      <c r="AD51" s="31"/>
      <c r="AE51" s="31"/>
      <c r="AF51" s="16"/>
      <c r="AG51" s="26"/>
      <c r="AH51" s="16"/>
      <c r="AI51" s="16"/>
      <c r="AJ51" s="16"/>
      <c r="AK51" s="16"/>
      <c r="AL51" s="31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8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33"/>
    </row>
    <row r="52" spans="1:76" customFormat="1">
      <c r="A52" s="81" t="s">
        <v>138</v>
      </c>
      <c r="B52" s="74" t="s">
        <v>95</v>
      </c>
      <c r="C52" s="106" t="s">
        <v>99</v>
      </c>
      <c r="D52" s="106">
        <v>300</v>
      </c>
      <c r="E52" s="106">
        <v>330</v>
      </c>
      <c r="F52" s="2">
        <v>330</v>
      </c>
      <c r="G52" s="106">
        <v>300</v>
      </c>
      <c r="H52" s="7">
        <f>SUM(I52:BW52)</f>
        <v>250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6"/>
      <c r="X52" s="36"/>
      <c r="Y52" s="36"/>
      <c r="Z52" s="16"/>
      <c r="AA52" s="16"/>
      <c r="AB52" s="16"/>
      <c r="AC52" s="16"/>
      <c r="AD52" s="31"/>
      <c r="AE52" s="31"/>
      <c r="AF52" s="16"/>
      <c r="AG52" s="26"/>
      <c r="AH52" s="16"/>
      <c r="AI52" s="16"/>
      <c r="AJ52" s="16"/>
      <c r="AK52" s="16"/>
      <c r="AL52" s="31"/>
      <c r="AM52" s="16"/>
      <c r="AN52" s="16"/>
      <c r="AO52" s="16"/>
      <c r="AP52" s="16"/>
      <c r="AQ52" s="16"/>
      <c r="AR52" s="16"/>
      <c r="AS52" s="16"/>
      <c r="AT52" s="36"/>
      <c r="AU52" s="36"/>
      <c r="AV52" s="16">
        <v>150</v>
      </c>
      <c r="AW52" s="16"/>
      <c r="AX52" s="16"/>
      <c r="AY52" s="16">
        <v>100</v>
      </c>
      <c r="AZ52" s="16"/>
      <c r="BA52" s="37"/>
      <c r="BB52" s="16"/>
      <c r="BC52" s="18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33"/>
    </row>
    <row r="53" spans="1:76" customFormat="1">
      <c r="A53" s="63" t="s">
        <v>122</v>
      </c>
      <c r="B53" s="72"/>
      <c r="C53" s="7"/>
      <c r="D53" s="3">
        <f>SUM(D3:D52)</f>
        <v>46470</v>
      </c>
      <c r="E53" s="3">
        <f>SUM(E3:E52)</f>
        <v>46520</v>
      </c>
      <c r="F53" s="9">
        <f>SUM(F4:F52)</f>
        <v>41280</v>
      </c>
      <c r="G53" s="7"/>
      <c r="H53" s="3">
        <f>SUM(H3:H52)</f>
        <v>34745</v>
      </c>
      <c r="I53" s="29"/>
      <c r="J53" s="29"/>
      <c r="K53" s="18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26"/>
      <c r="AH53" s="16"/>
      <c r="AI53" s="16"/>
      <c r="AJ53" s="16"/>
      <c r="AK53" s="16"/>
      <c r="AL53" s="32"/>
      <c r="AM53" s="16"/>
      <c r="AN53" s="16"/>
      <c r="AO53" s="16"/>
      <c r="AP53" s="16"/>
      <c r="AQ53" s="16"/>
      <c r="AR53" s="16"/>
      <c r="AS53" s="16"/>
      <c r="AT53" s="16"/>
      <c r="AU53" s="32"/>
      <c r="AV53" s="16"/>
      <c r="AW53" s="16"/>
      <c r="AX53" s="16"/>
      <c r="AY53" s="16"/>
      <c r="AZ53" s="16"/>
      <c r="BA53" s="16"/>
      <c r="BB53" s="16"/>
      <c r="BC53" s="29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26"/>
      <c r="BT53" s="16"/>
      <c r="BU53" s="24"/>
      <c r="BV53" s="16"/>
      <c r="BW53" s="16"/>
      <c r="BX53" s="33"/>
    </row>
    <row r="54" spans="1:76" customFormat="1" ht="15" thickBot="1">
      <c r="A54" s="63"/>
      <c r="B54" s="72"/>
      <c r="C54" s="7"/>
      <c r="D54" s="7"/>
      <c r="E54" s="3"/>
      <c r="F54" s="9"/>
      <c r="G54" s="7"/>
      <c r="H54" s="3"/>
      <c r="I54" s="29"/>
      <c r="J54" s="29"/>
      <c r="K54" s="18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26"/>
      <c r="AH54" s="16"/>
      <c r="AI54" s="16"/>
      <c r="AJ54" s="16"/>
      <c r="AK54" s="16"/>
      <c r="AL54" s="32"/>
      <c r="AM54" s="16"/>
      <c r="AN54" s="16"/>
      <c r="AO54" s="16"/>
      <c r="AP54" s="16"/>
      <c r="AQ54" s="16"/>
      <c r="AR54" s="16"/>
      <c r="AS54" s="16"/>
      <c r="AT54" s="16"/>
      <c r="AU54" s="32"/>
      <c r="AV54" s="16"/>
      <c r="AW54" s="16"/>
      <c r="AX54" s="16"/>
      <c r="AY54" s="16"/>
      <c r="AZ54" s="16"/>
      <c r="BA54" s="16"/>
      <c r="BB54" s="16"/>
      <c r="BC54" s="29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37"/>
      <c r="BS54" s="43"/>
      <c r="BT54" s="37"/>
      <c r="BU54" s="44"/>
      <c r="BV54" s="16"/>
      <c r="BW54" s="16"/>
      <c r="BX54" s="33"/>
    </row>
    <row r="55" spans="1:76" customFormat="1" ht="15" thickBot="1">
      <c r="A55" s="65" t="s">
        <v>6</v>
      </c>
      <c r="B55" s="74" t="s">
        <v>95</v>
      </c>
      <c r="C55" s="61" t="s">
        <v>79</v>
      </c>
      <c r="D55" s="61">
        <v>1450</v>
      </c>
      <c r="E55" s="61">
        <v>1500</v>
      </c>
      <c r="F55" s="8">
        <v>1500</v>
      </c>
      <c r="G55" s="61">
        <v>1350</v>
      </c>
      <c r="H55" s="7">
        <f>SUM(I55:BW55)</f>
        <v>1350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6"/>
      <c r="X55" s="16"/>
      <c r="Y55" s="16"/>
      <c r="Z55" s="16"/>
      <c r="AA55" s="16"/>
      <c r="AB55" s="16"/>
      <c r="AC55" s="16"/>
      <c r="AD55" s="16"/>
      <c r="AE55" s="16"/>
      <c r="AF55" s="32"/>
      <c r="AG55" s="2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7"/>
      <c r="BA55" s="16"/>
      <c r="BB55" s="16"/>
      <c r="BC55" s="18"/>
      <c r="BD55" s="16"/>
      <c r="BE55" s="16"/>
      <c r="BF55" s="16">
        <v>350</v>
      </c>
      <c r="BG55" s="16"/>
      <c r="BH55" s="16"/>
      <c r="BI55" s="16"/>
      <c r="BJ55" s="16"/>
      <c r="BK55" s="16"/>
      <c r="BL55" s="16">
        <v>250</v>
      </c>
      <c r="BM55" s="16"/>
      <c r="BN55" s="16"/>
      <c r="BO55" s="16"/>
      <c r="BP55" s="16">
        <v>400</v>
      </c>
      <c r="BQ55" s="16"/>
      <c r="BR55" s="37">
        <v>250</v>
      </c>
      <c r="BS55" s="43"/>
      <c r="BT55" s="25">
        <v>100</v>
      </c>
      <c r="BU55" s="44"/>
      <c r="BV55" s="16"/>
      <c r="BW55" s="16"/>
      <c r="BX55" s="33"/>
    </row>
    <row r="56" spans="1:76" customFormat="1">
      <c r="A56" s="65" t="s">
        <v>68</v>
      </c>
      <c r="B56" s="74" t="s">
        <v>95</v>
      </c>
      <c r="C56" s="61" t="s">
        <v>79</v>
      </c>
      <c r="D56" s="61">
        <v>150</v>
      </c>
      <c r="E56" s="61">
        <v>300</v>
      </c>
      <c r="F56" s="8">
        <v>300</v>
      </c>
      <c r="G56" s="61">
        <v>280</v>
      </c>
      <c r="H56" s="7">
        <f>SUM(I56:BW56)</f>
        <v>150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6"/>
      <c r="X56" s="16"/>
      <c r="Y56" s="16"/>
      <c r="Z56" s="16"/>
      <c r="AA56" s="16"/>
      <c r="AB56" s="16"/>
      <c r="AC56" s="16"/>
      <c r="AD56" s="16"/>
      <c r="AE56" s="16"/>
      <c r="AF56" s="32"/>
      <c r="AG56" s="26">
        <v>150</v>
      </c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8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26"/>
      <c r="BQ56" s="16"/>
      <c r="BR56" s="16"/>
      <c r="BS56" s="16"/>
      <c r="BT56" s="36"/>
      <c r="BU56" s="24"/>
      <c r="BV56" s="16"/>
      <c r="BW56" s="16"/>
      <c r="BX56" s="33"/>
    </row>
    <row r="57" spans="1:76" customFormat="1" ht="15" thickBot="1">
      <c r="A57" s="64" t="s">
        <v>143</v>
      </c>
      <c r="B57" s="74"/>
      <c r="C57" s="61"/>
      <c r="D57" s="61"/>
      <c r="E57" s="61"/>
      <c r="F57" s="8"/>
      <c r="G57" s="61">
        <v>610</v>
      </c>
      <c r="H57" s="7">
        <f>SUM(I57:BW57)</f>
        <v>425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>
        <v>425</v>
      </c>
      <c r="U57" s="18"/>
      <c r="V57" s="18"/>
      <c r="W57" s="16"/>
      <c r="X57" s="16"/>
      <c r="Y57" s="16"/>
      <c r="Z57" s="16"/>
      <c r="AA57" s="16"/>
      <c r="AB57" s="16"/>
      <c r="AC57" s="16"/>
      <c r="AD57" s="16"/>
      <c r="AE57" s="16"/>
      <c r="AF57" s="32"/>
      <c r="AG57" s="2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8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45"/>
      <c r="BQ57" s="16"/>
      <c r="BR57" s="21"/>
      <c r="BS57" s="36"/>
      <c r="BT57" s="36"/>
      <c r="BU57" s="116"/>
      <c r="BV57" s="16"/>
      <c r="BW57" s="16"/>
      <c r="BX57" s="33"/>
    </row>
    <row r="58" spans="1:76" customFormat="1" ht="15" thickBot="1">
      <c r="A58" s="65" t="s">
        <v>66</v>
      </c>
      <c r="B58" s="74" t="s">
        <v>95</v>
      </c>
      <c r="C58" s="61" t="s">
        <v>79</v>
      </c>
      <c r="D58" s="61">
        <v>525</v>
      </c>
      <c r="E58" s="61">
        <v>540</v>
      </c>
      <c r="F58" s="8">
        <v>540</v>
      </c>
      <c r="G58" s="61">
        <v>490</v>
      </c>
      <c r="H58" s="7">
        <f>SUM(I58:BW58)</f>
        <v>525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>
        <v>35</v>
      </c>
      <c r="U58" s="18"/>
      <c r="V58" s="18"/>
      <c r="W58" s="16"/>
      <c r="X58" s="16"/>
      <c r="Y58" s="16"/>
      <c r="Z58" s="16"/>
      <c r="AA58" s="16"/>
      <c r="AB58" s="16"/>
      <c r="AC58" s="16"/>
      <c r="AD58" s="16"/>
      <c r="AE58" s="16"/>
      <c r="AF58" s="32"/>
      <c r="AG58" s="2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8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45"/>
      <c r="BQ58" s="16"/>
      <c r="BR58" s="25">
        <v>250</v>
      </c>
      <c r="BS58" s="36"/>
      <c r="BT58" s="36"/>
      <c r="BU58" s="36">
        <v>240</v>
      </c>
      <c r="BV58" s="16"/>
      <c r="BW58" s="16"/>
      <c r="BX58" s="33"/>
    </row>
    <row r="59" spans="1:76" customFormat="1" ht="15" thickBot="1">
      <c r="A59" s="63" t="s">
        <v>14</v>
      </c>
      <c r="B59" s="72"/>
      <c r="C59" s="7"/>
      <c r="D59" s="3">
        <f>SUM(D55:D58)</f>
        <v>2125</v>
      </c>
      <c r="E59" s="3">
        <f>SUM(E55:E58)</f>
        <v>2340</v>
      </c>
      <c r="F59" s="9">
        <f>SUM(F53,F55,F56,F58)</f>
        <v>43620</v>
      </c>
      <c r="G59" s="7"/>
      <c r="H59" s="3">
        <f>SUM(H53:H58)</f>
        <v>37195</v>
      </c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52"/>
      <c r="X59" s="32"/>
      <c r="Y59" s="32"/>
      <c r="Z59" s="32"/>
      <c r="AA59" s="32"/>
      <c r="AB59" s="32"/>
      <c r="AC59" s="32"/>
      <c r="AD59" s="32"/>
      <c r="AE59" s="32"/>
      <c r="AF59" s="32"/>
      <c r="AG59" s="26"/>
      <c r="AH59" s="16"/>
      <c r="AI59" s="16"/>
      <c r="AJ59" s="16"/>
      <c r="AK59" s="16"/>
      <c r="AL59" s="32"/>
      <c r="AM59" s="16"/>
      <c r="AN59" s="16"/>
      <c r="AO59" s="16"/>
      <c r="AP59" s="16"/>
      <c r="AQ59" s="16"/>
      <c r="AR59" s="16"/>
      <c r="AS59" s="16"/>
      <c r="AT59" s="16"/>
      <c r="AU59" s="32"/>
      <c r="AV59" s="16"/>
      <c r="AW59" s="16"/>
      <c r="AX59" s="16"/>
      <c r="AY59" s="16"/>
      <c r="AZ59" s="16"/>
      <c r="BA59" s="16"/>
      <c r="BB59" s="16"/>
      <c r="BC59" s="29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26"/>
      <c r="BR59" s="25">
        <v>100</v>
      </c>
      <c r="BS59" s="24"/>
      <c r="BT59" s="16"/>
      <c r="BU59" s="16"/>
      <c r="BV59" s="16"/>
      <c r="BW59" s="16"/>
      <c r="BX59" s="33"/>
    </row>
    <row r="60" spans="1:76" customFormat="1">
      <c r="A60" s="63"/>
      <c r="B60" s="72"/>
      <c r="C60" s="7"/>
      <c r="D60" s="7"/>
      <c r="E60" s="7"/>
      <c r="F60" s="2"/>
      <c r="G60" s="7"/>
      <c r="H60" s="7"/>
      <c r="I60" s="29"/>
      <c r="J60" s="29"/>
      <c r="K60" s="29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26"/>
      <c r="X60" s="16"/>
      <c r="Y60" s="16"/>
      <c r="Z60" s="24"/>
      <c r="AA60" s="16"/>
      <c r="AB60" s="16"/>
      <c r="AC60" s="16"/>
      <c r="AD60" s="16"/>
      <c r="AE60" s="16"/>
      <c r="AF60" s="16"/>
      <c r="AG60" s="2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8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36"/>
      <c r="BS60" s="16"/>
      <c r="BT60" s="16"/>
      <c r="BU60" s="16"/>
      <c r="BV60" s="16"/>
      <c r="BW60" s="16"/>
      <c r="BX60" s="33"/>
    </row>
    <row r="61" spans="1:76" customFormat="1">
      <c r="A61" s="63" t="s">
        <v>8</v>
      </c>
      <c r="B61" s="72"/>
      <c r="C61" s="7"/>
      <c r="D61" s="7"/>
      <c r="E61" s="7"/>
      <c r="F61" s="2"/>
      <c r="G61" s="7"/>
      <c r="H61" s="7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26"/>
      <c r="X61" s="16"/>
      <c r="Y61" s="16"/>
      <c r="Z61" s="24"/>
      <c r="AA61" s="16"/>
      <c r="AB61" s="16"/>
      <c r="AC61" s="16"/>
      <c r="AD61" s="16"/>
      <c r="AE61" s="16"/>
      <c r="AF61" s="16"/>
      <c r="AG61" s="2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8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33"/>
    </row>
    <row r="62" spans="1:76" customFormat="1">
      <c r="A62" s="63" t="s">
        <v>74</v>
      </c>
      <c r="B62" s="74" t="s">
        <v>95</v>
      </c>
      <c r="C62" s="7"/>
      <c r="D62" s="90">
        <v>300</v>
      </c>
      <c r="E62" s="90">
        <v>0</v>
      </c>
      <c r="F62" s="2">
        <v>100</v>
      </c>
      <c r="G62" s="7">
        <f t="shared" ref="G62:G71" si="3">D62</f>
        <v>300</v>
      </c>
      <c r="H62" s="7">
        <f t="shared" ref="H62:H72" si="4">SUM(I62:BW62)</f>
        <v>300</v>
      </c>
      <c r="I62" s="18"/>
      <c r="J62" s="18"/>
      <c r="K62" s="18">
        <v>200</v>
      </c>
      <c r="L62" s="18"/>
      <c r="M62" s="18"/>
      <c r="N62" s="18"/>
      <c r="O62" s="18"/>
      <c r="P62" s="18"/>
      <c r="Q62" s="18"/>
      <c r="R62" s="18"/>
      <c r="S62" s="18"/>
      <c r="T62" s="34"/>
      <c r="U62" s="34"/>
      <c r="V62" s="34"/>
      <c r="W62" s="26"/>
      <c r="X62" s="16">
        <v>50</v>
      </c>
      <c r="Y62" s="16"/>
      <c r="Z62" s="24"/>
      <c r="AA62" s="16"/>
      <c r="AB62" s="16"/>
      <c r="AC62" s="16"/>
      <c r="AD62" s="16"/>
      <c r="AE62" s="16"/>
      <c r="AF62" s="16"/>
      <c r="AG62" s="2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8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37">
        <v>50</v>
      </c>
      <c r="BT62" s="16"/>
      <c r="BU62" s="16"/>
      <c r="BV62" s="16"/>
      <c r="BW62" s="16"/>
      <c r="BX62" s="33"/>
    </row>
    <row r="63" spans="1:76" customFormat="1" ht="15" thickBot="1">
      <c r="A63" s="64" t="s">
        <v>111</v>
      </c>
      <c r="B63" s="74" t="s">
        <v>95</v>
      </c>
      <c r="C63" s="103" t="s">
        <v>7</v>
      </c>
      <c r="D63" s="103">
        <v>300</v>
      </c>
      <c r="E63" s="103">
        <v>0</v>
      </c>
      <c r="F63" s="2">
        <v>100</v>
      </c>
      <c r="G63" s="103">
        <f t="shared" si="3"/>
        <v>300</v>
      </c>
      <c r="H63" s="7">
        <f t="shared" si="4"/>
        <v>300</v>
      </c>
      <c r="I63" s="18"/>
      <c r="J63" s="18"/>
      <c r="K63" s="18">
        <v>100</v>
      </c>
      <c r="L63" s="18"/>
      <c r="M63" s="18"/>
      <c r="N63" s="18"/>
      <c r="O63" s="18"/>
      <c r="P63" s="18"/>
      <c r="Q63" s="18"/>
      <c r="R63" s="18"/>
      <c r="S63" s="18"/>
      <c r="T63" s="34"/>
      <c r="U63" s="34"/>
      <c r="V63" s="34"/>
      <c r="W63" s="26"/>
      <c r="X63" s="37">
        <v>100</v>
      </c>
      <c r="Y63" s="16"/>
      <c r="Z63" s="24"/>
      <c r="AA63" s="16"/>
      <c r="AB63" s="16"/>
      <c r="AC63" s="16"/>
      <c r="AD63" s="16"/>
      <c r="AE63" s="16"/>
      <c r="AF63" s="16"/>
      <c r="AG63" s="2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8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37">
        <v>100</v>
      </c>
      <c r="BT63" s="16"/>
      <c r="BU63" s="16"/>
      <c r="BV63" s="16"/>
      <c r="BW63" s="16"/>
      <c r="BX63" s="33"/>
    </row>
    <row r="64" spans="1:76" customFormat="1" ht="15" thickBot="1">
      <c r="A64" s="65" t="s">
        <v>9</v>
      </c>
      <c r="B64" s="74" t="s">
        <v>95</v>
      </c>
      <c r="C64" s="103" t="s">
        <v>7</v>
      </c>
      <c r="D64" s="103">
        <v>7500</v>
      </c>
      <c r="E64" s="103">
        <v>14050</v>
      </c>
      <c r="F64" s="2">
        <v>7500</v>
      </c>
      <c r="G64" s="103">
        <f t="shared" si="3"/>
        <v>7500</v>
      </c>
      <c r="H64" s="7">
        <f t="shared" si="4"/>
        <v>7500</v>
      </c>
      <c r="I64" s="18"/>
      <c r="J64" s="18"/>
      <c r="K64" s="18">
        <v>300</v>
      </c>
      <c r="L64" s="18"/>
      <c r="M64" s="18"/>
      <c r="N64" s="18"/>
      <c r="O64" s="18"/>
      <c r="P64" s="18"/>
      <c r="Q64" s="18"/>
      <c r="R64" s="18"/>
      <c r="S64" s="18"/>
      <c r="T64" s="34"/>
      <c r="U64" s="34"/>
      <c r="V64" s="34"/>
      <c r="W64" s="46">
        <v>610</v>
      </c>
      <c r="X64" s="25">
        <v>900</v>
      </c>
      <c r="Y64" s="24"/>
      <c r="Z64" s="24"/>
      <c r="AA64" s="16"/>
      <c r="AB64" s="16"/>
      <c r="AC64" s="16"/>
      <c r="AD64" s="16"/>
      <c r="AE64" s="16"/>
      <c r="AF64" s="35">
        <v>600</v>
      </c>
      <c r="AG64" s="26"/>
      <c r="AH64" s="16"/>
      <c r="AI64" s="16"/>
      <c r="AJ64" s="16"/>
      <c r="AK64" s="16">
        <v>950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>
        <v>570</v>
      </c>
      <c r="BA64" s="16"/>
      <c r="BB64" s="16">
        <v>800</v>
      </c>
      <c r="BC64" s="18"/>
      <c r="BD64" s="16"/>
      <c r="BE64" s="16"/>
      <c r="BF64" s="16"/>
      <c r="BG64" s="47"/>
      <c r="BH64" s="47"/>
      <c r="BI64" s="16"/>
      <c r="BJ64" s="16"/>
      <c r="BK64" s="16">
        <v>900</v>
      </c>
      <c r="BL64" s="16"/>
      <c r="BM64" s="16"/>
      <c r="BN64" s="16"/>
      <c r="BO64" s="16">
        <v>670</v>
      </c>
      <c r="BP64" s="16"/>
      <c r="BQ64" s="16"/>
      <c r="BR64" s="16"/>
      <c r="BS64" s="37"/>
      <c r="BT64" s="16"/>
      <c r="BU64" s="16"/>
      <c r="BV64" s="16">
        <v>1200</v>
      </c>
      <c r="BW64" s="16"/>
      <c r="BX64" s="33"/>
    </row>
    <row r="65" spans="1:76" customFormat="1" ht="15" thickBot="1">
      <c r="A65" s="65" t="s">
        <v>10</v>
      </c>
      <c r="B65" s="74" t="s">
        <v>95</v>
      </c>
      <c r="C65" s="103" t="s">
        <v>7</v>
      </c>
      <c r="D65" s="103">
        <v>8000</v>
      </c>
      <c r="E65" s="103">
        <v>0</v>
      </c>
      <c r="F65" s="2">
        <v>8200</v>
      </c>
      <c r="G65" s="103">
        <f t="shared" si="3"/>
        <v>8000</v>
      </c>
      <c r="H65" s="7">
        <f t="shared" si="4"/>
        <v>6410</v>
      </c>
      <c r="I65" s="18"/>
      <c r="J65" s="30"/>
      <c r="K65" s="18">
        <v>200</v>
      </c>
      <c r="L65" s="18"/>
      <c r="M65" s="18">
        <v>500</v>
      </c>
      <c r="N65" s="18"/>
      <c r="O65" s="18"/>
      <c r="P65" s="18"/>
      <c r="Q65" s="18"/>
      <c r="R65" s="18"/>
      <c r="S65" s="18"/>
      <c r="T65" s="18"/>
      <c r="U65" s="18"/>
      <c r="V65" s="18"/>
      <c r="W65" s="32"/>
      <c r="X65" s="45"/>
      <c r="Y65" s="16"/>
      <c r="Z65" s="24"/>
      <c r="AA65" s="16"/>
      <c r="AB65" s="16"/>
      <c r="AC65" s="16"/>
      <c r="AD65" s="16"/>
      <c r="AE65" s="16"/>
      <c r="AF65" s="35"/>
      <c r="AG65" s="2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>
        <v>780</v>
      </c>
      <c r="AS65" s="16"/>
      <c r="AT65" s="16"/>
      <c r="AU65" s="16"/>
      <c r="AV65" s="16">
        <v>725</v>
      </c>
      <c r="AW65" s="16"/>
      <c r="AX65" s="16"/>
      <c r="AY65" s="16"/>
      <c r="AZ65" s="16"/>
      <c r="BA65" s="16"/>
      <c r="BB65" s="16"/>
      <c r="BC65" s="18"/>
      <c r="BD65" s="16"/>
      <c r="BE65" s="16"/>
      <c r="BF65" s="16"/>
      <c r="BG65" s="16"/>
      <c r="BH65" s="16">
        <v>500</v>
      </c>
      <c r="BI65" s="16"/>
      <c r="BJ65" s="16"/>
      <c r="BK65" s="16"/>
      <c r="BL65" s="16"/>
      <c r="BM65" s="16"/>
      <c r="BN65" s="16"/>
      <c r="BO65" s="16">
        <v>50</v>
      </c>
      <c r="BP65" s="16">
        <v>480</v>
      </c>
      <c r="BQ65" s="16"/>
      <c r="BR65" s="16"/>
      <c r="BS65" s="25">
        <v>775</v>
      </c>
      <c r="BT65" s="24"/>
      <c r="BU65" s="16"/>
      <c r="BV65" s="16">
        <v>2400</v>
      </c>
      <c r="BW65" s="16"/>
      <c r="BX65" s="33"/>
    </row>
    <row r="66" spans="1:76" customFormat="1">
      <c r="A66" s="64" t="s">
        <v>139</v>
      </c>
      <c r="B66" s="74" t="s">
        <v>95</v>
      </c>
      <c r="C66" s="103" t="s">
        <v>7</v>
      </c>
      <c r="D66" s="103">
        <v>100</v>
      </c>
      <c r="E66" s="103">
        <v>100</v>
      </c>
      <c r="F66" s="2">
        <v>100</v>
      </c>
      <c r="G66" s="103">
        <v>600</v>
      </c>
      <c r="H66" s="7">
        <f t="shared" si="4"/>
        <v>380</v>
      </c>
      <c r="I66" s="18"/>
      <c r="J66" s="18"/>
      <c r="K66" s="18">
        <v>80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32"/>
      <c r="X66" s="36"/>
      <c r="Y66" s="36"/>
      <c r="Z66" s="16"/>
      <c r="AA66" s="16"/>
      <c r="AB66" s="16"/>
      <c r="AC66" s="16"/>
      <c r="AD66" s="16"/>
      <c r="AE66" s="16"/>
      <c r="AF66" s="35"/>
      <c r="AG66" s="2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36"/>
      <c r="AU66" s="36"/>
      <c r="AV66" s="16"/>
      <c r="AW66" s="16"/>
      <c r="AX66" s="16"/>
      <c r="AY66" s="16"/>
      <c r="AZ66" s="16"/>
      <c r="BA66" s="16"/>
      <c r="BB66" s="16"/>
      <c r="BC66" s="18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36">
        <v>300</v>
      </c>
      <c r="BT66" s="24"/>
      <c r="BU66" s="16"/>
      <c r="BV66" s="16"/>
      <c r="BW66" s="16"/>
      <c r="BX66" s="33"/>
    </row>
    <row r="67" spans="1:76" customFormat="1" ht="15" thickBot="1">
      <c r="A67" s="114" t="s">
        <v>140</v>
      </c>
      <c r="B67" s="74" t="s">
        <v>95</v>
      </c>
      <c r="C67" s="103" t="s">
        <v>7</v>
      </c>
      <c r="D67" s="103">
        <v>180</v>
      </c>
      <c r="E67" s="103">
        <v>0</v>
      </c>
      <c r="F67" s="2"/>
      <c r="G67" s="103">
        <v>500</v>
      </c>
      <c r="H67" s="7">
        <f t="shared" si="4"/>
        <v>185</v>
      </c>
      <c r="I67" s="30"/>
      <c r="J67" s="18"/>
      <c r="K67" s="18">
        <v>85</v>
      </c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32"/>
      <c r="X67" s="36"/>
      <c r="Y67" s="36"/>
      <c r="Z67" s="16"/>
      <c r="AA67" s="16"/>
      <c r="AB67" s="16"/>
      <c r="AC67" s="16"/>
      <c r="AD67" s="16"/>
      <c r="AE67" s="16"/>
      <c r="AF67" s="35"/>
      <c r="AG67" s="2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36"/>
      <c r="AU67" s="36"/>
      <c r="AV67" s="16"/>
      <c r="AW67" s="16"/>
      <c r="AX67" s="16"/>
      <c r="AY67" s="16"/>
      <c r="AZ67" s="16"/>
      <c r="BA67" s="16"/>
      <c r="BB67" s="16"/>
      <c r="BC67" s="18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100</v>
      </c>
      <c r="BT67" s="24"/>
      <c r="BU67" s="16"/>
      <c r="BV67" s="16"/>
      <c r="BW67" s="16"/>
      <c r="BX67" s="33"/>
    </row>
    <row r="68" spans="1:76" customFormat="1" ht="15" thickBot="1">
      <c r="A68" s="65" t="s">
        <v>11</v>
      </c>
      <c r="B68" s="74" t="s">
        <v>95</v>
      </c>
      <c r="C68" s="83" t="s">
        <v>112</v>
      </c>
      <c r="D68" s="83">
        <v>4400</v>
      </c>
      <c r="E68" s="84">
        <v>4700</v>
      </c>
      <c r="F68" s="2">
        <v>4700</v>
      </c>
      <c r="G68" s="83">
        <v>4700</v>
      </c>
      <c r="H68" s="7">
        <f t="shared" si="4"/>
        <v>4350</v>
      </c>
      <c r="I68" s="23">
        <v>725</v>
      </c>
      <c r="J68" s="42"/>
      <c r="K68" s="18"/>
      <c r="L68" s="18">
        <v>350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6"/>
      <c r="X68" s="16"/>
      <c r="Y68" s="16"/>
      <c r="Z68" s="16"/>
      <c r="AA68" s="16">
        <v>200</v>
      </c>
      <c r="AB68" s="16"/>
      <c r="AC68" s="16"/>
      <c r="AD68" s="16">
        <v>150</v>
      </c>
      <c r="AE68" s="16"/>
      <c r="AF68" s="32"/>
      <c r="AG68" s="26"/>
      <c r="AH68" s="16">
        <v>575</v>
      </c>
      <c r="AI68" s="16">
        <v>410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>
        <v>100</v>
      </c>
      <c r="AT68" s="16"/>
      <c r="AU68" s="16"/>
      <c r="AV68" s="16"/>
      <c r="AW68" s="16"/>
      <c r="AX68" s="16">
        <v>300</v>
      </c>
      <c r="AY68" s="16"/>
      <c r="AZ68" s="16"/>
      <c r="BA68" s="16"/>
      <c r="BB68" s="16"/>
      <c r="BC68" s="18"/>
      <c r="BD68" s="16">
        <v>150</v>
      </c>
      <c r="BE68" s="16"/>
      <c r="BF68" s="16"/>
      <c r="BG68" s="16">
        <v>590</v>
      </c>
      <c r="BH68" s="16"/>
      <c r="BI68" s="16"/>
      <c r="BJ68" s="16"/>
      <c r="BK68" s="16"/>
      <c r="BL68" s="16">
        <v>0</v>
      </c>
      <c r="BM68" s="16">
        <v>0</v>
      </c>
      <c r="BN68" s="16"/>
      <c r="BO68" s="16">
        <v>0</v>
      </c>
      <c r="BP68" s="16"/>
      <c r="BQ68" s="16"/>
      <c r="BR68" s="16"/>
      <c r="BS68" s="16"/>
      <c r="BT68" s="24">
        <v>500</v>
      </c>
      <c r="BU68" s="16">
        <v>300</v>
      </c>
      <c r="BV68" s="16"/>
      <c r="BW68" s="16"/>
      <c r="BX68" s="33"/>
    </row>
    <row r="69" spans="1:76" customFormat="1" ht="15" thickBot="1">
      <c r="A69" s="64" t="s">
        <v>151</v>
      </c>
      <c r="B69" s="74" t="s">
        <v>95</v>
      </c>
      <c r="C69" s="83" t="s">
        <v>112</v>
      </c>
      <c r="D69" s="83">
        <v>400</v>
      </c>
      <c r="E69" s="84">
        <v>500</v>
      </c>
      <c r="F69" s="2">
        <v>500</v>
      </c>
      <c r="G69" s="83"/>
      <c r="H69" s="7">
        <f t="shared" si="4"/>
        <v>570</v>
      </c>
      <c r="I69" s="38"/>
      <c r="J69" s="18"/>
      <c r="K69" s="18"/>
      <c r="L69" s="18"/>
      <c r="M69" s="18"/>
      <c r="N69" s="18"/>
      <c r="O69" s="18"/>
      <c r="P69" s="18"/>
      <c r="Q69" s="18"/>
      <c r="R69" s="18">
        <v>300</v>
      </c>
      <c r="S69" s="18"/>
      <c r="T69" s="18"/>
      <c r="U69" s="18"/>
      <c r="V69" s="18"/>
      <c r="W69" s="16"/>
      <c r="X69" s="16"/>
      <c r="Y69" s="16"/>
      <c r="Z69" s="16"/>
      <c r="AA69" s="16"/>
      <c r="AB69" s="16"/>
      <c r="AC69" s="16"/>
      <c r="AD69" s="16"/>
      <c r="AE69" s="16"/>
      <c r="AF69" s="32"/>
      <c r="AG69" s="16"/>
      <c r="AH69" s="37"/>
      <c r="AI69" s="16"/>
      <c r="AJ69" s="16"/>
      <c r="AK69" s="16"/>
      <c r="AL69" s="16"/>
      <c r="AM69" s="16"/>
      <c r="AN69" s="16"/>
      <c r="AO69" s="16"/>
      <c r="AP69" s="16">
        <v>100</v>
      </c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8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24"/>
      <c r="BU69" s="16">
        <v>170</v>
      </c>
      <c r="BV69" s="16"/>
      <c r="BW69" s="16"/>
      <c r="BX69" s="33"/>
    </row>
    <row r="70" spans="1:76" customFormat="1" ht="15" thickBot="1">
      <c r="A70" s="65" t="s">
        <v>64</v>
      </c>
      <c r="B70" s="74" t="s">
        <v>95</v>
      </c>
      <c r="C70" s="83" t="s">
        <v>112</v>
      </c>
      <c r="D70" s="83">
        <v>100</v>
      </c>
      <c r="E70" s="84">
        <v>150</v>
      </c>
      <c r="F70" s="2">
        <v>150</v>
      </c>
      <c r="G70" s="83">
        <v>150</v>
      </c>
      <c r="H70" s="7">
        <f t="shared" si="4"/>
        <v>250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6"/>
      <c r="X70" s="16"/>
      <c r="Y70" s="16"/>
      <c r="Z70" s="16"/>
      <c r="AA70" s="16"/>
      <c r="AB70" s="16"/>
      <c r="AC70" s="16"/>
      <c r="AD70" s="16"/>
      <c r="AE70" s="16"/>
      <c r="AF70" s="32"/>
      <c r="AG70" s="121"/>
      <c r="AH70" s="25">
        <v>250</v>
      </c>
      <c r="AI70" s="12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8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24"/>
      <c r="BU70" s="16"/>
      <c r="BV70" s="16"/>
      <c r="BW70" s="16"/>
      <c r="BX70" s="33"/>
    </row>
    <row r="71" spans="1:76" customFormat="1" ht="15" thickBot="1">
      <c r="A71" s="114" t="s">
        <v>130</v>
      </c>
      <c r="B71" s="74" t="s">
        <v>95</v>
      </c>
      <c r="C71" s="83" t="s">
        <v>112</v>
      </c>
      <c r="D71" s="83">
        <v>925</v>
      </c>
      <c r="E71" s="84">
        <v>150</v>
      </c>
      <c r="F71" s="2">
        <v>150</v>
      </c>
      <c r="G71" s="83">
        <f t="shared" si="3"/>
        <v>925</v>
      </c>
      <c r="H71" s="7">
        <f t="shared" si="4"/>
        <v>600</v>
      </c>
      <c r="I71" s="51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>
        <v>600</v>
      </c>
      <c r="U71" s="18"/>
      <c r="V71" s="18"/>
      <c r="W71" s="16"/>
      <c r="X71" s="16"/>
      <c r="Y71" s="16"/>
      <c r="Z71" s="16"/>
      <c r="AA71" s="16"/>
      <c r="AB71" s="16"/>
      <c r="AC71" s="16"/>
      <c r="AD71" s="16"/>
      <c r="AE71" s="16"/>
      <c r="AF71" s="32"/>
      <c r="AG71" s="16"/>
      <c r="AH71" s="3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8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24"/>
      <c r="BU71" s="16"/>
      <c r="BV71" s="16"/>
      <c r="BW71" s="16"/>
      <c r="BX71" s="33"/>
    </row>
    <row r="72" spans="1:76" customFormat="1" ht="29.25" customHeight="1" thickBot="1">
      <c r="A72" s="65" t="s">
        <v>12</v>
      </c>
      <c r="B72" s="74" t="s">
        <v>95</v>
      </c>
      <c r="C72" s="83" t="s">
        <v>112</v>
      </c>
      <c r="D72" s="83">
        <v>1400</v>
      </c>
      <c r="E72" s="84">
        <v>1500</v>
      </c>
      <c r="F72" s="2">
        <v>1500</v>
      </c>
      <c r="G72" s="83">
        <v>1500</v>
      </c>
      <c r="H72" s="7">
        <f t="shared" si="4"/>
        <v>1710</v>
      </c>
      <c r="I72" s="23">
        <v>600</v>
      </c>
      <c r="J72" s="42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6"/>
      <c r="X72" s="16"/>
      <c r="Y72" s="16"/>
      <c r="Z72" s="16"/>
      <c r="AA72" s="16"/>
      <c r="AB72" s="16"/>
      <c r="AC72" s="16"/>
      <c r="AD72" s="16"/>
      <c r="AE72" s="16"/>
      <c r="AF72" s="35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>
        <v>200</v>
      </c>
      <c r="AY72" s="16"/>
      <c r="AZ72" s="16"/>
      <c r="BA72" s="16"/>
      <c r="BB72" s="16"/>
      <c r="BC72" s="18"/>
      <c r="BD72" s="16"/>
      <c r="BE72" s="16"/>
      <c r="BF72" s="16"/>
      <c r="BG72" s="16">
        <v>100</v>
      </c>
      <c r="BH72" s="16"/>
      <c r="BI72" s="16"/>
      <c r="BJ72" s="16"/>
      <c r="BK72" s="16"/>
      <c r="BL72" s="16">
        <v>230</v>
      </c>
      <c r="BM72" s="16">
        <v>300</v>
      </c>
      <c r="BN72" s="16"/>
      <c r="BO72" s="16"/>
      <c r="BP72" s="16"/>
      <c r="BQ72" s="16"/>
      <c r="BR72" s="16"/>
      <c r="BS72" s="16"/>
      <c r="BT72" s="24">
        <v>280</v>
      </c>
      <c r="BU72" s="16"/>
      <c r="BV72" s="16"/>
      <c r="BW72" s="16"/>
      <c r="BX72" s="33"/>
    </row>
    <row r="73" spans="1:76" customFormat="1">
      <c r="A73" s="66" t="s">
        <v>13</v>
      </c>
      <c r="B73" s="75"/>
      <c r="C73" s="22"/>
      <c r="D73" s="28">
        <f>SUM(D62:D72)</f>
        <v>23605</v>
      </c>
      <c r="E73" s="28">
        <f>SUM(E62:E72)</f>
        <v>21150</v>
      </c>
      <c r="F73" s="27">
        <f>SUM(F64:F72)</f>
        <v>22800</v>
      </c>
      <c r="G73" s="27"/>
      <c r="H73" s="28">
        <f>SUM(H63:H72)</f>
        <v>22255</v>
      </c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3"/>
      <c r="AH73" s="37"/>
      <c r="AI73" s="37"/>
      <c r="AJ73" s="37"/>
      <c r="AK73" s="37"/>
      <c r="AL73" s="49"/>
      <c r="AM73" s="37"/>
      <c r="AN73" s="37"/>
      <c r="AO73" s="37"/>
      <c r="AP73" s="37"/>
      <c r="AQ73" s="37"/>
      <c r="AR73" s="37"/>
      <c r="AS73" s="37"/>
      <c r="AT73" s="37"/>
      <c r="AU73" s="49"/>
      <c r="AV73" s="37"/>
      <c r="AW73" s="37"/>
      <c r="AX73" s="37"/>
      <c r="AY73" s="37"/>
      <c r="AZ73" s="37"/>
      <c r="BA73" s="37"/>
      <c r="BB73" s="37"/>
      <c r="BC73" s="50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16"/>
      <c r="BT73" s="44"/>
      <c r="BU73" s="37"/>
      <c r="BV73" s="37"/>
      <c r="BW73" s="37"/>
      <c r="BX73" s="33"/>
    </row>
    <row r="74" spans="1:76" customFormat="1">
      <c r="A74" s="66"/>
      <c r="B74" s="75"/>
      <c r="C74" s="22"/>
      <c r="D74" s="22"/>
      <c r="E74" s="28"/>
      <c r="F74" s="27"/>
      <c r="G74" s="27"/>
      <c r="H74" s="28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3"/>
      <c r="AH74" s="37"/>
      <c r="AI74" s="37"/>
      <c r="AJ74" s="37"/>
      <c r="AK74" s="37"/>
      <c r="AL74" s="49"/>
      <c r="AM74" s="37"/>
      <c r="AN74" s="37"/>
      <c r="AO74" s="37"/>
      <c r="AP74" s="37"/>
      <c r="AQ74" s="37"/>
      <c r="AR74" s="37"/>
      <c r="AS74" s="37"/>
      <c r="AT74" s="37"/>
      <c r="AU74" s="49"/>
      <c r="AV74" s="37"/>
      <c r="AW74" s="37"/>
      <c r="AX74" s="37"/>
      <c r="AY74" s="37"/>
      <c r="AZ74" s="37"/>
      <c r="BA74" s="37"/>
      <c r="BB74" s="37"/>
      <c r="BC74" s="50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16"/>
      <c r="BT74" s="44"/>
      <c r="BU74" s="37"/>
      <c r="BV74" s="37"/>
      <c r="BW74" s="37"/>
      <c r="BX74" s="33"/>
    </row>
    <row r="75" spans="1:76" customFormat="1">
      <c r="A75" s="66" t="s">
        <v>123</v>
      </c>
      <c r="B75" s="75"/>
      <c r="C75" s="22"/>
      <c r="D75" s="28">
        <f>D73+D59+D53</f>
        <v>72200</v>
      </c>
      <c r="E75" s="28">
        <f>E73+E59+E53</f>
        <v>70010</v>
      </c>
      <c r="F75" s="27"/>
      <c r="G75" s="27">
        <f>SUM(G4:G74)</f>
        <v>70293</v>
      </c>
      <c r="H75" s="28">
        <f>SUM(H59,H73)</f>
        <v>59450</v>
      </c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3"/>
      <c r="AH75" s="37"/>
      <c r="AI75" s="37"/>
      <c r="AJ75" s="37"/>
      <c r="AK75" s="37"/>
      <c r="AL75" s="49"/>
      <c r="AM75" s="37"/>
      <c r="AN75" s="37"/>
      <c r="AO75" s="37"/>
      <c r="AP75" s="37"/>
      <c r="AQ75" s="37"/>
      <c r="AR75" s="37"/>
      <c r="AS75" s="37"/>
      <c r="AT75" s="37"/>
      <c r="AU75" s="49"/>
      <c r="AV75" s="37"/>
      <c r="AW75" s="37"/>
      <c r="AX75" s="37"/>
      <c r="AY75" s="37"/>
      <c r="AZ75" s="37"/>
      <c r="BA75" s="37"/>
      <c r="BB75" s="37"/>
      <c r="BC75" s="50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16"/>
      <c r="BT75" s="44"/>
      <c r="BU75" s="37"/>
      <c r="BV75" s="37"/>
      <c r="BW75" s="37"/>
      <c r="BX75" s="33"/>
    </row>
    <row r="76" spans="1:76" customFormat="1">
      <c r="A76" s="66"/>
      <c r="B76" s="75"/>
      <c r="C76" s="22"/>
      <c r="D76" s="22"/>
      <c r="E76" s="28"/>
      <c r="F76" s="27"/>
      <c r="G76" s="27"/>
      <c r="H76" s="28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3"/>
      <c r="AH76" s="37"/>
      <c r="AI76" s="37"/>
      <c r="AJ76" s="37"/>
      <c r="AK76" s="37"/>
      <c r="AL76" s="49"/>
      <c r="AM76" s="37"/>
      <c r="AN76" s="37"/>
      <c r="AO76" s="37"/>
      <c r="AP76" s="37"/>
      <c r="AQ76" s="37"/>
      <c r="AR76" s="37"/>
      <c r="AS76" s="37"/>
      <c r="AT76" s="37"/>
      <c r="AU76" s="49"/>
      <c r="AV76" s="37"/>
      <c r="AW76" s="37"/>
      <c r="AX76" s="37"/>
      <c r="AY76" s="37"/>
      <c r="AZ76" s="37"/>
      <c r="BA76" s="37"/>
      <c r="BB76" s="37"/>
      <c r="BC76" s="50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16"/>
      <c r="BT76" s="44"/>
      <c r="BU76" s="37"/>
      <c r="BV76" s="37"/>
      <c r="BW76" s="37"/>
      <c r="BX76" s="33"/>
    </row>
    <row r="77" spans="1:76" customFormat="1">
      <c r="A77" s="66" t="s">
        <v>113</v>
      </c>
      <c r="B77" s="74" t="s">
        <v>95</v>
      </c>
      <c r="C77" s="106" t="s">
        <v>99</v>
      </c>
      <c r="D77" s="106"/>
      <c r="E77" s="107" t="s">
        <v>63</v>
      </c>
      <c r="F77" s="27"/>
      <c r="G77" s="27"/>
      <c r="H77" s="28"/>
      <c r="I77" s="95"/>
      <c r="J77" s="95">
        <v>800</v>
      </c>
      <c r="K77" s="95"/>
      <c r="L77" s="95">
        <v>700</v>
      </c>
      <c r="M77" s="95"/>
      <c r="N77" s="95"/>
      <c r="O77" s="95">
        <v>1325</v>
      </c>
      <c r="P77" s="95">
        <v>1225</v>
      </c>
      <c r="Q77" s="95">
        <v>685</v>
      </c>
      <c r="R77" s="95"/>
      <c r="S77" s="95"/>
      <c r="T77" s="95"/>
      <c r="U77" s="95">
        <v>1025</v>
      </c>
      <c r="V77" s="95"/>
      <c r="W77" s="96"/>
      <c r="X77" s="96"/>
      <c r="Y77" s="96">
        <v>1060</v>
      </c>
      <c r="Z77" s="96"/>
      <c r="AA77" s="96"/>
      <c r="AB77" s="96">
        <v>930</v>
      </c>
      <c r="AC77" s="96"/>
      <c r="AD77" s="96"/>
      <c r="AE77" s="96"/>
      <c r="AF77" s="96"/>
      <c r="AG77" s="97"/>
      <c r="AH77" s="96"/>
      <c r="AI77" s="96"/>
      <c r="AJ77" s="96"/>
      <c r="AK77" s="96"/>
      <c r="AL77" s="96">
        <v>320</v>
      </c>
      <c r="AM77" s="96"/>
      <c r="AN77" s="96"/>
      <c r="AO77" s="96"/>
      <c r="AP77" s="96"/>
      <c r="AQ77" s="96"/>
      <c r="AR77" s="96"/>
      <c r="AS77" s="96"/>
      <c r="AT77" s="96">
        <v>530</v>
      </c>
      <c r="AU77" s="96"/>
      <c r="AV77" s="96"/>
      <c r="AW77" s="96"/>
      <c r="AX77" s="96"/>
      <c r="AY77" s="96">
        <v>1225</v>
      </c>
      <c r="AZ77" s="96"/>
      <c r="BA77" s="96" t="s">
        <v>63</v>
      </c>
      <c r="BB77" s="96"/>
      <c r="BC77" s="95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>
        <v>100</v>
      </c>
      <c r="BR77" s="96"/>
      <c r="BS77" s="35"/>
      <c r="BT77" s="127"/>
      <c r="BU77" s="96"/>
      <c r="BV77" s="96"/>
      <c r="BW77" s="96"/>
      <c r="BX77" s="33"/>
    </row>
    <row r="78" spans="1:76" customFormat="1">
      <c r="A78" s="66" t="s">
        <v>62</v>
      </c>
      <c r="B78" s="74" t="s">
        <v>95</v>
      </c>
      <c r="C78" s="94" t="s">
        <v>114</v>
      </c>
      <c r="D78" s="94"/>
      <c r="E78" s="94" t="s">
        <v>63</v>
      </c>
      <c r="F78" s="27"/>
      <c r="G78" s="27"/>
      <c r="H78" s="28"/>
      <c r="I78" s="95"/>
      <c r="J78" s="95"/>
      <c r="K78" s="95"/>
      <c r="L78" s="95"/>
      <c r="M78" s="95">
        <v>825</v>
      </c>
      <c r="N78" s="95">
        <v>200</v>
      </c>
      <c r="O78" s="95"/>
      <c r="P78" s="95"/>
      <c r="Q78" s="95"/>
      <c r="R78" s="95"/>
      <c r="S78" s="95"/>
      <c r="T78" s="95"/>
      <c r="U78" s="95"/>
      <c r="V78" s="95">
        <v>690</v>
      </c>
      <c r="W78" s="96"/>
      <c r="X78" s="96"/>
      <c r="Y78" s="96"/>
      <c r="Z78" s="96">
        <v>520</v>
      </c>
      <c r="AA78" s="96"/>
      <c r="AB78" s="96"/>
      <c r="AC78" s="96"/>
      <c r="AD78" s="96"/>
      <c r="AE78" s="96"/>
      <c r="AF78" s="96"/>
      <c r="AG78" s="97"/>
      <c r="AH78" s="96"/>
      <c r="AI78" s="96"/>
      <c r="AJ78" s="96"/>
      <c r="AK78" s="96"/>
      <c r="AL78" s="96">
        <v>800</v>
      </c>
      <c r="AM78" s="96"/>
      <c r="AN78" s="96"/>
      <c r="AO78" s="96">
        <v>1125</v>
      </c>
      <c r="AP78" s="96"/>
      <c r="AQ78" s="96"/>
      <c r="AR78" s="96"/>
      <c r="AS78" s="96"/>
      <c r="AT78" s="96"/>
      <c r="AU78" s="96">
        <v>460</v>
      </c>
      <c r="AV78" s="96"/>
      <c r="AW78" s="96"/>
      <c r="AX78" s="96"/>
      <c r="AY78" s="96"/>
      <c r="AZ78" s="96"/>
      <c r="BA78" s="96"/>
      <c r="BB78" s="96"/>
      <c r="BC78" s="95"/>
      <c r="BD78" s="96"/>
      <c r="BE78" s="96">
        <v>1125</v>
      </c>
      <c r="BF78" s="96"/>
      <c r="BG78" s="96"/>
      <c r="BH78" s="96">
        <v>820</v>
      </c>
      <c r="BI78" s="96">
        <v>725</v>
      </c>
      <c r="BJ78" s="96"/>
      <c r="BK78" s="96"/>
      <c r="BL78" s="96"/>
      <c r="BM78" s="96"/>
      <c r="BN78" s="96">
        <v>1025</v>
      </c>
      <c r="BO78" s="96"/>
      <c r="BP78" s="96"/>
      <c r="BQ78" s="96"/>
      <c r="BR78" s="96"/>
      <c r="BS78" s="35"/>
      <c r="BT78" s="127"/>
      <c r="BU78" s="96"/>
      <c r="BV78" s="96"/>
      <c r="BW78" s="96"/>
      <c r="BX78" s="33"/>
    </row>
    <row r="79" spans="1:76" customFormat="1">
      <c r="A79" s="66"/>
      <c r="B79" s="75"/>
      <c r="C79" s="22"/>
      <c r="D79" s="22"/>
      <c r="E79" s="28"/>
      <c r="F79" s="27"/>
      <c r="G79" s="27"/>
      <c r="H79" s="28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3"/>
      <c r="AH79" s="37"/>
      <c r="AI79" s="37"/>
      <c r="AJ79" s="37"/>
      <c r="AK79" s="37"/>
      <c r="AL79" s="49"/>
      <c r="AM79" s="37"/>
      <c r="AN79" s="37"/>
      <c r="AO79" s="37"/>
      <c r="AP79" s="37"/>
      <c r="AQ79" s="37"/>
      <c r="AR79" s="37"/>
      <c r="AS79" s="37"/>
      <c r="AT79" s="37"/>
      <c r="AU79" s="49"/>
      <c r="AV79" s="37"/>
      <c r="AW79" s="37"/>
      <c r="AX79" s="37"/>
      <c r="AY79" s="37"/>
      <c r="AZ79" s="37"/>
      <c r="BA79" s="37"/>
      <c r="BB79" s="37"/>
      <c r="BC79" s="50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53"/>
      <c r="BT79" s="37"/>
      <c r="BU79" s="37"/>
      <c r="BV79" s="37"/>
      <c r="BW79" s="37"/>
      <c r="BX79" s="33"/>
    </row>
    <row r="80" spans="1:76" customFormat="1">
      <c r="A80" s="63" t="s">
        <v>69</v>
      </c>
      <c r="B80" s="72"/>
      <c r="C80" s="7"/>
      <c r="D80" s="7"/>
      <c r="E80" s="7"/>
      <c r="F80" s="9"/>
      <c r="G80" s="9"/>
      <c r="H80" s="3"/>
      <c r="I80" s="29">
        <f>SUM(I3:I78)</f>
        <v>1325</v>
      </c>
      <c r="J80" s="29">
        <f t="shared" ref="J80:BW80" si="5">SUM(J3:J78)</f>
        <v>800</v>
      </c>
      <c r="K80" s="29">
        <f t="shared" si="5"/>
        <v>1115</v>
      </c>
      <c r="L80" s="29">
        <f t="shared" si="5"/>
        <v>1325</v>
      </c>
      <c r="M80" s="29">
        <f t="shared" si="5"/>
        <v>1325</v>
      </c>
      <c r="N80" s="29">
        <f t="shared" si="5"/>
        <v>1325</v>
      </c>
      <c r="O80" s="29">
        <f t="shared" si="5"/>
        <v>1325</v>
      </c>
      <c r="P80" s="29">
        <f t="shared" si="5"/>
        <v>1325</v>
      </c>
      <c r="Q80" s="29">
        <f t="shared" si="5"/>
        <v>1325</v>
      </c>
      <c r="R80" s="29">
        <f t="shared" si="5"/>
        <v>1470</v>
      </c>
      <c r="S80" s="29">
        <f t="shared" si="5"/>
        <v>1325</v>
      </c>
      <c r="T80" s="29">
        <f t="shared" si="5"/>
        <v>1060</v>
      </c>
      <c r="U80" s="29">
        <f t="shared" si="5"/>
        <v>1325</v>
      </c>
      <c r="V80" s="29">
        <f t="shared" si="5"/>
        <v>1040</v>
      </c>
      <c r="W80" s="29">
        <f t="shared" si="5"/>
        <v>1200</v>
      </c>
      <c r="X80" s="29">
        <f t="shared" si="5"/>
        <v>1470</v>
      </c>
      <c r="Y80" s="29">
        <f t="shared" si="5"/>
        <v>1060</v>
      </c>
      <c r="Z80" s="29">
        <f t="shared" si="5"/>
        <v>1200</v>
      </c>
      <c r="AA80" s="29">
        <f t="shared" si="5"/>
        <v>1325</v>
      </c>
      <c r="AB80" s="29">
        <f t="shared" si="5"/>
        <v>930</v>
      </c>
      <c r="AC80" s="29"/>
      <c r="AD80" s="29">
        <f t="shared" si="5"/>
        <v>1060</v>
      </c>
      <c r="AE80" s="29">
        <f t="shared" si="5"/>
        <v>1260</v>
      </c>
      <c r="AF80" s="29">
        <f t="shared" si="5"/>
        <v>1325</v>
      </c>
      <c r="AG80" s="29">
        <f t="shared" si="5"/>
        <v>1000</v>
      </c>
      <c r="AH80" s="29">
        <f t="shared" si="5"/>
        <v>1325</v>
      </c>
      <c r="AI80" s="29">
        <f t="shared" si="5"/>
        <v>1000</v>
      </c>
      <c r="AJ80" s="29">
        <f t="shared" si="5"/>
        <v>1080</v>
      </c>
      <c r="AK80" s="29">
        <f t="shared" si="5"/>
        <v>950</v>
      </c>
      <c r="AL80" s="29">
        <f t="shared" si="5"/>
        <v>1120</v>
      </c>
      <c r="AM80" s="29">
        <f t="shared" si="5"/>
        <v>660</v>
      </c>
      <c r="AN80" s="29"/>
      <c r="AO80" s="29">
        <f t="shared" si="5"/>
        <v>1325</v>
      </c>
      <c r="AP80" s="29">
        <f t="shared" si="5"/>
        <v>1000</v>
      </c>
      <c r="AQ80" s="29">
        <f t="shared" si="5"/>
        <v>1140</v>
      </c>
      <c r="AR80" s="29">
        <f t="shared" si="5"/>
        <v>880</v>
      </c>
      <c r="AS80" s="29">
        <f t="shared" si="5"/>
        <v>1325</v>
      </c>
      <c r="AT80" s="29">
        <f t="shared" si="5"/>
        <v>530</v>
      </c>
      <c r="AU80" s="29">
        <f t="shared" si="5"/>
        <v>660</v>
      </c>
      <c r="AV80" s="29">
        <f t="shared" si="5"/>
        <v>1325</v>
      </c>
      <c r="AW80" s="29">
        <f t="shared" si="5"/>
        <v>740</v>
      </c>
      <c r="AX80" s="29">
        <f t="shared" si="5"/>
        <v>1120</v>
      </c>
      <c r="AY80" s="29">
        <f t="shared" si="5"/>
        <v>1325</v>
      </c>
      <c r="AZ80" s="29">
        <f t="shared" si="5"/>
        <v>1280</v>
      </c>
      <c r="BA80" s="29">
        <f t="shared" si="5"/>
        <v>930</v>
      </c>
      <c r="BB80" s="29">
        <f t="shared" si="5"/>
        <v>1100</v>
      </c>
      <c r="BC80" s="29">
        <f t="shared" si="5"/>
        <v>400</v>
      </c>
      <c r="BD80" s="29">
        <f t="shared" si="5"/>
        <v>1400</v>
      </c>
      <c r="BE80" s="29">
        <f t="shared" si="5"/>
        <v>1325</v>
      </c>
      <c r="BF80" s="29">
        <f t="shared" si="5"/>
        <v>920</v>
      </c>
      <c r="BG80" s="29">
        <f t="shared" si="5"/>
        <v>1325</v>
      </c>
      <c r="BH80" s="29">
        <f t="shared" si="5"/>
        <v>1320</v>
      </c>
      <c r="BI80" s="29">
        <f t="shared" si="5"/>
        <v>1325</v>
      </c>
      <c r="BJ80" s="29">
        <f t="shared" si="5"/>
        <v>1325</v>
      </c>
      <c r="BK80" s="29">
        <f t="shared" si="5"/>
        <v>1325</v>
      </c>
      <c r="BL80" s="29">
        <f t="shared" si="5"/>
        <v>980</v>
      </c>
      <c r="BM80" s="29">
        <f t="shared" si="5"/>
        <v>1100</v>
      </c>
      <c r="BN80" s="29">
        <f t="shared" si="5"/>
        <v>1325</v>
      </c>
      <c r="BO80" s="29">
        <f t="shared" si="5"/>
        <v>1150</v>
      </c>
      <c r="BP80" s="29">
        <f t="shared" si="5"/>
        <v>880</v>
      </c>
      <c r="BQ80" s="29">
        <f t="shared" si="5"/>
        <v>1325</v>
      </c>
      <c r="BR80" s="29">
        <f t="shared" si="5"/>
        <v>1100</v>
      </c>
      <c r="BS80" s="29">
        <f t="shared" si="5"/>
        <v>1325</v>
      </c>
      <c r="BT80" s="29">
        <f t="shared" si="5"/>
        <v>1325</v>
      </c>
      <c r="BU80" s="29">
        <f t="shared" si="5"/>
        <v>1090</v>
      </c>
      <c r="BV80" s="29">
        <f t="shared" si="5"/>
        <v>5770</v>
      </c>
      <c r="BW80" s="29">
        <f t="shared" si="5"/>
        <v>0</v>
      </c>
      <c r="BX80" s="16">
        <f>SUM(I80:BW80)</f>
        <v>78090</v>
      </c>
    </row>
    <row r="81" spans="1:76" customFormat="1">
      <c r="A81" s="100" t="s">
        <v>71</v>
      </c>
      <c r="B81" s="76"/>
      <c r="C81" s="11"/>
      <c r="D81" s="11"/>
      <c r="E81" s="11"/>
      <c r="F81" s="12"/>
      <c r="G81" s="12"/>
      <c r="H81" s="11"/>
      <c r="I81" s="51">
        <f t="shared" ref="I81:AB81" si="6">I80-I2</f>
        <v>0</v>
      </c>
      <c r="J81" s="51">
        <f t="shared" si="6"/>
        <v>0</v>
      </c>
      <c r="K81" s="51">
        <f t="shared" si="6"/>
        <v>0</v>
      </c>
      <c r="L81" s="51">
        <f t="shared" si="6"/>
        <v>0</v>
      </c>
      <c r="M81" s="51">
        <f t="shared" si="6"/>
        <v>0</v>
      </c>
      <c r="N81" s="51">
        <f t="shared" si="6"/>
        <v>0</v>
      </c>
      <c r="O81" s="51">
        <f t="shared" si="6"/>
        <v>0</v>
      </c>
      <c r="P81" s="51">
        <f t="shared" si="6"/>
        <v>0</v>
      </c>
      <c r="Q81" s="51">
        <f t="shared" si="6"/>
        <v>0</v>
      </c>
      <c r="R81" s="51">
        <f t="shared" si="6"/>
        <v>0</v>
      </c>
      <c r="S81" s="51">
        <f t="shared" si="6"/>
        <v>0</v>
      </c>
      <c r="T81" s="51">
        <f t="shared" si="6"/>
        <v>0</v>
      </c>
      <c r="U81" s="51">
        <f t="shared" si="6"/>
        <v>0</v>
      </c>
      <c r="V81" s="51">
        <f t="shared" si="6"/>
        <v>0</v>
      </c>
      <c r="W81" s="51">
        <f t="shared" si="6"/>
        <v>0</v>
      </c>
      <c r="X81" s="51">
        <f t="shared" si="6"/>
        <v>0</v>
      </c>
      <c r="Y81" s="51">
        <f t="shared" si="6"/>
        <v>0</v>
      </c>
      <c r="Z81" s="51">
        <f t="shared" si="6"/>
        <v>0</v>
      </c>
      <c r="AA81" s="51">
        <f t="shared" si="6"/>
        <v>0</v>
      </c>
      <c r="AB81" s="51">
        <f t="shared" si="6"/>
        <v>0</v>
      </c>
      <c r="AC81" s="51"/>
      <c r="AD81" s="51">
        <f t="shared" ref="AD81:AM81" si="7">AD80-AD2</f>
        <v>0</v>
      </c>
      <c r="AE81" s="51">
        <f t="shared" si="7"/>
        <v>0</v>
      </c>
      <c r="AF81" s="51">
        <f t="shared" si="7"/>
        <v>0</v>
      </c>
      <c r="AG81" s="51">
        <f t="shared" si="7"/>
        <v>0</v>
      </c>
      <c r="AH81" s="51">
        <f t="shared" si="7"/>
        <v>0</v>
      </c>
      <c r="AI81" s="51">
        <f t="shared" si="7"/>
        <v>0</v>
      </c>
      <c r="AJ81" s="51">
        <f t="shared" si="7"/>
        <v>0</v>
      </c>
      <c r="AK81" s="51">
        <f t="shared" si="7"/>
        <v>0</v>
      </c>
      <c r="AL81" s="51">
        <f t="shared" si="7"/>
        <v>0</v>
      </c>
      <c r="AM81" s="51">
        <f t="shared" si="7"/>
        <v>0</v>
      </c>
      <c r="AN81" s="51"/>
      <c r="AO81" s="51">
        <f t="shared" ref="AO81:BW81" si="8">AO80-AO2</f>
        <v>0</v>
      </c>
      <c r="AP81" s="51">
        <f t="shared" si="8"/>
        <v>0</v>
      </c>
      <c r="AQ81" s="51">
        <f t="shared" si="8"/>
        <v>0</v>
      </c>
      <c r="AR81" s="51">
        <f t="shared" si="8"/>
        <v>0</v>
      </c>
      <c r="AS81" s="51">
        <f t="shared" si="8"/>
        <v>0</v>
      </c>
      <c r="AT81" s="51">
        <f t="shared" si="8"/>
        <v>0</v>
      </c>
      <c r="AU81" s="51">
        <f t="shared" si="8"/>
        <v>0</v>
      </c>
      <c r="AV81" s="51">
        <f t="shared" si="8"/>
        <v>0</v>
      </c>
      <c r="AW81" s="51">
        <f t="shared" si="8"/>
        <v>0</v>
      </c>
      <c r="AX81" s="51">
        <f t="shared" si="8"/>
        <v>0</v>
      </c>
      <c r="AY81" s="51">
        <f t="shared" si="8"/>
        <v>0</v>
      </c>
      <c r="AZ81" s="51">
        <f t="shared" si="8"/>
        <v>0</v>
      </c>
      <c r="BA81" s="51">
        <f t="shared" si="8"/>
        <v>0</v>
      </c>
      <c r="BB81" s="51">
        <f t="shared" si="8"/>
        <v>0</v>
      </c>
      <c r="BC81" s="51">
        <f t="shared" si="8"/>
        <v>0</v>
      </c>
      <c r="BD81" s="51">
        <f t="shared" si="8"/>
        <v>0</v>
      </c>
      <c r="BE81" s="51">
        <f t="shared" si="8"/>
        <v>0</v>
      </c>
      <c r="BF81" s="51">
        <f t="shared" si="8"/>
        <v>0</v>
      </c>
      <c r="BG81" s="51">
        <f t="shared" si="8"/>
        <v>0</v>
      </c>
      <c r="BH81" s="51">
        <f t="shared" si="8"/>
        <v>0</v>
      </c>
      <c r="BI81" s="51">
        <f t="shared" si="8"/>
        <v>0</v>
      </c>
      <c r="BJ81" s="51">
        <f t="shared" si="8"/>
        <v>0</v>
      </c>
      <c r="BK81" s="51">
        <f t="shared" si="8"/>
        <v>0</v>
      </c>
      <c r="BL81" s="51">
        <f t="shared" si="8"/>
        <v>0</v>
      </c>
      <c r="BM81" s="51">
        <f t="shared" si="8"/>
        <v>0</v>
      </c>
      <c r="BN81" s="51">
        <f t="shared" si="8"/>
        <v>0</v>
      </c>
      <c r="BO81" s="51">
        <f t="shared" si="8"/>
        <v>0</v>
      </c>
      <c r="BP81" s="51">
        <f t="shared" si="8"/>
        <v>0</v>
      </c>
      <c r="BQ81" s="51">
        <f t="shared" si="8"/>
        <v>0</v>
      </c>
      <c r="BR81" s="51">
        <f t="shared" si="8"/>
        <v>0</v>
      </c>
      <c r="BS81" s="51">
        <f t="shared" si="8"/>
        <v>0</v>
      </c>
      <c r="BT81" s="51">
        <f t="shared" si="8"/>
        <v>0</v>
      </c>
      <c r="BU81" s="51">
        <f t="shared" si="8"/>
        <v>-200</v>
      </c>
      <c r="BV81" s="51">
        <f t="shared" si="8"/>
        <v>0</v>
      </c>
      <c r="BW81" s="51">
        <f t="shared" si="8"/>
        <v>0</v>
      </c>
      <c r="BX81" s="33"/>
    </row>
    <row r="82" spans="1:76">
      <c r="A82" s="67"/>
      <c r="B82" s="77"/>
      <c r="F82" s="12"/>
      <c r="G82" s="12"/>
      <c r="H82" s="1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L82" s="11"/>
      <c r="AU82" s="11"/>
      <c r="BC82" s="12"/>
    </row>
    <row r="83" spans="1:76">
      <c r="A83" s="67"/>
      <c r="B83" s="77"/>
      <c r="F83" s="12"/>
      <c r="G83" s="12"/>
      <c r="H83" s="1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L83" s="11"/>
      <c r="AU83" s="11"/>
      <c r="BC83" s="12"/>
    </row>
    <row r="84" spans="1:76">
      <c r="A84" s="67"/>
      <c r="B84" s="77"/>
      <c r="F84" s="12"/>
      <c r="G84" s="12"/>
      <c r="H84" s="1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L84" s="11"/>
      <c r="AU84" s="11"/>
      <c r="BC84" s="12"/>
    </row>
    <row r="85" spans="1:76">
      <c r="A85" s="67"/>
      <c r="B85" s="77"/>
      <c r="F85" s="12"/>
      <c r="G85" s="12"/>
      <c r="H85" s="1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L85" s="11"/>
      <c r="AU85" s="11"/>
      <c r="BC85" s="12"/>
    </row>
    <row r="86" spans="1:76">
      <c r="A86" s="67"/>
      <c r="B86" s="77"/>
      <c r="F86" s="12"/>
      <c r="G86" s="12"/>
      <c r="H86" s="1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L86" s="11"/>
      <c r="AU86" s="11"/>
      <c r="BC86" s="12"/>
    </row>
    <row r="87" spans="1:76">
      <c r="A87" s="67"/>
      <c r="B87" s="77"/>
      <c r="F87" s="12"/>
      <c r="G87" s="12"/>
      <c r="H87" s="1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L87" s="11"/>
      <c r="AU87" s="11"/>
      <c r="BC87" s="12"/>
    </row>
    <row r="88" spans="1:76">
      <c r="A88" s="67"/>
      <c r="B88" s="77"/>
      <c r="F88" s="12"/>
      <c r="G88" s="12"/>
      <c r="H88" s="1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L88" s="11"/>
      <c r="AU88" s="11"/>
      <c r="BC88" s="12"/>
    </row>
    <row r="89" spans="1:76">
      <c r="BK89" s="11">
        <f>7500+8000+6000+300+100+180</f>
        <v>22080</v>
      </c>
    </row>
  </sheetData>
  <phoneticPr fontId="0" type="noConversion"/>
  <pageMargins left="0.19685039370078741" right="0.15748031496062992" top="0.6692913385826772" bottom="0.98425196850393704" header="0.51181102362204722" footer="0.51181102362204722"/>
  <pageSetup paperSize="8" scale="4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Blad1</vt:lpstr>
      <vt:lpstr>Blad2</vt:lpstr>
      <vt:lpstr>Blad3</vt:lpstr>
      <vt:lpstr>Blad1!Afdrukbereik</vt:lpstr>
      <vt:lpstr>Blad1!Afdruktitels</vt:lpstr>
    </vt:vector>
  </TitlesOfParts>
  <Company>Ministerie van LNV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veerrg</dc:creator>
  <cp:lastModifiedBy>VEER_R</cp:lastModifiedBy>
  <cp:lastPrinted>2013-03-29T13:19:56Z</cp:lastPrinted>
  <dcterms:created xsi:type="dcterms:W3CDTF">2011-11-22T09:54:01Z</dcterms:created>
  <dcterms:modified xsi:type="dcterms:W3CDTF">2013-03-29T13:20:25Z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M_Links_Updated">
    <vt:bool>true</vt:bool>
  </property>
</Properties>
</file>