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4065" yWindow="-240" windowWidth="14190" windowHeight="10380"/>
  </bookViews>
  <sheets>
    <sheet name="planning 2013" sheetId="1" r:id="rId1"/>
  </sheets>
  <definedNames>
    <definedName name="_xlnm.Print_Area" localSheetId="0">'planning 2013'!$A$1:$AS$96</definedName>
    <definedName name="_xlnm.Print_Titles" localSheetId="0">'planning 2013'!$2:$2</definedName>
  </definedNames>
  <calcPr calcId="145621"/>
</workbook>
</file>

<file path=xl/calcChain.xml><?xml version="1.0" encoding="utf-8"?>
<calcChain xmlns="http://schemas.openxmlformats.org/spreadsheetml/2006/main">
  <c r="G59" i="1" l="1"/>
  <c r="G58" i="1"/>
  <c r="G50" i="1" l="1"/>
  <c r="G49" i="1"/>
  <c r="G86" i="1" l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0" i="1"/>
  <c r="G57" i="1"/>
  <c r="G56" i="1"/>
  <c r="G55" i="1"/>
  <c r="G54" i="1"/>
  <c r="G53" i="1"/>
  <c r="G52" i="1"/>
  <c r="G51" i="1"/>
  <c r="G48" i="1"/>
  <c r="G47" i="1"/>
  <c r="G46" i="1"/>
  <c r="G45" i="1"/>
  <c r="G44" i="1"/>
  <c r="G43" i="1"/>
  <c r="G42" i="1"/>
  <c r="G41" i="1"/>
  <c r="G40" i="1"/>
  <c r="G39" i="1"/>
  <c r="F36" i="1" l="1"/>
  <c r="G25" i="1"/>
  <c r="AS95" i="1"/>
  <c r="AR95" i="1"/>
  <c r="AQ95" i="1"/>
  <c r="AO95" i="1"/>
  <c r="AN95" i="1"/>
  <c r="AM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AD88" i="1"/>
  <c r="AC88" i="1"/>
  <c r="AB88" i="1"/>
  <c r="AA88" i="1"/>
  <c r="Z88" i="1"/>
  <c r="Y88" i="1"/>
  <c r="X88" i="1"/>
  <c r="W88" i="1"/>
  <c r="V88" i="1"/>
  <c r="U88" i="1"/>
  <c r="T88" i="1"/>
  <c r="S88" i="1"/>
  <c r="S91" i="1" s="1"/>
  <c r="R88" i="1"/>
  <c r="R91" i="1" s="1"/>
  <c r="Q88" i="1"/>
  <c r="Q91" i="1" s="1"/>
  <c r="P88" i="1"/>
  <c r="P91" i="1" s="1"/>
  <c r="O88" i="1"/>
  <c r="O91" i="1" s="1"/>
  <c r="N88" i="1"/>
  <c r="N91" i="1" s="1"/>
  <c r="M88" i="1"/>
  <c r="M91" i="1" s="1"/>
  <c r="L88" i="1"/>
  <c r="L91" i="1" s="1"/>
  <c r="K88" i="1"/>
  <c r="K91" i="1" s="1"/>
  <c r="J88" i="1"/>
  <c r="J91" i="1" s="1"/>
  <c r="I88" i="1"/>
  <c r="H88" i="1"/>
  <c r="H91" i="1" s="1"/>
  <c r="AD62" i="1"/>
  <c r="AC62" i="1"/>
  <c r="AB62" i="1"/>
  <c r="AA62" i="1"/>
  <c r="Z62" i="1"/>
  <c r="Y62" i="1"/>
  <c r="X62" i="1"/>
  <c r="W62" i="1"/>
  <c r="V62" i="1"/>
  <c r="U62" i="1"/>
  <c r="T62" i="1"/>
  <c r="S62" i="1"/>
  <c r="S92" i="1" s="1"/>
  <c r="R62" i="1"/>
  <c r="R92" i="1" s="1"/>
  <c r="Q62" i="1"/>
  <c r="Q92" i="1" s="1"/>
  <c r="P62" i="1"/>
  <c r="P92" i="1" s="1"/>
  <c r="O62" i="1"/>
  <c r="O92" i="1" s="1"/>
  <c r="N62" i="1"/>
  <c r="M62" i="1"/>
  <c r="M92" i="1" s="1"/>
  <c r="L62" i="1"/>
  <c r="L92" i="1" s="1"/>
  <c r="K62" i="1"/>
  <c r="K92" i="1" s="1"/>
  <c r="J62" i="1"/>
  <c r="J92" i="1" s="1"/>
  <c r="I62" i="1"/>
  <c r="H62" i="1"/>
  <c r="H92" i="1" s="1"/>
  <c r="AD36" i="1"/>
  <c r="AC36" i="1"/>
  <c r="AB36" i="1"/>
  <c r="AA36" i="1"/>
  <c r="Z36" i="1"/>
  <c r="Y36" i="1"/>
  <c r="X36" i="1"/>
  <c r="W36" i="1"/>
  <c r="V36" i="1"/>
  <c r="U36" i="1"/>
  <c r="T36" i="1"/>
  <c r="S36" i="1"/>
  <c r="S90" i="1" s="1"/>
  <c r="R36" i="1"/>
  <c r="R90" i="1" s="1"/>
  <c r="Q36" i="1"/>
  <c r="Q90" i="1" s="1"/>
  <c r="P36" i="1"/>
  <c r="P90" i="1" s="1"/>
  <c r="O36" i="1"/>
  <c r="O90" i="1" s="1"/>
  <c r="N36" i="1"/>
  <c r="N90" i="1" s="1"/>
  <c r="M36" i="1"/>
  <c r="M90" i="1" s="1"/>
  <c r="L36" i="1"/>
  <c r="L90" i="1" s="1"/>
  <c r="K36" i="1"/>
  <c r="K90" i="1" s="1"/>
  <c r="J36" i="1"/>
  <c r="J90" i="1" s="1"/>
  <c r="I36" i="1"/>
  <c r="I90" i="1" s="1"/>
  <c r="H36" i="1"/>
  <c r="H90" i="1" s="1"/>
  <c r="I92" i="1"/>
  <c r="I91" i="1"/>
  <c r="N92" i="1"/>
  <c r="AE91" i="1"/>
  <c r="AO88" i="1"/>
  <c r="AN88" i="1"/>
  <c r="AM88" i="1"/>
  <c r="AK88" i="1"/>
  <c r="AJ88" i="1"/>
  <c r="AI88" i="1"/>
  <c r="AH88" i="1"/>
  <c r="AG88" i="1"/>
  <c r="AF88" i="1"/>
  <c r="AE88" i="1"/>
  <c r="AS62" i="1"/>
  <c r="AR62" i="1"/>
  <c r="AQ62" i="1"/>
  <c r="AO62" i="1"/>
  <c r="AN62" i="1"/>
  <c r="AM62" i="1"/>
  <c r="AK62" i="1"/>
  <c r="AJ62" i="1"/>
  <c r="AI62" i="1"/>
  <c r="AH62" i="1"/>
  <c r="AG62" i="1"/>
  <c r="AF62" i="1"/>
  <c r="AE62" i="1"/>
  <c r="AE92" i="1" s="1"/>
  <c r="AO36" i="1"/>
  <c r="AN36" i="1"/>
  <c r="AM36" i="1"/>
  <c r="AK36" i="1"/>
  <c r="AJ36" i="1"/>
  <c r="AI36" i="1"/>
  <c r="AH36" i="1"/>
  <c r="AG36" i="1"/>
  <c r="AF36" i="1"/>
  <c r="AE36" i="1"/>
  <c r="AE90" i="1" s="1"/>
  <c r="AS88" i="1"/>
  <c r="AR88" i="1"/>
  <c r="AQ88" i="1"/>
  <c r="AS36" i="1"/>
  <c r="AR36" i="1"/>
  <c r="AO5" i="1"/>
  <c r="AN5" i="1" l="1"/>
  <c r="AM5" i="1"/>
  <c r="AQ36" i="1"/>
  <c r="AM96" i="1" l="1"/>
  <c r="AN96" i="1"/>
  <c r="G34" i="1"/>
  <c r="G33" i="1"/>
  <c r="G32" i="1"/>
  <c r="G26" i="1"/>
  <c r="B86" i="1"/>
  <c r="B88" i="1" s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AT3" i="1"/>
  <c r="AF96" i="1" l="1"/>
  <c r="F88" i="1"/>
  <c r="F62" i="1"/>
  <c r="G24" i="1"/>
  <c r="Q96" i="1"/>
  <c r="F91" i="1" l="1"/>
  <c r="G87" i="1"/>
  <c r="G88" i="1" s="1"/>
  <c r="G91" i="1" s="1"/>
  <c r="F92" i="1"/>
  <c r="G61" i="1"/>
  <c r="AI96" i="1"/>
  <c r="AD96" i="1"/>
  <c r="W96" i="1"/>
  <c r="J96" i="1"/>
  <c r="G29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F90" i="1"/>
  <c r="F93" i="1" s="1"/>
  <c r="F96" i="1" s="1"/>
  <c r="AS96" i="1"/>
  <c r="AQ96" i="1"/>
  <c r="AO96" i="1"/>
  <c r="C36" i="1"/>
  <c r="C62" i="1"/>
  <c r="D36" i="1"/>
  <c r="D62" i="1"/>
  <c r="E36" i="1"/>
  <c r="E62" i="1" s="1"/>
  <c r="G36" i="1" l="1"/>
  <c r="G90" i="1" s="1"/>
  <c r="C90" i="1"/>
  <c r="D90" i="1"/>
  <c r="AR96" i="1"/>
  <c r="AT5" i="1" l="1"/>
  <c r="AK96" i="1" l="1"/>
  <c r="AJ96" i="1" l="1"/>
  <c r="AH96" i="1" l="1"/>
  <c r="AG96" i="1" l="1"/>
  <c r="AE96" i="1" l="1"/>
  <c r="AC96" i="1" l="1"/>
  <c r="AB96" i="1" l="1"/>
  <c r="AA96" i="1" l="1"/>
  <c r="Z96" i="1" l="1"/>
  <c r="Y96" i="1" l="1"/>
  <c r="X96" i="1" l="1"/>
  <c r="V96" i="1" l="1"/>
  <c r="U96" i="1" l="1"/>
  <c r="T96" i="1" l="1"/>
  <c r="S96" i="1" l="1"/>
  <c r="R96" i="1" l="1"/>
  <c r="P96" i="1" l="1"/>
  <c r="O96" i="1" l="1"/>
  <c r="N96" i="1" l="1"/>
  <c r="M96" i="1" l="1"/>
  <c r="L96" i="1" l="1"/>
  <c r="K96" i="1" l="1"/>
  <c r="I96" i="1" l="1"/>
  <c r="H96" i="1" l="1"/>
  <c r="AT95" i="1"/>
  <c r="G62" i="1"/>
  <c r="G92" i="1" s="1"/>
  <c r="G93" i="1" s="1"/>
</calcChain>
</file>

<file path=xl/sharedStrings.xml><?xml version="1.0" encoding="utf-8"?>
<sst xmlns="http://schemas.openxmlformats.org/spreadsheetml/2006/main" count="169" uniqueCount="145">
  <si>
    <t>Inhuur</t>
  </si>
  <si>
    <t>PM</t>
  </si>
  <si>
    <t>Controletelling</t>
  </si>
  <si>
    <t>Beschikbaar Auditplan 2013</t>
  </si>
  <si>
    <t>Totaal beschikbaar</t>
  </si>
  <si>
    <t>Omvang Projplan 2012</t>
  </si>
  <si>
    <t>Peter</t>
  </si>
  <si>
    <t>TOTAAL FA wettelijk en overige FA</t>
  </si>
  <si>
    <t>Budget</t>
  </si>
  <si>
    <t>PL</t>
  </si>
  <si>
    <t>Breukhoven, Peter</t>
  </si>
  <si>
    <t>El Ayadi, Said</t>
  </si>
  <si>
    <t>Entrop, Frida</t>
  </si>
  <si>
    <t>Evora, Jose</t>
  </si>
  <si>
    <t>Heijden-Hageman, Ilse</t>
  </si>
  <si>
    <t>Hooft v, Wim</t>
  </si>
  <si>
    <t>Huijbers, André</t>
  </si>
  <si>
    <t>Huuksloot v. Gerard</t>
  </si>
  <si>
    <t>Jacobs, John</t>
  </si>
  <si>
    <t>Korte de, Jaap</t>
  </si>
  <si>
    <t>Kroesbergen, Joop</t>
  </si>
  <si>
    <t>Loopstra, Violeta</t>
  </si>
  <si>
    <t>Loulidi, Rachida</t>
  </si>
  <si>
    <t>Riet v.d., Ronald</t>
  </si>
  <si>
    <t>Rijn v., Saskia</t>
  </si>
  <si>
    <t>Sakowicz, Magdalena</t>
  </si>
  <si>
    <t>Scheltes, André</t>
  </si>
  <si>
    <t>Schie v., Cees</t>
  </si>
  <si>
    <t>Schothuis, Arthur</t>
  </si>
  <si>
    <t>Schreuder, Annette</t>
  </si>
  <si>
    <t>Spaaij, Ceriel</t>
  </si>
  <si>
    <t>Tjin A Tsoi, Joan</t>
  </si>
  <si>
    <t>Vette de, Ada</t>
  </si>
  <si>
    <t>Vissers, Menno</t>
  </si>
  <si>
    <t>Wittenberg, Lilian</t>
  </si>
  <si>
    <t>Zandwijk v., René</t>
  </si>
  <si>
    <t>Meijer, Dick</t>
  </si>
  <si>
    <t>IT audit financieel beheer</t>
  </si>
  <si>
    <t>OA Audits financieel beheer</t>
  </si>
  <si>
    <t>Coördinatie wettelijke taak 2013</t>
  </si>
  <si>
    <t>Stroom personeel 2013</t>
  </si>
  <si>
    <t>Stroom materieel 2013</t>
  </si>
  <si>
    <t>Raad voor de Kinderbescherming 2013</t>
  </si>
  <si>
    <t>BLD CJIB 2013</t>
  </si>
  <si>
    <t>BLD DJI 2013</t>
  </si>
  <si>
    <t>BLD GDI 2013</t>
  </si>
  <si>
    <t>BLD IND 2013</t>
  </si>
  <si>
    <t>Openbaar Ministerie 2013</t>
  </si>
  <si>
    <t>SISA</t>
  </si>
  <si>
    <t>geheime uitgaven</t>
  </si>
  <si>
    <t>René</t>
  </si>
  <si>
    <t>Gerard</t>
  </si>
  <si>
    <t>Cees</t>
  </si>
  <si>
    <t>Ronald</t>
  </si>
  <si>
    <t>Magdalena</t>
  </si>
  <si>
    <t>Menno</t>
  </si>
  <si>
    <t>André</t>
  </si>
  <si>
    <t>vacatures</t>
  </si>
  <si>
    <t>Waal de, Bas</t>
  </si>
  <si>
    <t>IT audits m.b.t. de jaarrekeningcontrole</t>
  </si>
  <si>
    <t>El Ayti, Samir</t>
  </si>
  <si>
    <t>IT audits</t>
  </si>
  <si>
    <t>TOTAAL IT</t>
  </si>
  <si>
    <t>TOTAAL OA</t>
  </si>
  <si>
    <t>BLD Justis 2013</t>
  </si>
  <si>
    <t>BLD NFI 2013</t>
  </si>
  <si>
    <t>?</t>
  </si>
  <si>
    <t>kleine diensten WT 2013</t>
  </si>
  <si>
    <t>DGPol/Nationale Politie 2013</t>
  </si>
  <si>
    <t>ADR buiten VenJ</t>
  </si>
  <si>
    <t>totstandkoming rapportage grote ICT projecten</t>
  </si>
  <si>
    <t>Joan</t>
  </si>
  <si>
    <t>FIU.NET bureau</t>
  </si>
  <si>
    <t>Ilpenhof v.,Debbie</t>
  </si>
  <si>
    <t>Varick v. , Roel</t>
  </si>
  <si>
    <t>samenstellingsverklaring Sociaal Fonds</t>
  </si>
  <si>
    <t>André S.</t>
  </si>
  <si>
    <t>TOTAAL FA</t>
  </si>
  <si>
    <t>Totaal toegekende uren per medewerker:</t>
  </si>
  <si>
    <t>Operational audits</t>
  </si>
  <si>
    <t>Ada</t>
  </si>
  <si>
    <t>Debbie</t>
  </si>
  <si>
    <t>Audits informatiebeveiliging Leonardo bij DJI</t>
  </si>
  <si>
    <t>Samir</t>
  </si>
  <si>
    <t>Ceriel</t>
  </si>
  <si>
    <t>Bas</t>
  </si>
  <si>
    <r>
      <t>over</t>
    </r>
    <r>
      <rPr>
        <sz val="11"/>
        <color rgb="FFFF0000"/>
        <rFont val="Verdana"/>
        <family val="2"/>
      </rPr>
      <t>/tekort</t>
    </r>
  </si>
  <si>
    <t>Reeds verbruikte uren</t>
  </si>
  <si>
    <t>Maximaal beschikbare uren</t>
  </si>
  <si>
    <t>Stroom bijdragen en subsidies 2013</t>
  </si>
  <si>
    <t>IT-audituren van medewerkers nog toe rekenen aan projecten</t>
  </si>
  <si>
    <t>OA-uren van medewerkers nog toe rekenen aan projecten</t>
  </si>
  <si>
    <t>Nog beschikbare uren per 1 juni 2013</t>
  </si>
  <si>
    <t>Financial audits</t>
  </si>
  <si>
    <t>Frida</t>
  </si>
  <si>
    <t>Overwerk/onregelmatigheidstoeslagen DJI</t>
  </si>
  <si>
    <t>projecten A+O-fonds, ov. Betaalde opdrachten</t>
  </si>
  <si>
    <t>Bodegraven v., Petra</t>
  </si>
  <si>
    <t>Marcelis, Marcelis</t>
  </si>
  <si>
    <t>trainees</t>
  </si>
  <si>
    <t>vaste medewerkers</t>
  </si>
  <si>
    <t>overig</t>
  </si>
  <si>
    <t>MAXIMALE CAPACITEIT TBV V&amp;J</t>
  </si>
  <si>
    <t>TOTAAL-GENERAAL</t>
  </si>
  <si>
    <t>DJGS: IT audit op IFZO (DJI)</t>
  </si>
  <si>
    <t>DGJS: IT audit bij DJI SP-X</t>
  </si>
  <si>
    <t>DGJS: Legacysystemen CJIB</t>
  </si>
  <si>
    <t>DGJS: businesscase LIJ</t>
  </si>
  <si>
    <t>DG Pol: audit gegevensbeheer WPG</t>
  </si>
  <si>
    <t>SG: totstandkoming rapportage grote ICT projecten</t>
  </si>
  <si>
    <t>SG: Onderzoek naar naleving WBP (Rijksbreed)</t>
  </si>
  <si>
    <t xml:space="preserve">SG: audit gebruik Digijust </t>
  </si>
  <si>
    <t>DGJS: audit naar Linux/Vmware bij het CJIB</t>
  </si>
  <si>
    <t>DGRR: Implementatie Amvb ePV</t>
  </si>
  <si>
    <t>DGRR: Outsourcing beheer GPS</t>
  </si>
  <si>
    <t xml:space="preserve">SG: Audit Legis m.b.t. inbedding van beheerproducten </t>
  </si>
  <si>
    <t>DGRR: Audit cascade biometrie</t>
  </si>
  <si>
    <t>DGRR: Onderzoek volwassenheid DVOM/I</t>
  </si>
  <si>
    <t>DGRR: Informatiebeveiliging in de strafrechtketen</t>
  </si>
  <si>
    <t>DGRR: CIOT (wettelijk verplicht)</t>
  </si>
  <si>
    <t>DGRR: Auditstrategie applicatielandschap</t>
  </si>
  <si>
    <t>DGRR: Audit naar werking No-hit functionaliteit</t>
  </si>
  <si>
    <t>DGJS: Vervolgaudit van het programma USB</t>
  </si>
  <si>
    <t>DGJS: Gunning kansspelen</t>
  </si>
  <si>
    <t>DGJS: reviews DJI</t>
  </si>
  <si>
    <t>DGJS: kostprijsmodel CJIB</t>
  </si>
  <si>
    <t>DGJS: complexe producten CJIB</t>
  </si>
  <si>
    <t>NCTV: evaluatie nationale evenementen</t>
  </si>
  <si>
    <t>NCTV: subsidiestroom veiligheidsregio's</t>
  </si>
  <si>
    <t>DGRR: reviews DGRR</t>
  </si>
  <si>
    <t>DGRR: Ecodex - subsidiecontrole</t>
  </si>
  <si>
    <t>DGRR: Governance JustID</t>
  </si>
  <si>
    <t>DGRR: in beslag genomen goederen</t>
  </si>
  <si>
    <t>DG Pol:reviews DG Pol</t>
  </si>
  <si>
    <t>DGVZ: PM - operational audits DGVZ</t>
  </si>
  <si>
    <t>SG: departementsbrede risico-analyse</t>
  </si>
  <si>
    <t xml:space="preserve">SG: Audit naar opzet, bestaan en werking Dienstencentrum </t>
  </si>
  <si>
    <t xml:space="preserve">SG: Audit op verrekenmodel van het Dienstencentrum </t>
  </si>
  <si>
    <t>DGV:   Review biometrie voor Caribische Nederlanden</t>
  </si>
  <si>
    <t>André/Joan</t>
  </si>
  <si>
    <t xml:space="preserve">André </t>
  </si>
  <si>
    <t>DGV: EU-VIS - QA betreft EU privacy regelgeving</t>
  </si>
  <si>
    <r>
      <rPr>
        <sz val="11"/>
        <rFont val="Verdana"/>
        <family val="2"/>
      </rPr>
      <t>over/</t>
    </r>
    <r>
      <rPr>
        <sz val="11"/>
        <color rgb="FFFF0000"/>
        <rFont val="Verdana"/>
        <family val="2"/>
      </rPr>
      <t>tekort</t>
    </r>
  </si>
  <si>
    <t>verbeterplan financieel beheer</t>
  </si>
  <si>
    <r>
      <t xml:space="preserve">Versie 5-6-2013                                            </t>
    </r>
    <r>
      <rPr>
        <b/>
        <sz val="11"/>
        <rFont val="Verdana"/>
        <family val="2"/>
      </rPr>
      <t>Planning periode 01-04-2013 tot 01-04-2014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</si>
</sst>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Verdana"/>
    </font>
    <font>
      <sz val="11"/>
      <name val="Verdana"/>
      <family val="2"/>
    </font>
    <font>
      <sz val="9"/>
      <name val="Verdana"/>
      <family val="2"/>
    </font>
    <font>
      <b/>
      <sz val="11"/>
      <name val="Verdana"/>
      <family val="2"/>
    </font>
    <font>
      <b/>
      <sz val="9"/>
      <name val="Verdana"/>
      <family val="2"/>
    </font>
    <font>
      <sz val="11"/>
      <name val="Verdana"/>
      <family val="2"/>
    </font>
    <font>
      <b/>
      <i/>
      <sz val="11"/>
      <name val="Verdana"/>
      <family val="2"/>
    </font>
    <font>
      <i/>
      <sz val="11"/>
      <name val="Verdana"/>
      <family val="2"/>
    </font>
    <font>
      <sz val="8"/>
      <color theme="1"/>
      <name val="Verdana"/>
      <family val="2"/>
    </font>
    <font>
      <sz val="11"/>
      <color rgb="FFFF0000"/>
      <name val="Verdana"/>
      <family val="2"/>
    </font>
    <font>
      <b/>
      <sz val="11"/>
      <color rgb="FFFF000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0" fillId="0" borderId="1" xfId="0" applyBorder="1"/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3" xfId="0" applyBorder="1"/>
    <xf numFmtId="0" fontId="3" fillId="0" borderId="4" xfId="0" applyFont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1" fillId="0" borderId="1" xfId="0" applyFont="1" applyFill="1" applyBorder="1"/>
    <xf numFmtId="0" fontId="5" fillId="0" borderId="1" xfId="0" applyFont="1" applyFill="1" applyBorder="1" applyAlignment="1">
      <alignment wrapText="1"/>
    </xf>
    <xf numFmtId="0" fontId="0" fillId="0" borderId="5" xfId="0" applyBorder="1"/>
    <xf numFmtId="0" fontId="0" fillId="0" borderId="6" xfId="0" applyFill="1" applyBorder="1"/>
    <xf numFmtId="0" fontId="0" fillId="0" borderId="2" xfId="0" applyFill="1" applyBorder="1"/>
    <xf numFmtId="0" fontId="3" fillId="0" borderId="5" xfId="0" applyFont="1" applyBorder="1" applyAlignment="1">
      <alignment wrapText="1"/>
    </xf>
    <xf numFmtId="0" fontId="3" fillId="0" borderId="5" xfId="0" applyFont="1" applyBorder="1"/>
    <xf numFmtId="0" fontId="3" fillId="0" borderId="1" xfId="0" applyFont="1" applyFill="1" applyBorder="1" applyAlignment="1">
      <alignment wrapText="1"/>
    </xf>
    <xf numFmtId="0" fontId="0" fillId="0" borderId="5" xfId="0" applyFill="1" applyBorder="1" applyAlignment="1">
      <alignment wrapText="1"/>
    </xf>
    <xf numFmtId="1" fontId="0" fillId="0" borderId="1" xfId="0" applyNumberFormat="1" applyFill="1" applyBorder="1"/>
    <xf numFmtId="0" fontId="3" fillId="0" borderId="1" xfId="0" applyFont="1" applyFill="1" applyBorder="1"/>
    <xf numFmtId="0" fontId="0" fillId="0" borderId="0" xfId="0" applyFill="1"/>
    <xf numFmtId="0" fontId="0" fillId="0" borderId="2" xfId="0" applyFill="1" applyBorder="1" applyAlignment="1">
      <alignment wrapText="1"/>
    </xf>
    <xf numFmtId="0" fontId="5" fillId="0" borderId="1" xfId="0" applyFont="1" applyFill="1" applyBorder="1"/>
    <xf numFmtId="0" fontId="0" fillId="0" borderId="7" xfId="0" applyFill="1" applyBorder="1"/>
    <xf numFmtId="0" fontId="0" fillId="0" borderId="5" xfId="0" applyFill="1" applyBorder="1"/>
    <xf numFmtId="1" fontId="0" fillId="0" borderId="6" xfId="0" applyNumberFormat="1" applyFill="1" applyBorder="1"/>
    <xf numFmtId="0" fontId="0" fillId="0" borderId="6" xfId="0" applyFill="1" applyBorder="1" applyAlignment="1">
      <alignment wrapText="1"/>
    </xf>
    <xf numFmtId="0" fontId="0" fillId="0" borderId="8" xfId="0" applyFill="1" applyBorder="1"/>
    <xf numFmtId="0" fontId="0" fillId="0" borderId="3" xfId="0" applyFill="1" applyBorder="1"/>
    <xf numFmtId="0" fontId="3" fillId="0" borderId="5" xfId="0" applyFont="1" applyFill="1" applyBorder="1"/>
    <xf numFmtId="0" fontId="3" fillId="0" borderId="5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3" fillId="0" borderId="2" xfId="0" applyFont="1" applyFill="1" applyBorder="1"/>
    <xf numFmtId="0" fontId="3" fillId="0" borderId="0" xfId="0" applyFont="1" applyBorder="1"/>
    <xf numFmtId="0" fontId="0" fillId="2" borderId="1" xfId="0" applyFill="1" applyBorder="1"/>
    <xf numFmtId="0" fontId="3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1" xfId="0" applyFont="1" applyBorder="1"/>
    <xf numFmtId="0" fontId="3" fillId="4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1" xfId="0" applyFill="1" applyBorder="1"/>
    <xf numFmtId="1" fontId="0" fillId="4" borderId="1" xfId="0" applyNumberFormat="1" applyFill="1" applyBorder="1"/>
    <xf numFmtId="0" fontId="5" fillId="4" borderId="1" xfId="0" applyFont="1" applyFill="1" applyBorder="1"/>
    <xf numFmtId="0" fontId="0" fillId="4" borderId="2" xfId="0" applyFill="1" applyBorder="1"/>
    <xf numFmtId="0" fontId="0" fillId="4" borderId="0" xfId="0" applyFill="1"/>
    <xf numFmtId="0" fontId="5" fillId="6" borderId="5" xfId="0" applyFont="1" applyFill="1" applyBorder="1"/>
    <xf numFmtId="0" fontId="5" fillId="0" borderId="5" xfId="0" applyFont="1" applyFill="1" applyBorder="1" applyAlignment="1">
      <alignment wrapText="1"/>
    </xf>
    <xf numFmtId="0" fontId="5" fillId="0" borderId="5" xfId="0" applyFont="1" applyFill="1" applyBorder="1"/>
    <xf numFmtId="0" fontId="5" fillId="0" borderId="8" xfId="0" applyFont="1" applyFill="1" applyBorder="1"/>
    <xf numFmtId="0" fontId="0" fillId="0" borderId="8" xfId="0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0" fillId="5" borderId="1" xfId="0" applyFill="1" applyBorder="1"/>
    <xf numFmtId="0" fontId="5" fillId="5" borderId="1" xfId="0" applyFont="1" applyFill="1" applyBorder="1"/>
    <xf numFmtId="1" fontId="0" fillId="4" borderId="3" xfId="0" applyNumberFormat="1" applyFill="1" applyBorder="1"/>
    <xf numFmtId="0" fontId="5" fillId="0" borderId="3" xfId="0" applyFont="1" applyFill="1" applyBorder="1"/>
    <xf numFmtId="0" fontId="1" fillId="0" borderId="1" xfId="0" applyFont="1" applyBorder="1"/>
    <xf numFmtId="0" fontId="0" fillId="8" borderId="1" xfId="0" applyFill="1" applyBorder="1"/>
    <xf numFmtId="0" fontId="5" fillId="8" borderId="1" xfId="0" applyFont="1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center" textRotation="90" wrapText="1"/>
    </xf>
    <xf numFmtId="0" fontId="4" fillId="4" borderId="2" xfId="0" applyFont="1" applyFill="1" applyBorder="1" applyAlignment="1">
      <alignment horizontal="center" textRotation="90" wrapText="1"/>
    </xf>
    <xf numFmtId="0" fontId="1" fillId="8" borderId="1" xfId="0" applyFont="1" applyFill="1" applyBorder="1"/>
    <xf numFmtId="0" fontId="5" fillId="4" borderId="2" xfId="0" applyFont="1" applyFill="1" applyBorder="1"/>
    <xf numFmtId="0" fontId="3" fillId="0" borderId="8" xfId="0" applyFont="1" applyFill="1" applyBorder="1"/>
    <xf numFmtId="0" fontId="3" fillId="4" borderId="5" xfId="0" applyFont="1" applyFill="1" applyBorder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0" borderId="6" xfId="0" applyFont="1" applyFill="1" applyBorder="1"/>
    <xf numFmtId="0" fontId="0" fillId="5" borderId="1" xfId="0" applyFill="1" applyBorder="1" applyAlignment="1">
      <alignment wrapText="1"/>
    </xf>
    <xf numFmtId="0" fontId="0" fillId="5" borderId="2" xfId="0" applyFill="1" applyBorder="1"/>
    <xf numFmtId="0" fontId="3" fillId="8" borderId="1" xfId="0" applyFont="1" applyFill="1" applyBorder="1"/>
    <xf numFmtId="0" fontId="0" fillId="4" borderId="5" xfId="0" applyFill="1" applyBorder="1"/>
    <xf numFmtId="0" fontId="5" fillId="4" borderId="5" xfId="0" applyFont="1" applyFill="1" applyBorder="1"/>
    <xf numFmtId="0" fontId="3" fillId="5" borderId="1" xfId="0" applyFont="1" applyFill="1" applyBorder="1" applyAlignment="1">
      <alignment wrapText="1"/>
    </xf>
    <xf numFmtId="0" fontId="3" fillId="5" borderId="1" xfId="0" applyFont="1" applyFill="1" applyBorder="1"/>
    <xf numFmtId="0" fontId="3" fillId="5" borderId="2" xfId="0" applyFont="1" applyFill="1" applyBorder="1"/>
    <xf numFmtId="0" fontId="3" fillId="5" borderId="6" xfId="0" applyFont="1" applyFill="1" applyBorder="1"/>
    <xf numFmtId="0" fontId="0" fillId="4" borderId="7" xfId="0" applyFill="1" applyBorder="1"/>
    <xf numFmtId="0" fontId="4" fillId="5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wrapText="1"/>
    </xf>
    <xf numFmtId="0" fontId="3" fillId="5" borderId="5" xfId="0" applyFont="1" applyFill="1" applyBorder="1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/>
    <xf numFmtId="0" fontId="2" fillId="7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1" fillId="7" borderId="1" xfId="0" applyFont="1" applyFill="1" applyBorder="1"/>
    <xf numFmtId="0" fontId="1" fillId="0" borderId="0" xfId="0" applyFont="1" applyAlignment="1"/>
    <xf numFmtId="0" fontId="1" fillId="8" borderId="1" xfId="0" applyFont="1" applyFill="1" applyBorder="1" applyAlignment="1">
      <alignment horizontal="center"/>
    </xf>
    <xf numFmtId="0" fontId="3" fillId="0" borderId="7" xfId="0" applyFont="1" applyBorder="1"/>
    <xf numFmtId="0" fontId="0" fillId="8" borderId="7" xfId="0" applyFill="1" applyBorder="1"/>
    <xf numFmtId="0" fontId="1" fillId="0" borderId="0" xfId="0" applyFont="1" applyBorder="1"/>
    <xf numFmtId="0" fontId="3" fillId="4" borderId="1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wrapText="1"/>
    </xf>
    <xf numFmtId="0" fontId="1" fillId="8" borderId="1" xfId="0" applyFont="1" applyFill="1" applyBorder="1" applyAlignment="1">
      <alignment horizontal="right"/>
    </xf>
    <xf numFmtId="0" fontId="0" fillId="4" borderId="0" xfId="0" applyFill="1" applyBorder="1" applyAlignment="1">
      <alignment wrapText="1"/>
    </xf>
    <xf numFmtId="0" fontId="0" fillId="0" borderId="0" xfId="0" applyAlignment="1">
      <alignment horizontal="center"/>
    </xf>
    <xf numFmtId="0" fontId="4" fillId="10" borderId="1" xfId="0" applyFont="1" applyFill="1" applyBorder="1" applyAlignment="1">
      <alignment horizontal="center" textRotation="90" wrapText="1"/>
    </xf>
    <xf numFmtId="0" fontId="3" fillId="10" borderId="1" xfId="0" applyFont="1" applyFill="1" applyBorder="1"/>
    <xf numFmtId="0" fontId="3" fillId="10" borderId="1" xfId="0" applyFont="1" applyFill="1" applyBorder="1" applyAlignment="1">
      <alignment wrapText="1"/>
    </xf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5" fillId="10" borderId="3" xfId="0" applyFont="1" applyFill="1" applyBorder="1"/>
    <xf numFmtId="0" fontId="0" fillId="10" borderId="5" xfId="0" applyFill="1" applyBorder="1"/>
    <xf numFmtId="0" fontId="0" fillId="10" borderId="0" xfId="0" applyFill="1" applyBorder="1" applyAlignment="1">
      <alignment wrapText="1"/>
    </xf>
    <xf numFmtId="0" fontId="4" fillId="10" borderId="1" xfId="0" applyFont="1" applyFill="1" applyBorder="1"/>
    <xf numFmtId="0" fontId="5" fillId="10" borderId="1" xfId="0" applyFont="1" applyFill="1" applyBorder="1" applyAlignment="1">
      <alignment wrapText="1"/>
    </xf>
    <xf numFmtId="0" fontId="0" fillId="10" borderId="7" xfId="0" applyFill="1" applyBorder="1"/>
    <xf numFmtId="0" fontId="1" fillId="10" borderId="1" xfId="0" applyFont="1" applyFill="1" applyBorder="1"/>
    <xf numFmtId="0" fontId="0" fillId="10" borderId="6" xfId="0" applyFill="1" applyBorder="1"/>
    <xf numFmtId="0" fontId="3" fillId="4" borderId="1" xfId="0" applyFont="1" applyFill="1" applyBorder="1" applyAlignment="1">
      <alignment horizontal="right" wrapText="1"/>
    </xf>
    <xf numFmtId="0" fontId="0" fillId="0" borderId="0" xfId="0" applyFill="1" applyBorder="1"/>
    <xf numFmtId="0" fontId="0" fillId="0" borderId="0" xfId="0" applyFill="1" applyAlignment="1">
      <alignment wrapText="1"/>
    </xf>
    <xf numFmtId="0" fontId="0" fillId="4" borderId="0" xfId="0" applyFill="1" applyBorder="1"/>
    <xf numFmtId="0" fontId="0" fillId="4" borderId="0" xfId="0" applyFill="1" applyAlignment="1">
      <alignment wrapText="1"/>
    </xf>
    <xf numFmtId="0" fontId="3" fillId="11" borderId="1" xfId="0" applyFont="1" applyFill="1" applyBorder="1" applyAlignment="1">
      <alignment wrapText="1"/>
    </xf>
    <xf numFmtId="0" fontId="0" fillId="11" borderId="1" xfId="0" applyFill="1" applyBorder="1"/>
    <xf numFmtId="0" fontId="0" fillId="11" borderId="1" xfId="0" applyFill="1" applyBorder="1" applyAlignment="1">
      <alignment wrapText="1"/>
    </xf>
    <xf numFmtId="0" fontId="3" fillId="11" borderId="1" xfId="0" applyFont="1" applyFill="1" applyBorder="1"/>
    <xf numFmtId="0" fontId="0" fillId="11" borderId="6" xfId="0" applyFill="1" applyBorder="1"/>
    <xf numFmtId="0" fontId="3" fillId="11" borderId="6" xfId="0" applyFont="1" applyFill="1" applyBorder="1"/>
    <xf numFmtId="0" fontId="5" fillId="11" borderId="1" xfId="0" applyFont="1" applyFill="1" applyBorder="1" applyAlignment="1">
      <alignment wrapText="1"/>
    </xf>
    <xf numFmtId="0" fontId="3" fillId="11" borderId="0" xfId="0" applyFont="1" applyFill="1" applyBorder="1"/>
    <xf numFmtId="0" fontId="3" fillId="11" borderId="2" xfId="0" applyFont="1" applyFill="1" applyBorder="1"/>
    <xf numFmtId="0" fontId="3" fillId="0" borderId="1" xfId="0" applyFont="1" applyBorder="1" applyAlignment="1">
      <alignment horizontal="center"/>
    </xf>
    <xf numFmtId="0" fontId="3" fillId="0" borderId="12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12" xfId="0" applyFont="1" applyBorder="1"/>
    <xf numFmtId="0" fontId="3" fillId="0" borderId="11" xfId="0" applyFont="1" applyFill="1" applyBorder="1"/>
    <xf numFmtId="0" fontId="9" fillId="4" borderId="1" xfId="0" applyFont="1" applyFill="1" applyBorder="1" applyAlignment="1">
      <alignment wrapText="1"/>
    </xf>
    <xf numFmtId="0" fontId="10" fillId="0" borderId="1" xfId="0" applyFont="1" applyBorder="1"/>
    <xf numFmtId="0" fontId="8" fillId="7" borderId="0" xfId="0" applyFont="1" applyFill="1" applyBorder="1" applyAlignment="1">
      <alignment vertical="center" wrapText="1"/>
    </xf>
    <xf numFmtId="0" fontId="3" fillId="0" borderId="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</cellXfs>
  <cellStyles count="1">
    <cellStyle name="Standaard" xfId="0" builtinId="0"/>
  </cellStyles>
  <dxfs count="5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F99FF"/>
      <color rgb="FFE515D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16"/>
  <sheetViews>
    <sheetView tabSelected="1" zoomScale="85" zoomScaleNormal="85" workbookViewId="0">
      <pane xSplit="6" ySplit="6" topLeftCell="I7" activePane="bottomRight" state="frozen"/>
      <selection pane="topRight" activeCell="G1" sqref="G1"/>
      <selection pane="bottomLeft" activeCell="A7" sqref="A7"/>
      <selection pane="bottomRight" activeCell="T86" sqref="T86"/>
    </sheetView>
  </sheetViews>
  <sheetFormatPr defaultRowHeight="14.25" x14ac:dyDescent="0.2"/>
  <cols>
    <col min="1" max="1" width="45.19921875" style="45" customWidth="1"/>
    <col min="2" max="2" width="8.8984375" style="9" bestFit="1" customWidth="1"/>
    <col min="3" max="3" width="6.69921875" style="9" hidden="1" customWidth="1"/>
    <col min="4" max="4" width="8.69921875" style="9" hidden="1" customWidth="1"/>
    <col min="5" max="5" width="7.69921875" style="1" hidden="1" customWidth="1"/>
    <col min="6" max="6" width="7.19921875" style="1" customWidth="1"/>
    <col min="7" max="7" width="10.19921875" bestFit="1" customWidth="1"/>
    <col min="8" max="8" width="5.8984375" style="1" customWidth="1"/>
    <col min="9" max="9" width="5.296875" style="1" bestFit="1" customWidth="1"/>
    <col min="10" max="10" width="5.296875" style="1" customWidth="1"/>
    <col min="11" max="11" width="6" style="1" customWidth="1"/>
    <col min="12" max="12" width="6.3984375" style="1" customWidth="1"/>
    <col min="13" max="13" width="6.19921875" style="1" customWidth="1"/>
    <col min="14" max="14" width="5.69921875" style="1" customWidth="1"/>
    <col min="15" max="17" width="6" style="1" customWidth="1"/>
    <col min="18" max="18" width="6.09765625" style="1" customWidth="1"/>
    <col min="19" max="19" width="5.69921875" style="1" customWidth="1"/>
    <col min="20" max="20" width="5.796875" style="1" customWidth="1"/>
    <col min="21" max="23" width="5.69921875" style="1" customWidth="1"/>
    <col min="24" max="24" width="6" style="1" customWidth="1"/>
    <col min="25" max="27" width="5.796875" customWidth="1"/>
    <col min="28" max="28" width="5.69921875" customWidth="1"/>
    <col min="29" max="29" width="5.296875" customWidth="1"/>
    <col min="30" max="30" width="5.296875" bestFit="1" customWidth="1"/>
    <col min="31" max="31" width="6.3984375" bestFit="1" customWidth="1"/>
    <col min="32" max="32" width="6" customWidth="1"/>
    <col min="33" max="33" width="5.69921875" customWidth="1"/>
    <col min="34" max="35" width="6.09765625" customWidth="1"/>
    <col min="36" max="36" width="5.59765625" customWidth="1"/>
    <col min="37" max="37" width="6.09765625" style="9" customWidth="1"/>
    <col min="38" max="38" width="0.796875" style="125" customWidth="1"/>
    <col min="39" max="39" width="5.19921875" style="53" customWidth="1"/>
    <col min="40" max="40" width="5.69921875" style="126" customWidth="1"/>
    <col min="41" max="41" width="6.09765625" style="125" customWidth="1"/>
    <col min="42" max="42" width="0.8984375" style="125" customWidth="1"/>
    <col min="43" max="43" width="6.59765625" style="9" customWidth="1"/>
    <col min="44" max="44" width="6.3984375" style="9" customWidth="1"/>
    <col min="45" max="45" width="6.59765625" style="9" customWidth="1"/>
    <col min="46" max="46" width="7.59765625" style="9" customWidth="1"/>
    <col min="47" max="63" width="8.8984375" style="9" bestFit="1" customWidth="1"/>
    <col min="64" max="16384" width="8.796875" style="9"/>
  </cols>
  <sheetData>
    <row r="1" spans="1:48" ht="14.25" customHeight="1" x14ac:dyDescent="0.2">
      <c r="A1" s="149" t="s">
        <v>144</v>
      </c>
      <c r="F1" s="9"/>
      <c r="G1" s="9"/>
      <c r="H1" s="144" t="s">
        <v>100</v>
      </c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6"/>
      <c r="AL1" s="108"/>
      <c r="AM1" s="147" t="s">
        <v>99</v>
      </c>
      <c r="AN1" s="148"/>
      <c r="AO1" s="148"/>
      <c r="AP1" s="108"/>
      <c r="AQ1" s="144" t="s">
        <v>101</v>
      </c>
      <c r="AR1" s="145"/>
      <c r="AS1" s="146"/>
      <c r="AT1" s="5"/>
    </row>
    <row r="2" spans="1:48" customFormat="1" ht="81" customHeight="1" x14ac:dyDescent="0.2">
      <c r="A2" s="150"/>
      <c r="B2" s="136" t="s">
        <v>9</v>
      </c>
      <c r="C2" s="7" t="s">
        <v>8</v>
      </c>
      <c r="D2" s="7" t="s">
        <v>3</v>
      </c>
      <c r="E2" s="3" t="s">
        <v>5</v>
      </c>
      <c r="F2" s="4" t="s">
        <v>8</v>
      </c>
      <c r="G2" s="3" t="s">
        <v>4</v>
      </c>
      <c r="H2" s="69" t="s">
        <v>10</v>
      </c>
      <c r="I2" s="69" t="s">
        <v>11</v>
      </c>
      <c r="J2" s="69" t="s">
        <v>60</v>
      </c>
      <c r="K2" s="69" t="s">
        <v>12</v>
      </c>
      <c r="L2" s="69" t="s">
        <v>13</v>
      </c>
      <c r="M2" s="69" t="s">
        <v>14</v>
      </c>
      <c r="N2" s="69" t="s">
        <v>15</v>
      </c>
      <c r="O2" s="69" t="s">
        <v>16</v>
      </c>
      <c r="P2" s="69" t="s">
        <v>17</v>
      </c>
      <c r="Q2" s="69" t="s">
        <v>73</v>
      </c>
      <c r="R2" s="69" t="s">
        <v>18</v>
      </c>
      <c r="S2" s="69" t="s">
        <v>19</v>
      </c>
      <c r="T2" s="69" t="s">
        <v>20</v>
      </c>
      <c r="U2" s="69" t="s">
        <v>21</v>
      </c>
      <c r="V2" s="69" t="s">
        <v>22</v>
      </c>
      <c r="W2" s="69" t="s">
        <v>36</v>
      </c>
      <c r="X2" s="69" t="s">
        <v>23</v>
      </c>
      <c r="Y2" s="69" t="s">
        <v>24</v>
      </c>
      <c r="Z2" s="69" t="s">
        <v>25</v>
      </c>
      <c r="AA2" s="69" t="s">
        <v>26</v>
      </c>
      <c r="AB2" s="69" t="s">
        <v>27</v>
      </c>
      <c r="AC2" s="69" t="s">
        <v>29</v>
      </c>
      <c r="AD2" s="69" t="s">
        <v>30</v>
      </c>
      <c r="AE2" s="69" t="s">
        <v>31</v>
      </c>
      <c r="AF2" s="69" t="s">
        <v>74</v>
      </c>
      <c r="AG2" s="69" t="s">
        <v>32</v>
      </c>
      <c r="AH2" s="69" t="s">
        <v>33</v>
      </c>
      <c r="AI2" s="70" t="s">
        <v>58</v>
      </c>
      <c r="AJ2" s="70" t="s">
        <v>34</v>
      </c>
      <c r="AK2" s="69" t="s">
        <v>35</v>
      </c>
      <c r="AL2" s="108"/>
      <c r="AM2" s="69" t="s">
        <v>28</v>
      </c>
      <c r="AN2" s="69" t="s">
        <v>98</v>
      </c>
      <c r="AO2" s="69" t="s">
        <v>97</v>
      </c>
      <c r="AP2" s="108"/>
      <c r="AQ2" s="69" t="s">
        <v>57</v>
      </c>
      <c r="AR2" s="69" t="s">
        <v>69</v>
      </c>
      <c r="AS2" s="69" t="s">
        <v>0</v>
      </c>
      <c r="AT2" s="11"/>
    </row>
    <row r="3" spans="1:48" customFormat="1" ht="21.75" customHeight="1" x14ac:dyDescent="0.2">
      <c r="A3" s="41" t="s">
        <v>88</v>
      </c>
      <c r="B3" s="2"/>
      <c r="C3" s="2"/>
      <c r="D3" s="2"/>
      <c r="E3" s="3"/>
      <c r="F3" s="3"/>
      <c r="G3" s="4"/>
      <c r="H3" s="47">
        <v>1200</v>
      </c>
      <c r="I3" s="47">
        <v>1100</v>
      </c>
      <c r="J3" s="47">
        <v>460</v>
      </c>
      <c r="K3" s="47">
        <v>800</v>
      </c>
      <c r="L3" s="47">
        <v>1000</v>
      </c>
      <c r="M3" s="47">
        <v>930</v>
      </c>
      <c r="N3" s="47">
        <v>900</v>
      </c>
      <c r="O3" s="47">
        <v>1100</v>
      </c>
      <c r="P3" s="47">
        <v>1200</v>
      </c>
      <c r="Q3" s="47">
        <v>800</v>
      </c>
      <c r="R3" s="47">
        <v>900</v>
      </c>
      <c r="S3" s="47">
        <v>1200</v>
      </c>
      <c r="T3" s="47">
        <v>1100</v>
      </c>
      <c r="U3" s="47">
        <v>800</v>
      </c>
      <c r="V3" s="47">
        <v>780</v>
      </c>
      <c r="W3" s="47">
        <v>1000</v>
      </c>
      <c r="X3" s="47">
        <v>1200</v>
      </c>
      <c r="Y3" s="47">
        <v>1200</v>
      </c>
      <c r="Z3" s="47">
        <v>1000</v>
      </c>
      <c r="AA3" s="47">
        <v>1200</v>
      </c>
      <c r="AB3" s="74">
        <v>1200</v>
      </c>
      <c r="AC3" s="47">
        <v>900</v>
      </c>
      <c r="AD3" s="47">
        <v>1200</v>
      </c>
      <c r="AE3" s="47">
        <v>750</v>
      </c>
      <c r="AF3" s="47">
        <v>1200</v>
      </c>
      <c r="AG3" s="47">
        <v>800</v>
      </c>
      <c r="AH3" s="76">
        <v>1200</v>
      </c>
      <c r="AI3" s="76">
        <v>1200</v>
      </c>
      <c r="AJ3" s="47">
        <v>300</v>
      </c>
      <c r="AK3" s="76">
        <v>1200</v>
      </c>
      <c r="AL3" s="109"/>
      <c r="AM3" s="75">
        <v>900</v>
      </c>
      <c r="AN3" s="122">
        <v>1200</v>
      </c>
      <c r="AO3" s="47">
        <v>1200</v>
      </c>
      <c r="AP3" s="117"/>
      <c r="AQ3" s="68"/>
      <c r="AR3" s="8"/>
      <c r="AS3" s="8"/>
      <c r="AT3" s="12">
        <f>SUM(H3:AS3)</f>
        <v>33120</v>
      </c>
    </row>
    <row r="4" spans="1:48" customFormat="1" ht="17.25" customHeight="1" x14ac:dyDescent="0.2">
      <c r="A4" s="41" t="s">
        <v>87</v>
      </c>
      <c r="B4" s="2"/>
      <c r="C4" s="2"/>
      <c r="D4" s="2"/>
      <c r="E4" s="3"/>
      <c r="F4" s="3"/>
      <c r="G4" s="4"/>
      <c r="H4" s="47">
        <v>100</v>
      </c>
      <c r="I4" s="47">
        <v>92</v>
      </c>
      <c r="J4" s="47">
        <v>92</v>
      </c>
      <c r="K4" s="47">
        <v>66</v>
      </c>
      <c r="L4" s="47">
        <v>100</v>
      </c>
      <c r="M4" s="47">
        <v>77</v>
      </c>
      <c r="N4" s="47">
        <v>100</v>
      </c>
      <c r="O4" s="47">
        <v>92</v>
      </c>
      <c r="P4" s="47">
        <v>100</v>
      </c>
      <c r="Q4" s="47">
        <v>66</v>
      </c>
      <c r="R4" s="47">
        <v>100</v>
      </c>
      <c r="S4" s="47">
        <v>100</v>
      </c>
      <c r="T4" s="47">
        <v>92</v>
      </c>
      <c r="U4" s="47">
        <v>66</v>
      </c>
      <c r="V4" s="47">
        <v>65</v>
      </c>
      <c r="W4" s="47"/>
      <c r="X4" s="47">
        <v>100</v>
      </c>
      <c r="Y4" s="47">
        <v>100</v>
      </c>
      <c r="Z4" s="47">
        <v>83</v>
      </c>
      <c r="AA4" s="47">
        <v>100</v>
      </c>
      <c r="AB4" s="74">
        <v>100</v>
      </c>
      <c r="AC4" s="47">
        <v>75</v>
      </c>
      <c r="AD4" s="47">
        <v>100</v>
      </c>
      <c r="AE4" s="47">
        <v>62</v>
      </c>
      <c r="AF4" s="47">
        <v>100</v>
      </c>
      <c r="AG4" s="47">
        <v>66</v>
      </c>
      <c r="AH4" s="76">
        <v>100</v>
      </c>
      <c r="AI4" s="76">
        <v>100</v>
      </c>
      <c r="AJ4" s="47"/>
      <c r="AK4" s="76">
        <v>100</v>
      </c>
      <c r="AL4" s="109"/>
      <c r="AM4" s="75"/>
      <c r="AN4" s="47">
        <v>100</v>
      </c>
      <c r="AO4" s="47">
        <v>100</v>
      </c>
      <c r="AP4" s="117"/>
      <c r="AQ4" s="68"/>
      <c r="AR4" s="8"/>
      <c r="AS4" s="8"/>
      <c r="AT4" s="12"/>
      <c r="AV4" s="107"/>
    </row>
    <row r="5" spans="1:48" customFormat="1" ht="21" customHeight="1" x14ac:dyDescent="0.2">
      <c r="A5" s="41" t="s">
        <v>92</v>
      </c>
      <c r="B5" s="2"/>
      <c r="C5" s="2"/>
      <c r="D5" s="2"/>
      <c r="E5" s="3"/>
      <c r="F5" s="3"/>
      <c r="G5" s="4"/>
      <c r="H5" s="47">
        <f>+H3-H4</f>
        <v>1100</v>
      </c>
      <c r="I5" s="47">
        <f t="shared" ref="I5:AK5" si="0">+I3-I4</f>
        <v>1008</v>
      </c>
      <c r="J5" s="47">
        <f t="shared" si="0"/>
        <v>368</v>
      </c>
      <c r="K5" s="47">
        <f t="shared" si="0"/>
        <v>734</v>
      </c>
      <c r="L5" s="47">
        <f t="shared" si="0"/>
        <v>900</v>
      </c>
      <c r="M5" s="47">
        <f t="shared" si="0"/>
        <v>853</v>
      </c>
      <c r="N5" s="47">
        <f t="shared" si="0"/>
        <v>800</v>
      </c>
      <c r="O5" s="47">
        <f t="shared" si="0"/>
        <v>1008</v>
      </c>
      <c r="P5" s="47">
        <f t="shared" si="0"/>
        <v>1100</v>
      </c>
      <c r="Q5" s="47">
        <f t="shared" si="0"/>
        <v>734</v>
      </c>
      <c r="R5" s="47">
        <f t="shared" si="0"/>
        <v>800</v>
      </c>
      <c r="S5" s="47">
        <f t="shared" si="0"/>
        <v>1100</v>
      </c>
      <c r="T5" s="47">
        <f t="shared" si="0"/>
        <v>1008</v>
      </c>
      <c r="U5" s="47">
        <f t="shared" si="0"/>
        <v>734</v>
      </c>
      <c r="V5" s="47">
        <f t="shared" si="0"/>
        <v>715</v>
      </c>
      <c r="W5" s="47">
        <f t="shared" si="0"/>
        <v>1000</v>
      </c>
      <c r="X5" s="47">
        <f t="shared" si="0"/>
        <v>1100</v>
      </c>
      <c r="Y5" s="47">
        <f t="shared" si="0"/>
        <v>1100</v>
      </c>
      <c r="Z5" s="47">
        <f t="shared" si="0"/>
        <v>917</v>
      </c>
      <c r="AA5" s="47">
        <f t="shared" si="0"/>
        <v>1100</v>
      </c>
      <c r="AB5" s="47">
        <f t="shared" si="0"/>
        <v>1100</v>
      </c>
      <c r="AC5" s="47">
        <f t="shared" si="0"/>
        <v>825</v>
      </c>
      <c r="AD5" s="47">
        <f t="shared" si="0"/>
        <v>1100</v>
      </c>
      <c r="AE5" s="47">
        <f t="shared" si="0"/>
        <v>688</v>
      </c>
      <c r="AF5" s="47">
        <f t="shared" si="0"/>
        <v>1100</v>
      </c>
      <c r="AG5" s="47">
        <f t="shared" si="0"/>
        <v>734</v>
      </c>
      <c r="AH5" s="47">
        <f t="shared" si="0"/>
        <v>1100</v>
      </c>
      <c r="AI5" s="47">
        <f t="shared" si="0"/>
        <v>1100</v>
      </c>
      <c r="AJ5" s="47">
        <f t="shared" si="0"/>
        <v>300</v>
      </c>
      <c r="AK5" s="47">
        <f t="shared" si="0"/>
        <v>1100</v>
      </c>
      <c r="AL5" s="110"/>
      <c r="AM5" s="103">
        <f t="shared" ref="AM5:AO5" si="1">+AM3-AM4</f>
        <v>900</v>
      </c>
      <c r="AN5" s="47">
        <f t="shared" si="1"/>
        <v>1100</v>
      </c>
      <c r="AO5" s="47">
        <f t="shared" si="1"/>
        <v>1100</v>
      </c>
      <c r="AP5" s="117"/>
      <c r="AQ5" s="68"/>
      <c r="AR5" s="8"/>
      <c r="AS5" s="8"/>
      <c r="AT5" s="12">
        <f>SUM(H5:AS5)</f>
        <v>30426</v>
      </c>
    </row>
    <row r="6" spans="1:48" customFormat="1" x14ac:dyDescent="0.2">
      <c r="A6" s="83" t="s">
        <v>93</v>
      </c>
      <c r="B6" s="84"/>
      <c r="C6" s="84"/>
      <c r="D6" s="84"/>
      <c r="E6" s="88"/>
      <c r="F6" s="88"/>
      <c r="G6" s="89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90"/>
      <c r="AC6" s="83"/>
      <c r="AD6" s="83"/>
      <c r="AE6" s="83"/>
      <c r="AF6" s="83"/>
      <c r="AG6" s="83"/>
      <c r="AH6" s="84"/>
      <c r="AI6" s="84"/>
      <c r="AJ6" s="83"/>
      <c r="AK6" s="84"/>
      <c r="AL6" s="84"/>
      <c r="AM6" s="91"/>
      <c r="AN6" s="83"/>
      <c r="AO6" s="92"/>
      <c r="AP6" s="92"/>
      <c r="AQ6" s="92"/>
      <c r="AR6" s="89"/>
      <c r="AS6" s="89"/>
      <c r="AT6" s="39"/>
    </row>
    <row r="7" spans="1:48" customFormat="1" ht="21" customHeight="1" x14ac:dyDescent="0.2">
      <c r="A7" s="97" t="s">
        <v>39</v>
      </c>
      <c r="B7" s="65" t="s">
        <v>50</v>
      </c>
      <c r="C7" s="65"/>
      <c r="D7" s="65"/>
      <c r="E7" s="65"/>
      <c r="F7" s="65">
        <v>3500</v>
      </c>
      <c r="G7" s="5">
        <f t="shared" ref="G7:G25" si="2">SUM(H7:AS7)</f>
        <v>3500</v>
      </c>
      <c r="H7" s="13">
        <v>500</v>
      </c>
      <c r="I7" s="13"/>
      <c r="J7" s="13"/>
      <c r="K7" s="13"/>
      <c r="L7" s="13"/>
      <c r="M7" s="13"/>
      <c r="N7" s="13"/>
      <c r="O7" s="13"/>
      <c r="P7" s="13">
        <v>400</v>
      </c>
      <c r="Q7" s="13"/>
      <c r="R7" s="13"/>
      <c r="S7" s="13">
        <v>500</v>
      </c>
      <c r="T7" s="13">
        <v>300</v>
      </c>
      <c r="U7" s="13"/>
      <c r="V7" s="13">
        <v>150</v>
      </c>
      <c r="W7" s="13">
        <v>1000</v>
      </c>
      <c r="X7" s="13"/>
      <c r="Y7" s="13"/>
      <c r="Z7" s="13"/>
      <c r="AA7" s="13"/>
      <c r="AB7" s="13"/>
      <c r="AC7" s="13"/>
      <c r="AD7" s="13"/>
      <c r="AE7" s="13"/>
      <c r="AF7" s="13"/>
      <c r="AG7" s="13">
        <v>150</v>
      </c>
      <c r="AH7" s="13"/>
      <c r="AI7" s="13"/>
      <c r="AJ7" s="13"/>
      <c r="AK7" s="13">
        <v>350</v>
      </c>
      <c r="AL7" s="111"/>
      <c r="AM7" s="13"/>
      <c r="AN7" s="13"/>
      <c r="AO7" s="6"/>
      <c r="AP7" s="118"/>
      <c r="AQ7" s="13"/>
      <c r="AR7" s="8"/>
      <c r="AS7" s="28">
        <v>150</v>
      </c>
      <c r="AT7" s="39"/>
    </row>
    <row r="8" spans="1:48" customFormat="1" ht="21" customHeight="1" x14ac:dyDescent="0.2">
      <c r="A8" s="97" t="s">
        <v>40</v>
      </c>
      <c r="B8" s="65" t="s">
        <v>6</v>
      </c>
      <c r="C8" s="65"/>
      <c r="D8" s="65"/>
      <c r="E8" s="65"/>
      <c r="F8" s="65">
        <v>5000</v>
      </c>
      <c r="G8" s="5">
        <f t="shared" si="2"/>
        <v>5100</v>
      </c>
      <c r="H8" s="13">
        <v>250</v>
      </c>
      <c r="I8" s="13"/>
      <c r="J8" s="13"/>
      <c r="K8" s="13">
        <v>600</v>
      </c>
      <c r="L8" s="13"/>
      <c r="M8" s="13"/>
      <c r="N8" s="13"/>
      <c r="O8" s="13"/>
      <c r="P8" s="13"/>
      <c r="Q8" s="13"/>
      <c r="R8" s="13">
        <v>400</v>
      </c>
      <c r="S8" s="13">
        <v>400</v>
      </c>
      <c r="T8" s="13"/>
      <c r="U8" s="13"/>
      <c r="V8" s="13"/>
      <c r="W8" s="13"/>
      <c r="X8" s="13"/>
      <c r="Y8" s="13">
        <v>200</v>
      </c>
      <c r="Z8" s="13"/>
      <c r="AA8" s="13">
        <v>740</v>
      </c>
      <c r="AB8" s="13"/>
      <c r="AC8" s="13">
        <v>500</v>
      </c>
      <c r="AD8" s="13"/>
      <c r="AE8" s="13"/>
      <c r="AF8" s="13"/>
      <c r="AG8" s="13"/>
      <c r="AH8" s="13"/>
      <c r="AI8" s="13"/>
      <c r="AJ8" s="13">
        <v>300</v>
      </c>
      <c r="AK8" s="13"/>
      <c r="AL8" s="111"/>
      <c r="AM8" s="13"/>
      <c r="AN8" s="13"/>
      <c r="AO8" s="6"/>
      <c r="AP8" s="118"/>
      <c r="AQ8" s="13">
        <v>1310</v>
      </c>
      <c r="AR8" s="13">
        <v>400</v>
      </c>
      <c r="AS8" s="8"/>
      <c r="AT8" s="39"/>
    </row>
    <row r="9" spans="1:48" customFormat="1" ht="21" customHeight="1" x14ac:dyDescent="0.2">
      <c r="A9" s="97" t="s">
        <v>41</v>
      </c>
      <c r="B9" s="65" t="s">
        <v>6</v>
      </c>
      <c r="C9" s="65"/>
      <c r="D9" s="65"/>
      <c r="E9" s="66"/>
      <c r="F9" s="65">
        <v>1760</v>
      </c>
      <c r="G9" s="5">
        <f t="shared" si="2"/>
        <v>1760</v>
      </c>
      <c r="H9" s="13">
        <v>240</v>
      </c>
      <c r="I9" s="13"/>
      <c r="J9" s="13"/>
      <c r="K9" s="13"/>
      <c r="L9" s="13">
        <v>500</v>
      </c>
      <c r="M9" s="13"/>
      <c r="N9" s="13"/>
      <c r="O9" s="13"/>
      <c r="P9" s="13"/>
      <c r="Q9" s="13"/>
      <c r="R9" s="13"/>
      <c r="S9" s="13"/>
      <c r="T9" s="13"/>
      <c r="U9" s="13">
        <v>400</v>
      </c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>
        <v>200</v>
      </c>
      <c r="AJ9" s="13"/>
      <c r="AK9" s="13">
        <v>200</v>
      </c>
      <c r="AL9" s="111"/>
      <c r="AM9" s="13">
        <v>220</v>
      </c>
      <c r="AN9" s="13"/>
      <c r="AO9" s="13"/>
      <c r="AP9" s="111"/>
      <c r="AQ9" s="13"/>
      <c r="AR9" s="13"/>
      <c r="AS9" s="28"/>
      <c r="AT9" s="26"/>
    </row>
    <row r="10" spans="1:48" customFormat="1" ht="21" customHeight="1" x14ac:dyDescent="0.2">
      <c r="A10" s="97" t="s">
        <v>89</v>
      </c>
      <c r="B10" s="65" t="s">
        <v>51</v>
      </c>
      <c r="C10" s="65"/>
      <c r="D10" s="65"/>
      <c r="E10" s="67"/>
      <c r="F10" s="65">
        <v>1760</v>
      </c>
      <c r="G10" s="5">
        <f t="shared" si="2"/>
        <v>1760</v>
      </c>
      <c r="H10" s="13"/>
      <c r="I10" s="13"/>
      <c r="J10" s="13"/>
      <c r="K10" s="13"/>
      <c r="L10" s="13"/>
      <c r="M10" s="13"/>
      <c r="N10" s="13"/>
      <c r="O10" s="13"/>
      <c r="P10" s="13">
        <v>360</v>
      </c>
      <c r="Q10" s="13"/>
      <c r="R10" s="13"/>
      <c r="S10" s="13"/>
      <c r="T10" s="13">
        <v>200</v>
      </c>
      <c r="U10" s="13">
        <v>400</v>
      </c>
      <c r="V10" s="13"/>
      <c r="W10" s="13"/>
      <c r="X10" s="13"/>
      <c r="Y10" s="13">
        <v>200</v>
      </c>
      <c r="Z10" s="13">
        <v>200</v>
      </c>
      <c r="AA10" s="13"/>
      <c r="AB10" s="13"/>
      <c r="AC10" s="13"/>
      <c r="AD10" s="13"/>
      <c r="AE10" s="13"/>
      <c r="AF10" s="13"/>
      <c r="AG10" s="13"/>
      <c r="AH10" s="13"/>
      <c r="AI10" s="13">
        <v>200</v>
      </c>
      <c r="AJ10" s="13"/>
      <c r="AK10" s="13"/>
      <c r="AL10" s="111"/>
      <c r="AM10" s="13"/>
      <c r="AN10" s="13"/>
      <c r="AO10" s="13"/>
      <c r="AP10" s="111"/>
      <c r="AQ10" s="13"/>
      <c r="AR10" s="13"/>
      <c r="AS10" s="13">
        <v>200</v>
      </c>
      <c r="AT10" s="26"/>
    </row>
    <row r="11" spans="1:48" customFormat="1" ht="21" customHeight="1" x14ac:dyDescent="0.2">
      <c r="A11" s="97" t="s">
        <v>42</v>
      </c>
      <c r="B11" s="65" t="s">
        <v>52</v>
      </c>
      <c r="C11" s="65"/>
      <c r="D11" s="65"/>
      <c r="E11" s="67"/>
      <c r="F11" s="65">
        <v>660</v>
      </c>
      <c r="G11" s="5">
        <f t="shared" si="2"/>
        <v>660</v>
      </c>
      <c r="H11" s="13"/>
      <c r="I11" s="13"/>
      <c r="J11" s="13"/>
      <c r="K11" s="13"/>
      <c r="L11" s="13"/>
      <c r="M11" s="13">
        <v>330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>
        <v>330</v>
      </c>
      <c r="AC11" s="13"/>
      <c r="AD11" s="13"/>
      <c r="AE11" s="13"/>
      <c r="AF11" s="13"/>
      <c r="AG11" s="13"/>
      <c r="AH11" s="13"/>
      <c r="AI11" s="13"/>
      <c r="AJ11" s="13"/>
      <c r="AK11" s="13"/>
      <c r="AL11" s="111"/>
      <c r="AM11" s="13"/>
      <c r="AN11" s="13"/>
      <c r="AO11" s="13"/>
      <c r="AP11" s="111"/>
      <c r="AQ11" s="13"/>
      <c r="AR11" s="13"/>
      <c r="AS11" s="13"/>
      <c r="AT11" s="26"/>
    </row>
    <row r="12" spans="1:48" customFormat="1" ht="21" customHeight="1" x14ac:dyDescent="0.2">
      <c r="A12" s="97" t="s">
        <v>47</v>
      </c>
      <c r="B12" s="65" t="s">
        <v>50</v>
      </c>
      <c r="C12" s="65"/>
      <c r="D12" s="65"/>
      <c r="E12" s="67"/>
      <c r="F12" s="65">
        <v>1430</v>
      </c>
      <c r="G12" s="5">
        <f t="shared" si="2"/>
        <v>1430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>
        <v>350</v>
      </c>
      <c r="AE12" s="13"/>
      <c r="AF12" s="13"/>
      <c r="AG12" s="13"/>
      <c r="AH12" s="13"/>
      <c r="AI12" s="13">
        <v>360</v>
      </c>
      <c r="AJ12" s="13"/>
      <c r="AK12" s="13">
        <v>520</v>
      </c>
      <c r="AL12" s="111"/>
      <c r="AM12" s="13"/>
      <c r="AN12" s="13"/>
      <c r="AO12" s="13"/>
      <c r="AP12" s="111"/>
      <c r="AQ12" s="13">
        <v>200</v>
      </c>
      <c r="AR12" s="13"/>
      <c r="AS12" s="13"/>
      <c r="AT12" s="26"/>
    </row>
    <row r="13" spans="1:48" customFormat="1" ht="21" customHeight="1" x14ac:dyDescent="0.2">
      <c r="A13" s="97" t="s">
        <v>43</v>
      </c>
      <c r="B13" s="71" t="s">
        <v>53</v>
      </c>
      <c r="C13" s="65"/>
      <c r="D13" s="65"/>
      <c r="E13" s="67"/>
      <c r="F13" s="65">
        <v>1200</v>
      </c>
      <c r="G13" s="5">
        <f t="shared" si="2"/>
        <v>1400</v>
      </c>
      <c r="H13" s="13"/>
      <c r="I13" s="13"/>
      <c r="J13" s="13"/>
      <c r="K13" s="13"/>
      <c r="L13" s="13"/>
      <c r="M13" s="13"/>
      <c r="N13" s="13">
        <v>200</v>
      </c>
      <c r="O13" s="13"/>
      <c r="P13" s="13"/>
      <c r="Q13" s="13"/>
      <c r="R13" s="13"/>
      <c r="S13" s="13"/>
      <c r="T13" s="13">
        <v>100</v>
      </c>
      <c r="U13" s="13"/>
      <c r="V13" s="13"/>
      <c r="W13" s="13"/>
      <c r="X13" s="13">
        <v>400</v>
      </c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12"/>
      <c r="AM13" s="13"/>
      <c r="AN13" s="13"/>
      <c r="AO13" s="19"/>
      <c r="AP13" s="112"/>
      <c r="AQ13" s="13"/>
      <c r="AR13" s="18"/>
      <c r="AS13" s="13">
        <v>700</v>
      </c>
      <c r="AT13" s="26"/>
    </row>
    <row r="14" spans="1:48" customFormat="1" ht="21" customHeight="1" x14ac:dyDescent="0.2">
      <c r="A14" s="97" t="s">
        <v>44</v>
      </c>
      <c r="B14" s="65" t="s">
        <v>53</v>
      </c>
      <c r="C14" s="65"/>
      <c r="D14" s="65"/>
      <c r="E14" s="67"/>
      <c r="F14" s="65">
        <v>3630</v>
      </c>
      <c r="G14" s="5">
        <f t="shared" si="2"/>
        <v>3630</v>
      </c>
      <c r="H14" s="13"/>
      <c r="I14" s="13"/>
      <c r="J14" s="13"/>
      <c r="K14" s="13"/>
      <c r="L14" s="13">
        <v>400</v>
      </c>
      <c r="M14" s="13"/>
      <c r="N14" s="13">
        <v>500</v>
      </c>
      <c r="O14" s="13"/>
      <c r="P14" s="13"/>
      <c r="Q14" s="13"/>
      <c r="R14" s="13">
        <v>200</v>
      </c>
      <c r="S14" s="13">
        <v>200</v>
      </c>
      <c r="T14" s="13"/>
      <c r="U14" s="13"/>
      <c r="V14" s="13"/>
      <c r="W14" s="13"/>
      <c r="X14" s="13">
        <v>600</v>
      </c>
      <c r="Y14" s="13"/>
      <c r="Z14" s="13">
        <v>380</v>
      </c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12"/>
      <c r="AM14" s="13">
        <v>600</v>
      </c>
      <c r="AN14" s="13"/>
      <c r="AO14" s="19"/>
      <c r="AP14" s="112"/>
      <c r="AQ14" s="13">
        <v>100</v>
      </c>
      <c r="AR14" s="18"/>
      <c r="AS14" s="13">
        <v>650</v>
      </c>
      <c r="AT14" s="26"/>
    </row>
    <row r="15" spans="1:48" customFormat="1" ht="21" customHeight="1" x14ac:dyDescent="0.2">
      <c r="A15" s="97" t="s">
        <v>45</v>
      </c>
      <c r="B15" s="65" t="s">
        <v>54</v>
      </c>
      <c r="C15" s="65"/>
      <c r="D15" s="65"/>
      <c r="E15" s="67"/>
      <c r="F15" s="65">
        <v>330</v>
      </c>
      <c r="G15" s="5">
        <f t="shared" si="2"/>
        <v>330</v>
      </c>
      <c r="H15" s="13"/>
      <c r="I15" s="13">
        <v>150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>
        <v>120</v>
      </c>
      <c r="AA15" s="13"/>
      <c r="AB15" s="13"/>
      <c r="AC15" s="13"/>
      <c r="AD15" s="13"/>
      <c r="AE15" s="13"/>
      <c r="AF15" s="13"/>
      <c r="AG15" s="13">
        <v>60</v>
      </c>
      <c r="AH15" s="13"/>
      <c r="AI15" s="13"/>
      <c r="AJ15" s="13"/>
      <c r="AK15" s="13"/>
      <c r="AL15" s="111"/>
      <c r="AM15" s="13"/>
      <c r="AN15" s="13"/>
      <c r="AO15" s="13"/>
      <c r="AP15" s="111"/>
      <c r="AQ15" s="13"/>
      <c r="AR15" s="13"/>
      <c r="AS15" s="13"/>
      <c r="AT15" s="26"/>
    </row>
    <row r="16" spans="1:48" customFormat="1" ht="21" customHeight="1" x14ac:dyDescent="0.2">
      <c r="A16" s="97" t="s">
        <v>46</v>
      </c>
      <c r="B16" s="65" t="s">
        <v>55</v>
      </c>
      <c r="C16" s="65"/>
      <c r="D16" s="65"/>
      <c r="E16" s="67"/>
      <c r="F16" s="65">
        <v>2500</v>
      </c>
      <c r="G16" s="5">
        <f t="shared" si="2"/>
        <v>2600</v>
      </c>
      <c r="H16" s="13"/>
      <c r="I16" s="13">
        <v>400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>
        <v>300</v>
      </c>
      <c r="AD16" s="13"/>
      <c r="AE16" s="13"/>
      <c r="AF16" s="13"/>
      <c r="AG16" s="13"/>
      <c r="AH16" s="13">
        <v>500</v>
      </c>
      <c r="AI16" s="13"/>
      <c r="AJ16" s="13"/>
      <c r="AK16" s="13"/>
      <c r="AL16" s="111"/>
      <c r="AM16" s="13"/>
      <c r="AN16" s="13"/>
      <c r="AO16" s="13"/>
      <c r="AP16" s="111"/>
      <c r="AQ16" s="13">
        <v>1200</v>
      </c>
      <c r="AR16" s="13"/>
      <c r="AS16" s="13">
        <v>200</v>
      </c>
      <c r="AT16" s="26"/>
    </row>
    <row r="17" spans="1:46" customFormat="1" ht="21" customHeight="1" x14ac:dyDescent="0.2">
      <c r="A17" s="97" t="s">
        <v>64</v>
      </c>
      <c r="B17" s="65" t="s">
        <v>54</v>
      </c>
      <c r="C17" s="65"/>
      <c r="D17" s="65"/>
      <c r="E17" s="67"/>
      <c r="F17" s="65">
        <v>330</v>
      </c>
      <c r="G17" s="5">
        <f t="shared" si="2"/>
        <v>330</v>
      </c>
      <c r="H17" s="14"/>
      <c r="I17" s="14">
        <v>150</v>
      </c>
      <c r="J17" s="14"/>
      <c r="K17" s="14"/>
      <c r="L17" s="14"/>
      <c r="M17" s="27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>
        <v>120</v>
      </c>
      <c r="AA17" s="13"/>
      <c r="AB17" s="13"/>
      <c r="AC17" s="13"/>
      <c r="AD17" s="13"/>
      <c r="AE17" s="13"/>
      <c r="AF17" s="13"/>
      <c r="AG17" s="13">
        <v>60</v>
      </c>
      <c r="AH17" s="13"/>
      <c r="AI17" s="13"/>
      <c r="AJ17" s="13"/>
      <c r="AK17" s="13"/>
      <c r="AL17" s="111"/>
      <c r="AM17" s="13"/>
      <c r="AN17" s="13"/>
      <c r="AO17" s="13"/>
      <c r="AP17" s="119"/>
      <c r="AQ17" s="29"/>
      <c r="AR17" s="13"/>
      <c r="AS17" s="13"/>
      <c r="AT17" s="26"/>
    </row>
    <row r="18" spans="1:46" customFormat="1" ht="21" customHeight="1" x14ac:dyDescent="0.2">
      <c r="A18" s="97" t="s">
        <v>65</v>
      </c>
      <c r="B18" s="65" t="s">
        <v>54</v>
      </c>
      <c r="C18" s="65"/>
      <c r="D18" s="65"/>
      <c r="E18" s="67"/>
      <c r="F18" s="65">
        <v>330</v>
      </c>
      <c r="G18" s="5">
        <f t="shared" si="2"/>
        <v>330</v>
      </c>
      <c r="H18" s="14"/>
      <c r="I18" s="14">
        <v>150</v>
      </c>
      <c r="J18" s="14"/>
      <c r="K18" s="14"/>
      <c r="L18" s="14"/>
      <c r="M18" s="27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>
        <v>120</v>
      </c>
      <c r="AA18" s="13"/>
      <c r="AB18" s="13"/>
      <c r="AC18" s="13"/>
      <c r="AD18" s="13"/>
      <c r="AE18" s="13"/>
      <c r="AF18" s="13"/>
      <c r="AG18" s="13">
        <v>60</v>
      </c>
      <c r="AH18" s="13"/>
      <c r="AI18" s="13"/>
      <c r="AJ18" s="13"/>
      <c r="AK18" s="13"/>
      <c r="AL18" s="111"/>
      <c r="AM18" s="13"/>
      <c r="AN18" s="13"/>
      <c r="AO18" s="13"/>
      <c r="AP18" s="119"/>
      <c r="AQ18" s="29"/>
      <c r="AR18" s="13"/>
      <c r="AS18" s="13"/>
      <c r="AT18" s="26"/>
    </row>
    <row r="19" spans="1:46" customFormat="1" ht="21" customHeight="1" x14ac:dyDescent="0.2">
      <c r="A19" s="97" t="s">
        <v>48</v>
      </c>
      <c r="B19" s="65" t="s">
        <v>52</v>
      </c>
      <c r="C19" s="65"/>
      <c r="D19" s="65"/>
      <c r="E19" s="67"/>
      <c r="F19" s="65">
        <v>500</v>
      </c>
      <c r="G19" s="5">
        <f t="shared" si="2"/>
        <v>500</v>
      </c>
      <c r="H19" s="14">
        <v>100</v>
      </c>
      <c r="I19" s="14"/>
      <c r="J19" s="14"/>
      <c r="K19" s="14"/>
      <c r="L19" s="14"/>
      <c r="M19" s="14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>
        <v>100</v>
      </c>
      <c r="AC19" s="13"/>
      <c r="AD19" s="13"/>
      <c r="AE19" s="13"/>
      <c r="AF19" s="13"/>
      <c r="AG19" s="13"/>
      <c r="AH19" s="13">
        <v>300</v>
      </c>
      <c r="AI19" s="13"/>
      <c r="AJ19" s="13"/>
      <c r="AK19" s="13"/>
      <c r="AL19" s="111"/>
      <c r="AM19" s="13"/>
      <c r="AN19" s="13"/>
      <c r="AO19" s="15"/>
      <c r="AP19" s="120"/>
      <c r="AQ19" s="13"/>
      <c r="AR19" s="13"/>
      <c r="AS19" s="13"/>
      <c r="AT19" s="26"/>
    </row>
    <row r="20" spans="1:46" customFormat="1" ht="21" customHeight="1" x14ac:dyDescent="0.2">
      <c r="A20" s="97" t="s">
        <v>49</v>
      </c>
      <c r="B20" s="65" t="s">
        <v>52</v>
      </c>
      <c r="C20" s="65"/>
      <c r="D20" s="65"/>
      <c r="E20" s="67"/>
      <c r="F20" s="65">
        <v>200</v>
      </c>
      <c r="G20" s="5">
        <f t="shared" si="2"/>
        <v>200</v>
      </c>
      <c r="H20" s="14"/>
      <c r="I20" s="14">
        <v>100</v>
      </c>
      <c r="J20" s="14"/>
      <c r="K20" s="14"/>
      <c r="L20" s="14"/>
      <c r="M20" s="14"/>
      <c r="N20" s="13">
        <v>100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11"/>
      <c r="AM20" s="13"/>
      <c r="AN20" s="13"/>
      <c r="AO20" s="15"/>
      <c r="AP20" s="120"/>
      <c r="AQ20" s="13"/>
      <c r="AR20" s="13"/>
      <c r="AS20" s="13"/>
      <c r="AT20" s="26"/>
    </row>
    <row r="21" spans="1:46" customFormat="1" ht="21" customHeight="1" x14ac:dyDescent="0.2">
      <c r="A21" s="97" t="s">
        <v>72</v>
      </c>
      <c r="B21" s="65" t="s">
        <v>52</v>
      </c>
      <c r="C21" s="65"/>
      <c r="D21" s="65"/>
      <c r="E21" s="67"/>
      <c r="F21" s="65">
        <v>200</v>
      </c>
      <c r="G21" s="5">
        <f t="shared" si="2"/>
        <v>200</v>
      </c>
      <c r="H21" s="14"/>
      <c r="I21" s="14">
        <v>100</v>
      </c>
      <c r="J21" s="14"/>
      <c r="K21" s="14"/>
      <c r="L21" s="14"/>
      <c r="M21" s="14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>
        <v>100</v>
      </c>
      <c r="AC21" s="13"/>
      <c r="AD21" s="13"/>
      <c r="AE21" s="13"/>
      <c r="AF21" s="13"/>
      <c r="AG21" s="13"/>
      <c r="AH21" s="13"/>
      <c r="AI21" s="13"/>
      <c r="AJ21" s="13"/>
      <c r="AK21" s="13"/>
      <c r="AL21" s="111"/>
      <c r="AM21" s="13"/>
      <c r="AN21" s="13"/>
      <c r="AO21" s="15"/>
      <c r="AP21" s="120"/>
      <c r="AQ21" s="13"/>
      <c r="AR21" s="13"/>
      <c r="AS21" s="13"/>
      <c r="AT21" s="26"/>
    </row>
    <row r="22" spans="1:46" customFormat="1" ht="21" customHeight="1" x14ac:dyDescent="0.2">
      <c r="A22" s="97" t="s">
        <v>67</v>
      </c>
      <c r="B22" s="65" t="s">
        <v>51</v>
      </c>
      <c r="C22" s="65"/>
      <c r="D22" s="65"/>
      <c r="E22" s="67"/>
      <c r="F22" s="65">
        <v>400</v>
      </c>
      <c r="G22" s="5">
        <f t="shared" si="2"/>
        <v>400</v>
      </c>
      <c r="H22" s="14"/>
      <c r="I22" s="14"/>
      <c r="J22" s="14"/>
      <c r="K22" s="14"/>
      <c r="L22" s="14"/>
      <c r="M22" s="14"/>
      <c r="N22" s="13"/>
      <c r="O22" s="13"/>
      <c r="P22" s="13">
        <v>250</v>
      </c>
      <c r="Q22" s="13"/>
      <c r="R22" s="13"/>
      <c r="S22" s="13"/>
      <c r="T22" s="13">
        <v>150</v>
      </c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11"/>
      <c r="AM22" s="13"/>
      <c r="AN22" s="13"/>
      <c r="AO22" s="15"/>
      <c r="AP22" s="120"/>
      <c r="AQ22" s="13"/>
      <c r="AR22" s="13"/>
      <c r="AS22" s="13"/>
      <c r="AT22" s="26"/>
    </row>
    <row r="23" spans="1:46" customFormat="1" ht="21" customHeight="1" x14ac:dyDescent="0.2">
      <c r="A23" s="97" t="s">
        <v>68</v>
      </c>
      <c r="B23" s="71" t="s">
        <v>55</v>
      </c>
      <c r="C23" s="65"/>
      <c r="D23" s="65"/>
      <c r="E23" s="67"/>
      <c r="F23" s="65">
        <v>400</v>
      </c>
      <c r="G23" s="5">
        <f t="shared" si="2"/>
        <v>500</v>
      </c>
      <c r="H23" s="14"/>
      <c r="I23" s="14"/>
      <c r="J23" s="14"/>
      <c r="K23" s="14"/>
      <c r="L23" s="14"/>
      <c r="M23" s="14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>
        <v>300</v>
      </c>
      <c r="AC23" s="13"/>
      <c r="AD23" s="13"/>
      <c r="AE23" s="13"/>
      <c r="AF23" s="13"/>
      <c r="AG23" s="13"/>
      <c r="AH23" s="13">
        <v>200</v>
      </c>
      <c r="AI23" s="13"/>
      <c r="AJ23" s="13"/>
      <c r="AK23" s="13"/>
      <c r="AL23" s="111"/>
      <c r="AM23" s="13"/>
      <c r="AN23" s="13"/>
      <c r="AO23" s="15"/>
      <c r="AP23" s="120"/>
      <c r="AQ23" s="13"/>
      <c r="AR23" s="13"/>
      <c r="AS23" s="13"/>
      <c r="AT23" s="26"/>
    </row>
    <row r="24" spans="1:46" customFormat="1" ht="21" customHeight="1" x14ac:dyDescent="0.2">
      <c r="A24" s="97" t="s">
        <v>75</v>
      </c>
      <c r="B24" s="71"/>
      <c r="C24" s="65"/>
      <c r="D24" s="65"/>
      <c r="E24" s="67"/>
      <c r="F24" s="65">
        <v>120</v>
      </c>
      <c r="G24" s="5">
        <f t="shared" si="2"/>
        <v>120</v>
      </c>
      <c r="H24" s="14"/>
      <c r="I24" s="14"/>
      <c r="J24" s="14"/>
      <c r="K24" s="14"/>
      <c r="L24" s="14"/>
      <c r="M24" s="14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31"/>
      <c r="AF24" s="31"/>
      <c r="AG24" s="24"/>
      <c r="AH24" s="25"/>
      <c r="AI24" s="38"/>
      <c r="AJ24" s="19"/>
      <c r="AK24" s="13"/>
      <c r="AL24" s="111"/>
      <c r="AM24" s="13"/>
      <c r="AN24" s="13"/>
      <c r="AO24" s="13"/>
      <c r="AP24" s="111"/>
      <c r="AQ24" s="13"/>
      <c r="AR24" s="13"/>
      <c r="AS24" s="13">
        <v>120</v>
      </c>
      <c r="AT24" s="26"/>
    </row>
    <row r="25" spans="1:46" customFormat="1" ht="21" customHeight="1" x14ac:dyDescent="0.2">
      <c r="A25" s="97" t="s">
        <v>96</v>
      </c>
      <c r="B25" s="71" t="s">
        <v>76</v>
      </c>
      <c r="C25" s="65"/>
      <c r="D25" s="65"/>
      <c r="E25" s="67"/>
      <c r="F25" s="65">
        <v>160</v>
      </c>
      <c r="G25" s="5">
        <f t="shared" si="2"/>
        <v>160</v>
      </c>
      <c r="H25" s="14"/>
      <c r="I25" s="14"/>
      <c r="J25" s="14"/>
      <c r="K25" s="14"/>
      <c r="L25" s="14"/>
      <c r="M25" s="14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>
        <v>160</v>
      </c>
      <c r="AB25" s="13"/>
      <c r="AC25" s="13"/>
      <c r="AD25" s="13"/>
      <c r="AE25" s="31"/>
      <c r="AF25" s="31"/>
      <c r="AG25" s="24"/>
      <c r="AH25" s="25"/>
      <c r="AI25" s="38"/>
      <c r="AJ25" s="19"/>
      <c r="AK25" s="13"/>
      <c r="AL25" s="111"/>
      <c r="AM25" s="13"/>
      <c r="AN25" s="13"/>
      <c r="AO25" s="13"/>
      <c r="AP25" s="111"/>
      <c r="AQ25" s="13"/>
      <c r="AR25" s="13"/>
      <c r="AS25" s="13"/>
      <c r="AT25" s="26"/>
    </row>
    <row r="26" spans="1:46" customFormat="1" ht="21" customHeight="1" x14ac:dyDescent="0.2">
      <c r="A26" s="97" t="s">
        <v>95</v>
      </c>
      <c r="B26" s="65" t="s">
        <v>94</v>
      </c>
      <c r="C26" s="65"/>
      <c r="D26" s="65"/>
      <c r="E26" s="67"/>
      <c r="F26" s="105">
        <v>400</v>
      </c>
      <c r="G26" s="5">
        <f>SUM(H26:AS26)</f>
        <v>400</v>
      </c>
      <c r="H26" s="14"/>
      <c r="I26" s="14"/>
      <c r="J26" s="14"/>
      <c r="K26" s="14">
        <v>200</v>
      </c>
      <c r="L26" s="14"/>
      <c r="M26" s="14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>
        <v>200</v>
      </c>
      <c r="AB26" s="13"/>
      <c r="AC26" s="13"/>
      <c r="AD26" s="13"/>
      <c r="AE26" s="31"/>
      <c r="AF26" s="31"/>
      <c r="AG26" s="24"/>
      <c r="AH26" s="25"/>
      <c r="AI26" s="38"/>
      <c r="AJ26" s="19"/>
      <c r="AK26" s="13"/>
      <c r="AL26" s="111"/>
      <c r="AM26" s="13"/>
      <c r="AN26" s="13"/>
      <c r="AO26" s="13"/>
      <c r="AP26" s="111"/>
      <c r="AQ26" s="13"/>
      <c r="AR26" s="13"/>
      <c r="AS26" s="13"/>
      <c r="AT26" s="26"/>
    </row>
    <row r="27" spans="1:46" customFormat="1" ht="21" customHeight="1" x14ac:dyDescent="0.2">
      <c r="A27" s="93"/>
      <c r="B27" s="65"/>
      <c r="C27" s="65"/>
      <c r="D27" s="65"/>
      <c r="E27" s="67"/>
      <c r="F27" s="65"/>
      <c r="G27" s="5"/>
      <c r="H27" s="14"/>
      <c r="I27" s="14"/>
      <c r="J27" s="14"/>
      <c r="K27" s="14"/>
      <c r="L27" s="14"/>
      <c r="M27" s="14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31"/>
      <c r="AF27" s="31"/>
      <c r="AG27" s="24"/>
      <c r="AH27" s="13"/>
      <c r="AI27" s="19"/>
      <c r="AJ27" s="19"/>
      <c r="AK27" s="13"/>
      <c r="AL27" s="111"/>
      <c r="AM27" s="13"/>
      <c r="AN27" s="13"/>
      <c r="AO27" s="13"/>
      <c r="AP27" s="111"/>
      <c r="AQ27" s="13"/>
      <c r="AR27" s="13"/>
      <c r="AS27" s="13"/>
      <c r="AT27" s="26"/>
    </row>
    <row r="28" spans="1:46" customFormat="1" ht="21" customHeight="1" x14ac:dyDescent="0.2">
      <c r="A28" s="94" t="s">
        <v>38</v>
      </c>
      <c r="B28" s="65"/>
      <c r="C28" s="65"/>
      <c r="D28" s="65"/>
      <c r="E28" s="67"/>
      <c r="F28" s="65"/>
      <c r="G28" s="46"/>
      <c r="H28" s="14"/>
      <c r="I28" s="14"/>
      <c r="J28" s="48"/>
      <c r="K28" s="48"/>
      <c r="L28" s="48"/>
      <c r="M28" s="48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62"/>
      <c r="AF28" s="62"/>
      <c r="AG28" s="50"/>
      <c r="AH28" s="49"/>
      <c r="AI28" s="52"/>
      <c r="AJ28" s="52"/>
      <c r="AK28" s="49"/>
      <c r="AL28" s="111"/>
      <c r="AM28" s="49"/>
      <c r="AN28" s="49"/>
      <c r="AO28" s="49"/>
      <c r="AP28" s="111"/>
      <c r="AQ28" s="49"/>
      <c r="AR28" s="49"/>
      <c r="AS28" s="49"/>
      <c r="AT28" s="26"/>
    </row>
    <row r="29" spans="1:46" s="53" customFormat="1" ht="21" customHeight="1" x14ac:dyDescent="0.2">
      <c r="A29" s="95" t="s">
        <v>143</v>
      </c>
      <c r="B29" s="65" t="s">
        <v>6</v>
      </c>
      <c r="C29" s="65"/>
      <c r="D29" s="65"/>
      <c r="E29" s="67"/>
      <c r="F29" s="65">
        <v>2000</v>
      </c>
      <c r="G29" s="5">
        <f>SUM(H29:AS29)</f>
        <v>1350</v>
      </c>
      <c r="H29" s="48">
        <v>200</v>
      </c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>
        <v>100</v>
      </c>
      <c r="U29" s="48"/>
      <c r="V29" s="14">
        <v>250</v>
      </c>
      <c r="W29" s="14"/>
      <c r="X29" s="14"/>
      <c r="Y29" s="49"/>
      <c r="Z29" s="49"/>
      <c r="AA29" s="49"/>
      <c r="AB29" s="49"/>
      <c r="AC29" s="49"/>
      <c r="AD29" s="49"/>
      <c r="AE29" s="62"/>
      <c r="AF29" s="62"/>
      <c r="AG29" s="50"/>
      <c r="AH29" s="51"/>
      <c r="AI29" s="72"/>
      <c r="AJ29" s="52"/>
      <c r="AK29" s="49">
        <v>100</v>
      </c>
      <c r="AL29" s="111"/>
      <c r="AM29" s="49"/>
      <c r="AN29" s="14"/>
      <c r="AO29" s="49"/>
      <c r="AP29" s="111"/>
      <c r="AQ29" s="49">
        <v>700</v>
      </c>
      <c r="AR29" s="49"/>
      <c r="AS29" s="49"/>
    </row>
    <row r="30" spans="1:46" customFormat="1" ht="21" customHeight="1" x14ac:dyDescent="0.2">
      <c r="A30" s="93"/>
      <c r="B30" s="65"/>
      <c r="C30" s="65"/>
      <c r="D30" s="65"/>
      <c r="E30" s="67"/>
      <c r="F30" s="65"/>
      <c r="G30" s="5"/>
      <c r="H30" s="14"/>
      <c r="I30" s="14"/>
      <c r="J30" s="14"/>
      <c r="K30" s="14"/>
      <c r="L30" s="14"/>
      <c r="M30" s="14"/>
      <c r="N30" s="14"/>
      <c r="O30" s="48"/>
      <c r="P30" s="48"/>
      <c r="Q30" s="48"/>
      <c r="R30" s="48"/>
      <c r="S30" s="48"/>
      <c r="T30" s="48"/>
      <c r="U30" s="48"/>
      <c r="V30" s="14"/>
      <c r="W30" s="14"/>
      <c r="X30" s="14"/>
      <c r="Y30" s="13"/>
      <c r="Z30" s="30"/>
      <c r="AA30" s="30"/>
      <c r="AB30" s="13"/>
      <c r="AC30" s="13"/>
      <c r="AD30" s="13"/>
      <c r="AE30" s="24"/>
      <c r="AF30" s="24"/>
      <c r="AG30" s="24"/>
      <c r="AH30" s="13"/>
      <c r="AI30" s="19"/>
      <c r="AJ30" s="19"/>
      <c r="AK30" s="13"/>
      <c r="AL30" s="111"/>
      <c r="AM30" s="13"/>
      <c r="AN30" s="14"/>
      <c r="AO30" s="13"/>
      <c r="AP30" s="111"/>
      <c r="AQ30" s="13"/>
      <c r="AR30" s="13"/>
      <c r="AS30" s="13"/>
      <c r="AT30" s="26"/>
    </row>
    <row r="31" spans="1:46" customFormat="1" ht="21" customHeight="1" x14ac:dyDescent="0.2">
      <c r="A31" s="94" t="s">
        <v>37</v>
      </c>
      <c r="B31" s="65"/>
      <c r="C31" s="65"/>
      <c r="D31" s="65"/>
      <c r="E31" s="67"/>
      <c r="F31" s="65"/>
      <c r="G31" s="46"/>
      <c r="H31" s="14"/>
      <c r="I31" s="14"/>
      <c r="J31" s="14"/>
      <c r="K31" s="14"/>
      <c r="L31" s="14"/>
      <c r="M31" s="27"/>
      <c r="N31" s="27"/>
      <c r="O31" s="14"/>
      <c r="P31" s="14"/>
      <c r="Q31" s="14"/>
      <c r="R31" s="16"/>
      <c r="S31" s="32"/>
      <c r="T31" s="58"/>
      <c r="U31" s="58"/>
      <c r="V31" s="58"/>
      <c r="W31" s="58"/>
      <c r="X31" s="23"/>
      <c r="Y31" s="18"/>
      <c r="Z31" s="13"/>
      <c r="AA31" s="13"/>
      <c r="AB31" s="49"/>
      <c r="AC31" s="87"/>
      <c r="AD31" s="87"/>
      <c r="AE31" s="50"/>
      <c r="AF31" s="50"/>
      <c r="AG31" s="50"/>
      <c r="AH31" s="49"/>
      <c r="AI31" s="52"/>
      <c r="AJ31" s="52"/>
      <c r="AK31" s="49"/>
      <c r="AL31" s="111"/>
      <c r="AM31" s="87"/>
      <c r="AN31" s="58"/>
      <c r="AO31" s="49"/>
      <c r="AP31" s="111"/>
      <c r="AQ31" s="49"/>
      <c r="AR31" s="49"/>
      <c r="AS31" s="49"/>
      <c r="AT31" s="53"/>
    </row>
    <row r="32" spans="1:46" customFormat="1" ht="21" customHeight="1" x14ac:dyDescent="0.2">
      <c r="A32" s="95" t="s">
        <v>59</v>
      </c>
      <c r="B32" s="65" t="s">
        <v>56</v>
      </c>
      <c r="C32" s="65"/>
      <c r="D32" s="65"/>
      <c r="E32" s="67"/>
      <c r="F32" s="65">
        <v>1500</v>
      </c>
      <c r="G32" s="5">
        <f t="shared" ref="G32:G34" si="3">SUM(H32:AS32)</f>
        <v>1500</v>
      </c>
      <c r="H32" s="14"/>
      <c r="I32" s="14"/>
      <c r="J32" s="14"/>
      <c r="K32" s="14"/>
      <c r="L32" s="14"/>
      <c r="M32" s="27">
        <v>200</v>
      </c>
      <c r="N32" s="27"/>
      <c r="O32" s="14">
        <v>1100</v>
      </c>
      <c r="P32" s="14"/>
      <c r="Q32" s="14"/>
      <c r="R32" s="16"/>
      <c r="S32" s="32"/>
      <c r="T32" s="58"/>
      <c r="U32" s="58"/>
      <c r="V32" s="58"/>
      <c r="W32" s="58"/>
      <c r="X32" s="23"/>
      <c r="Y32" s="18"/>
      <c r="Z32" s="29"/>
      <c r="AA32" s="29"/>
      <c r="AB32" s="13"/>
      <c r="AC32" s="29"/>
      <c r="AD32" s="29"/>
      <c r="AE32" s="24">
        <v>200</v>
      </c>
      <c r="AF32" s="24"/>
      <c r="AG32" s="24"/>
      <c r="AH32" s="13"/>
      <c r="AI32" s="19"/>
      <c r="AJ32" s="19"/>
      <c r="AK32" s="13"/>
      <c r="AL32" s="111"/>
      <c r="AM32" s="29"/>
      <c r="AN32" s="58"/>
      <c r="AO32" s="13"/>
      <c r="AP32" s="111"/>
      <c r="AQ32" s="13"/>
      <c r="AR32" s="13"/>
      <c r="AS32" s="13"/>
      <c r="AT32" s="26"/>
    </row>
    <row r="33" spans="1:46" customFormat="1" ht="21" customHeight="1" x14ac:dyDescent="0.2">
      <c r="A33" s="95" t="s">
        <v>82</v>
      </c>
      <c r="B33" s="71" t="s">
        <v>83</v>
      </c>
      <c r="C33" s="65"/>
      <c r="D33" s="65"/>
      <c r="E33" s="67"/>
      <c r="F33" s="65"/>
      <c r="G33" s="5">
        <f t="shared" si="3"/>
        <v>800</v>
      </c>
      <c r="H33" s="14"/>
      <c r="I33" s="14"/>
      <c r="J33" s="14">
        <v>400</v>
      </c>
      <c r="K33" s="14"/>
      <c r="L33" s="14"/>
      <c r="M33" s="27"/>
      <c r="N33" s="27"/>
      <c r="O33" s="14"/>
      <c r="P33" s="14"/>
      <c r="Q33" s="14"/>
      <c r="R33" s="16"/>
      <c r="S33" s="32"/>
      <c r="T33" s="58"/>
      <c r="U33" s="58"/>
      <c r="V33" s="58"/>
      <c r="W33" s="58"/>
      <c r="X33" s="23"/>
      <c r="Y33" s="18"/>
      <c r="Z33" s="29"/>
      <c r="AA33" s="29"/>
      <c r="AB33" s="13"/>
      <c r="AC33" s="29"/>
      <c r="AD33" s="29"/>
      <c r="AE33" s="24"/>
      <c r="AF33" s="24"/>
      <c r="AG33" s="24"/>
      <c r="AH33" s="13"/>
      <c r="AI33" s="19"/>
      <c r="AJ33" s="19"/>
      <c r="AK33" s="13"/>
      <c r="AL33" s="111"/>
      <c r="AM33" s="29"/>
      <c r="AN33" s="58"/>
      <c r="AO33" s="13"/>
      <c r="AP33" s="111"/>
      <c r="AQ33" s="13"/>
      <c r="AR33" s="13"/>
      <c r="AS33" s="13">
        <v>400</v>
      </c>
      <c r="AT33" s="26"/>
    </row>
    <row r="34" spans="1:46" customFormat="1" ht="21" customHeight="1" x14ac:dyDescent="0.2">
      <c r="A34" s="95" t="s">
        <v>70</v>
      </c>
      <c r="B34" s="71" t="s">
        <v>71</v>
      </c>
      <c r="C34" s="65"/>
      <c r="D34" s="65"/>
      <c r="E34" s="67"/>
      <c r="F34" s="65">
        <v>150</v>
      </c>
      <c r="G34" s="5">
        <f t="shared" si="3"/>
        <v>150</v>
      </c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3"/>
      <c r="Z34" s="29"/>
      <c r="AA34" s="29"/>
      <c r="AB34" s="13"/>
      <c r="AC34" s="13"/>
      <c r="AD34" s="13"/>
      <c r="AE34" s="24">
        <v>150</v>
      </c>
      <c r="AF34" s="24"/>
      <c r="AG34" s="24"/>
      <c r="AH34" s="13"/>
      <c r="AI34" s="19"/>
      <c r="AJ34" s="19"/>
      <c r="AK34" s="13"/>
      <c r="AL34" s="111"/>
      <c r="AM34" s="13"/>
      <c r="AN34" s="14"/>
      <c r="AO34" s="13"/>
      <c r="AP34" s="111"/>
      <c r="AQ34" s="13"/>
      <c r="AR34" s="13"/>
      <c r="AS34" s="13"/>
      <c r="AT34" s="26"/>
    </row>
    <row r="35" spans="1:46" customFormat="1" ht="21" customHeight="1" x14ac:dyDescent="0.2">
      <c r="A35" s="95"/>
      <c r="B35" s="71"/>
      <c r="C35" s="65"/>
      <c r="D35" s="65"/>
      <c r="E35" s="67"/>
      <c r="F35" s="65"/>
      <c r="G35" s="5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3"/>
      <c r="Z35" s="29"/>
      <c r="AA35" s="29"/>
      <c r="AB35" s="13"/>
      <c r="AC35" s="13"/>
      <c r="AD35" s="13"/>
      <c r="AE35" s="24"/>
      <c r="AF35" s="24"/>
      <c r="AG35" s="24"/>
      <c r="AH35" s="13"/>
      <c r="AI35" s="19"/>
      <c r="AJ35" s="19"/>
      <c r="AK35" s="13"/>
      <c r="AL35" s="111"/>
      <c r="AM35" s="13"/>
      <c r="AN35" s="14"/>
      <c r="AO35" s="13"/>
      <c r="AP35" s="121"/>
      <c r="AQ35" s="18"/>
      <c r="AR35" s="13"/>
      <c r="AS35" s="13"/>
      <c r="AT35" s="26"/>
    </row>
    <row r="36" spans="1:46" customFormat="1" ht="21" customHeight="1" x14ac:dyDescent="0.2">
      <c r="A36" s="127" t="s">
        <v>7</v>
      </c>
      <c r="B36" s="128"/>
      <c r="C36" s="128">
        <f>SUM(C7:C34)</f>
        <v>0</v>
      </c>
      <c r="D36" s="128">
        <f>SUM(D7:D34)</f>
        <v>0</v>
      </c>
      <c r="E36" s="129">
        <f>SUM(E9:E34)</f>
        <v>0</v>
      </c>
      <c r="F36" s="130">
        <f t="shared" ref="F36:AK36" si="4">SUM(F7:F34)</f>
        <v>28460</v>
      </c>
      <c r="G36" s="130">
        <f t="shared" si="4"/>
        <v>29110</v>
      </c>
      <c r="H36" s="130">
        <f t="shared" si="4"/>
        <v>1290</v>
      </c>
      <c r="I36" s="130">
        <f t="shared" si="4"/>
        <v>1050</v>
      </c>
      <c r="J36" s="130">
        <f t="shared" si="4"/>
        <v>400</v>
      </c>
      <c r="K36" s="130">
        <f t="shared" si="4"/>
        <v>800</v>
      </c>
      <c r="L36" s="130">
        <f t="shared" si="4"/>
        <v>900</v>
      </c>
      <c r="M36" s="130">
        <f t="shared" si="4"/>
        <v>530</v>
      </c>
      <c r="N36" s="130">
        <f t="shared" si="4"/>
        <v>800</v>
      </c>
      <c r="O36" s="130">
        <f t="shared" si="4"/>
        <v>1100</v>
      </c>
      <c r="P36" s="130">
        <f t="shared" si="4"/>
        <v>1010</v>
      </c>
      <c r="Q36" s="130">
        <f t="shared" si="4"/>
        <v>0</v>
      </c>
      <c r="R36" s="130">
        <f t="shared" si="4"/>
        <v>600</v>
      </c>
      <c r="S36" s="130">
        <f t="shared" si="4"/>
        <v>1100</v>
      </c>
      <c r="T36" s="130">
        <f t="shared" si="4"/>
        <v>850</v>
      </c>
      <c r="U36" s="130">
        <f t="shared" si="4"/>
        <v>800</v>
      </c>
      <c r="V36" s="130">
        <f t="shared" si="4"/>
        <v>400</v>
      </c>
      <c r="W36" s="130">
        <f t="shared" si="4"/>
        <v>1000</v>
      </c>
      <c r="X36" s="130">
        <f t="shared" si="4"/>
        <v>1000</v>
      </c>
      <c r="Y36" s="130">
        <f t="shared" si="4"/>
        <v>400</v>
      </c>
      <c r="Z36" s="130">
        <f t="shared" si="4"/>
        <v>940</v>
      </c>
      <c r="AA36" s="130">
        <f t="shared" si="4"/>
        <v>1100</v>
      </c>
      <c r="AB36" s="130">
        <f t="shared" si="4"/>
        <v>830</v>
      </c>
      <c r="AC36" s="130">
        <f t="shared" si="4"/>
        <v>800</v>
      </c>
      <c r="AD36" s="130">
        <f t="shared" si="4"/>
        <v>350</v>
      </c>
      <c r="AE36" s="130">
        <f t="shared" si="4"/>
        <v>350</v>
      </c>
      <c r="AF36" s="130">
        <f t="shared" si="4"/>
        <v>0</v>
      </c>
      <c r="AG36" s="130">
        <f t="shared" si="4"/>
        <v>330</v>
      </c>
      <c r="AH36" s="130">
        <f t="shared" si="4"/>
        <v>1000</v>
      </c>
      <c r="AI36" s="130">
        <f t="shared" si="4"/>
        <v>760</v>
      </c>
      <c r="AJ36" s="130">
        <f t="shared" si="4"/>
        <v>300</v>
      </c>
      <c r="AK36" s="130">
        <f t="shared" si="4"/>
        <v>1170</v>
      </c>
      <c r="AL36" s="128"/>
      <c r="AM36" s="130">
        <f>SUM(AM7:AM34)</f>
        <v>820</v>
      </c>
      <c r="AN36" s="130">
        <f>SUM(AN7:AN34)</f>
        <v>0</v>
      </c>
      <c r="AO36" s="130">
        <f>SUM(AO7:AO34)</f>
        <v>0</v>
      </c>
      <c r="AP36" s="131"/>
      <c r="AQ36" s="132">
        <f>SUM(AQ7:AQ34)</f>
        <v>3510</v>
      </c>
      <c r="AR36" s="132">
        <f>SUM(AR7:AR34)</f>
        <v>400</v>
      </c>
      <c r="AS36" s="132">
        <f>SUM(AS7:AS34)</f>
        <v>2420</v>
      </c>
      <c r="AT36" s="26"/>
    </row>
    <row r="37" spans="1:46" customFormat="1" x14ac:dyDescent="0.2">
      <c r="A37" s="94"/>
      <c r="B37" s="65"/>
      <c r="C37" s="65"/>
      <c r="D37" s="65"/>
      <c r="E37" s="67"/>
      <c r="F37" s="80"/>
      <c r="G37" s="2"/>
      <c r="H37" s="22"/>
      <c r="I37" s="22"/>
      <c r="J37" s="22"/>
      <c r="K37" s="14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38"/>
      <c r="AJ37" s="19"/>
      <c r="AK37" s="13"/>
      <c r="AL37" s="111"/>
      <c r="AM37" s="25"/>
      <c r="AN37" s="22"/>
      <c r="AO37" s="13"/>
      <c r="AP37" s="121"/>
      <c r="AQ37" s="18"/>
      <c r="AR37" s="13"/>
      <c r="AS37" s="13"/>
      <c r="AT37" s="26"/>
    </row>
    <row r="38" spans="1:46" customFormat="1" ht="21" customHeight="1" x14ac:dyDescent="0.2">
      <c r="A38" s="83" t="s">
        <v>61</v>
      </c>
      <c r="B38" s="60"/>
      <c r="C38" s="60"/>
      <c r="D38" s="84"/>
      <c r="E38" s="83"/>
      <c r="F38" s="60"/>
      <c r="G38" s="84"/>
      <c r="H38" s="83"/>
      <c r="I38" s="83"/>
      <c r="J38" s="83"/>
      <c r="K38" s="78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5"/>
      <c r="AJ38" s="79"/>
      <c r="AK38" s="60"/>
      <c r="AL38" s="60"/>
      <c r="AM38" s="84"/>
      <c r="AN38" s="83"/>
      <c r="AO38" s="60"/>
      <c r="AP38" s="60"/>
      <c r="AQ38" s="60"/>
      <c r="AR38" s="60"/>
      <c r="AS38" s="60"/>
      <c r="AT38" s="26"/>
    </row>
    <row r="39" spans="1:46" customFormat="1" ht="21" customHeight="1" x14ac:dyDescent="0.2">
      <c r="A39" s="95" t="s">
        <v>108</v>
      </c>
      <c r="B39" s="71" t="s">
        <v>81</v>
      </c>
      <c r="C39" s="5"/>
      <c r="D39" s="2"/>
      <c r="E39" s="7"/>
      <c r="F39" s="65">
        <v>1500</v>
      </c>
      <c r="G39" s="5">
        <f t="shared" ref="G39:G60" si="5">SUM(H39:AS39)</f>
        <v>0</v>
      </c>
      <c r="H39" s="22"/>
      <c r="I39" s="22"/>
      <c r="J39" s="22"/>
      <c r="K39" s="14"/>
      <c r="L39" s="22"/>
      <c r="M39" s="22"/>
      <c r="N39" s="22"/>
      <c r="O39" s="14"/>
      <c r="P39" s="22"/>
      <c r="Q39" s="96" t="s">
        <v>66</v>
      </c>
      <c r="R39" s="22"/>
      <c r="S39" s="22"/>
      <c r="T39" s="22"/>
      <c r="U39" s="22"/>
      <c r="V39" s="22"/>
      <c r="W39" s="22"/>
      <c r="X39" s="22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96" t="s">
        <v>66</v>
      </c>
      <c r="AJ39" s="19"/>
      <c r="AK39" s="13"/>
      <c r="AL39" s="111"/>
      <c r="AM39" s="25"/>
      <c r="AN39" s="22"/>
      <c r="AO39" s="13"/>
      <c r="AP39" s="111"/>
      <c r="AQ39" s="13"/>
      <c r="AR39" s="13"/>
      <c r="AS39" s="13"/>
      <c r="AT39" s="26"/>
    </row>
    <row r="40" spans="1:46" customFormat="1" ht="21" customHeight="1" x14ac:dyDescent="0.2">
      <c r="A40" s="95" t="s">
        <v>109</v>
      </c>
      <c r="B40" s="71" t="s">
        <v>71</v>
      </c>
      <c r="C40" s="65"/>
      <c r="D40" s="65"/>
      <c r="E40" s="67"/>
      <c r="F40" s="65">
        <v>150</v>
      </c>
      <c r="G40" s="5">
        <f t="shared" si="5"/>
        <v>150</v>
      </c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3"/>
      <c r="Z40" s="29"/>
      <c r="AA40" s="29"/>
      <c r="AB40" s="13"/>
      <c r="AC40" s="13"/>
      <c r="AD40" s="13"/>
      <c r="AE40" s="24">
        <v>150</v>
      </c>
      <c r="AF40" s="24"/>
      <c r="AG40" s="24"/>
      <c r="AH40" s="25"/>
      <c r="AI40" s="38"/>
      <c r="AJ40" s="19"/>
      <c r="AK40" s="13"/>
      <c r="AL40" s="111"/>
      <c r="AM40" s="13"/>
      <c r="AN40" s="14"/>
      <c r="AO40" s="13"/>
      <c r="AP40" s="111"/>
      <c r="AQ40" s="13"/>
      <c r="AR40" s="13"/>
      <c r="AS40" s="13"/>
      <c r="AT40" s="26"/>
    </row>
    <row r="41" spans="1:46" customFormat="1" ht="21" customHeight="1" x14ac:dyDescent="0.2">
      <c r="A41" s="95" t="s">
        <v>110</v>
      </c>
      <c r="B41" s="71"/>
      <c r="C41" s="65"/>
      <c r="D41" s="65"/>
      <c r="E41" s="67"/>
      <c r="F41" s="65">
        <v>250</v>
      </c>
      <c r="G41" s="5">
        <f t="shared" si="5"/>
        <v>0</v>
      </c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3"/>
      <c r="Z41" s="29"/>
      <c r="AA41" s="29"/>
      <c r="AB41" s="13"/>
      <c r="AC41" s="13"/>
      <c r="AD41" s="13"/>
      <c r="AE41" s="24"/>
      <c r="AF41" s="24"/>
      <c r="AG41" s="24"/>
      <c r="AH41" s="25"/>
      <c r="AI41" s="38"/>
      <c r="AJ41" s="19"/>
      <c r="AK41" s="13"/>
      <c r="AL41" s="111"/>
      <c r="AM41" s="13"/>
      <c r="AN41" s="14"/>
      <c r="AO41" s="13"/>
      <c r="AP41" s="111"/>
      <c r="AQ41" s="13"/>
      <c r="AR41" s="13"/>
      <c r="AS41" s="13"/>
      <c r="AT41" s="26"/>
    </row>
    <row r="42" spans="1:46" customFormat="1" ht="21" customHeight="1" x14ac:dyDescent="0.2">
      <c r="A42" s="95" t="s">
        <v>111</v>
      </c>
      <c r="B42" s="71"/>
      <c r="C42" s="65"/>
      <c r="D42" s="65"/>
      <c r="E42" s="67"/>
      <c r="F42" s="65">
        <v>400</v>
      </c>
      <c r="G42" s="5">
        <f t="shared" si="5"/>
        <v>0</v>
      </c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3"/>
      <c r="Z42" s="29"/>
      <c r="AA42" s="29"/>
      <c r="AB42" s="13"/>
      <c r="AC42" s="13"/>
      <c r="AD42" s="13"/>
      <c r="AE42" s="24"/>
      <c r="AF42" s="24"/>
      <c r="AG42" s="24"/>
      <c r="AH42" s="25"/>
      <c r="AI42" s="38"/>
      <c r="AJ42" s="19"/>
      <c r="AK42" s="13"/>
      <c r="AL42" s="111"/>
      <c r="AM42" s="13"/>
      <c r="AN42" s="14"/>
      <c r="AO42" s="13"/>
      <c r="AP42" s="111"/>
      <c r="AQ42" s="13"/>
      <c r="AR42" s="13"/>
      <c r="AS42" s="13"/>
      <c r="AT42" s="26"/>
    </row>
    <row r="43" spans="1:46" customFormat="1" ht="21" customHeight="1" x14ac:dyDescent="0.2">
      <c r="A43" s="95" t="s">
        <v>115</v>
      </c>
      <c r="B43" s="71"/>
      <c r="C43" s="65"/>
      <c r="D43" s="65"/>
      <c r="E43" s="67"/>
      <c r="F43" s="65">
        <v>400</v>
      </c>
      <c r="G43" s="5">
        <f t="shared" si="5"/>
        <v>0</v>
      </c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3"/>
      <c r="Z43" s="29"/>
      <c r="AA43" s="29"/>
      <c r="AB43" s="13"/>
      <c r="AC43" s="13"/>
      <c r="AD43" s="13"/>
      <c r="AE43" s="24"/>
      <c r="AF43" s="24"/>
      <c r="AG43" s="24"/>
      <c r="AH43" s="25"/>
      <c r="AI43" s="38"/>
      <c r="AJ43" s="19"/>
      <c r="AK43" s="13"/>
      <c r="AL43" s="111"/>
      <c r="AM43" s="13"/>
      <c r="AN43" s="14"/>
      <c r="AO43" s="13"/>
      <c r="AP43" s="111"/>
      <c r="AQ43" s="13"/>
      <c r="AR43" s="13"/>
      <c r="AS43" s="13"/>
      <c r="AT43" s="26"/>
    </row>
    <row r="44" spans="1:46" customFormat="1" ht="21" customHeight="1" x14ac:dyDescent="0.2">
      <c r="A44" s="97" t="s">
        <v>107</v>
      </c>
      <c r="B44" s="65"/>
      <c r="C44" s="65"/>
      <c r="D44" s="65"/>
      <c r="E44" s="65"/>
      <c r="F44" s="65">
        <v>300</v>
      </c>
      <c r="G44" s="5">
        <f t="shared" si="5"/>
        <v>0</v>
      </c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3"/>
      <c r="Z44" s="29"/>
      <c r="AA44" s="29"/>
      <c r="AB44" s="13"/>
      <c r="AC44" s="13"/>
      <c r="AD44" s="13"/>
      <c r="AE44" s="24"/>
      <c r="AF44" s="24"/>
      <c r="AG44" s="24"/>
      <c r="AH44" s="25"/>
      <c r="AI44" s="38"/>
      <c r="AJ44" s="19"/>
      <c r="AK44" s="13"/>
      <c r="AL44" s="111"/>
      <c r="AM44" s="13"/>
      <c r="AN44" s="14"/>
      <c r="AO44" s="13"/>
      <c r="AP44" s="111"/>
      <c r="AQ44" s="13"/>
      <c r="AR44" s="13"/>
      <c r="AS44" s="13"/>
      <c r="AT44" s="26"/>
    </row>
    <row r="45" spans="1:46" customFormat="1" ht="21" customHeight="1" x14ac:dyDescent="0.2">
      <c r="A45" s="97" t="s">
        <v>107</v>
      </c>
      <c r="B45" s="65"/>
      <c r="C45" s="65"/>
      <c r="D45" s="65"/>
      <c r="E45" s="65"/>
      <c r="F45" s="65">
        <v>500</v>
      </c>
      <c r="G45" s="5">
        <f t="shared" si="5"/>
        <v>0</v>
      </c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3"/>
      <c r="Z45" s="29"/>
      <c r="AA45" s="29"/>
      <c r="AB45" s="13"/>
      <c r="AC45" s="13"/>
      <c r="AD45" s="13"/>
      <c r="AE45" s="24"/>
      <c r="AF45" s="24"/>
      <c r="AG45" s="24"/>
      <c r="AH45" s="25"/>
      <c r="AI45" s="38"/>
      <c r="AJ45" s="19"/>
      <c r="AK45" s="13"/>
      <c r="AL45" s="111"/>
      <c r="AM45" s="13"/>
      <c r="AN45" s="14"/>
      <c r="AO45" s="13"/>
      <c r="AP45" s="111"/>
      <c r="AQ45" s="13"/>
      <c r="AR45" s="13"/>
      <c r="AS45" s="13"/>
      <c r="AT45" s="26"/>
    </row>
    <row r="46" spans="1:46" customFormat="1" ht="21" customHeight="1" x14ac:dyDescent="0.2">
      <c r="A46" s="97" t="s">
        <v>104</v>
      </c>
      <c r="B46" s="65" t="s">
        <v>83</v>
      </c>
      <c r="C46" s="65"/>
      <c r="D46" s="65"/>
      <c r="E46" s="65"/>
      <c r="F46" s="65">
        <v>500</v>
      </c>
      <c r="G46" s="5">
        <f t="shared" si="5"/>
        <v>0</v>
      </c>
      <c r="H46" s="14"/>
      <c r="I46" s="14"/>
      <c r="J46" s="48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3"/>
      <c r="Z46" s="29"/>
      <c r="AA46" s="29"/>
      <c r="AB46" s="13"/>
      <c r="AC46" s="13"/>
      <c r="AD46" s="13"/>
      <c r="AE46" s="24"/>
      <c r="AF46" s="24"/>
      <c r="AG46" s="24"/>
      <c r="AH46" s="25"/>
      <c r="AI46" s="38"/>
      <c r="AJ46" s="19"/>
      <c r="AK46" s="13"/>
      <c r="AL46" s="111"/>
      <c r="AM46" s="13"/>
      <c r="AN46" s="14"/>
      <c r="AO46" s="13"/>
      <c r="AP46" s="111"/>
      <c r="AQ46" s="13"/>
      <c r="AR46" s="13"/>
      <c r="AS46" s="13"/>
      <c r="AT46" s="26"/>
    </row>
    <row r="47" spans="1:46" customFormat="1" ht="21" customHeight="1" x14ac:dyDescent="0.2">
      <c r="A47" s="95" t="s">
        <v>105</v>
      </c>
      <c r="B47" s="71" t="s">
        <v>83</v>
      </c>
      <c r="C47" s="65"/>
      <c r="D47" s="65"/>
      <c r="E47" s="67"/>
      <c r="F47" s="65">
        <v>400</v>
      </c>
      <c r="G47" s="5">
        <f t="shared" si="5"/>
        <v>0</v>
      </c>
      <c r="H47" s="14"/>
      <c r="I47" s="14"/>
      <c r="J47" s="48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3"/>
      <c r="Z47" s="29"/>
      <c r="AA47" s="29"/>
      <c r="AB47" s="13"/>
      <c r="AC47" s="13"/>
      <c r="AD47" s="13"/>
      <c r="AE47" s="24"/>
      <c r="AF47" s="24"/>
      <c r="AG47" s="24"/>
      <c r="AH47" s="25"/>
      <c r="AI47" s="38"/>
      <c r="AJ47" s="19"/>
      <c r="AK47" s="13"/>
      <c r="AL47" s="111"/>
      <c r="AM47" s="13"/>
      <c r="AN47" s="14"/>
      <c r="AO47" s="13"/>
      <c r="AP47" s="111"/>
      <c r="AQ47" s="13"/>
      <c r="AR47" s="13"/>
      <c r="AS47" s="13"/>
      <c r="AT47" s="26"/>
    </row>
    <row r="48" spans="1:46" customFormat="1" ht="21" customHeight="1" x14ac:dyDescent="0.2">
      <c r="A48" s="95" t="s">
        <v>106</v>
      </c>
      <c r="B48" s="71"/>
      <c r="C48" s="65"/>
      <c r="D48" s="65"/>
      <c r="E48" s="67"/>
      <c r="F48" s="99" t="s">
        <v>66</v>
      </c>
      <c r="G48" s="5">
        <f t="shared" si="5"/>
        <v>0</v>
      </c>
      <c r="H48" s="14"/>
      <c r="I48" s="14"/>
      <c r="J48" s="48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3"/>
      <c r="Z48" s="29"/>
      <c r="AA48" s="29"/>
      <c r="AB48" s="13"/>
      <c r="AC48" s="13"/>
      <c r="AD48" s="13"/>
      <c r="AE48" s="24"/>
      <c r="AF48" s="24"/>
      <c r="AG48" s="24"/>
      <c r="AH48" s="25"/>
      <c r="AI48" s="38"/>
      <c r="AJ48" s="19"/>
      <c r="AK48" s="13"/>
      <c r="AL48" s="111"/>
      <c r="AM48" s="13"/>
      <c r="AN48" s="14"/>
      <c r="AO48" s="13"/>
      <c r="AP48" s="111"/>
      <c r="AQ48" s="13"/>
      <c r="AR48" s="13"/>
      <c r="AS48" s="13"/>
      <c r="AT48" s="26"/>
    </row>
    <row r="49" spans="1:46" customFormat="1" ht="21" customHeight="1" x14ac:dyDescent="0.2">
      <c r="A49" s="95" t="s">
        <v>112</v>
      </c>
      <c r="B49" s="71"/>
      <c r="C49" s="65"/>
      <c r="D49" s="65"/>
      <c r="E49" s="67"/>
      <c r="F49" s="105">
        <v>400</v>
      </c>
      <c r="G49" s="5">
        <f t="shared" si="5"/>
        <v>0</v>
      </c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3"/>
      <c r="Z49" s="29"/>
      <c r="AA49" s="29"/>
      <c r="AB49" s="13"/>
      <c r="AC49" s="13"/>
      <c r="AD49" s="13"/>
      <c r="AE49" s="24"/>
      <c r="AF49" s="24"/>
      <c r="AG49" s="24"/>
      <c r="AH49" s="25"/>
      <c r="AI49" s="38"/>
      <c r="AJ49" s="19"/>
      <c r="AK49" s="13"/>
      <c r="AL49" s="111"/>
      <c r="AM49" s="13"/>
      <c r="AN49" s="14"/>
      <c r="AO49" s="13"/>
      <c r="AP49" s="111"/>
      <c r="AQ49" s="13"/>
      <c r="AR49" s="13"/>
      <c r="AS49" s="13"/>
      <c r="AT49" s="26"/>
    </row>
    <row r="50" spans="1:46" customFormat="1" ht="21" customHeight="1" x14ac:dyDescent="0.2">
      <c r="A50" s="97" t="s">
        <v>119</v>
      </c>
      <c r="B50" s="65"/>
      <c r="C50" s="65"/>
      <c r="D50" s="65"/>
      <c r="E50" s="67"/>
      <c r="F50" s="105">
        <v>600</v>
      </c>
      <c r="G50" s="5">
        <f t="shared" si="5"/>
        <v>0</v>
      </c>
      <c r="H50" s="14"/>
      <c r="I50" s="14"/>
      <c r="J50" s="14"/>
      <c r="K50" s="14"/>
      <c r="L50" s="14"/>
      <c r="M50" s="14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31"/>
      <c r="AF50" s="31"/>
      <c r="AG50" s="24"/>
      <c r="AH50" s="25"/>
      <c r="AI50" s="38"/>
      <c r="AJ50" s="19"/>
      <c r="AK50" s="13"/>
      <c r="AL50" s="111"/>
      <c r="AM50" s="13"/>
      <c r="AN50" s="13"/>
      <c r="AO50" s="13"/>
      <c r="AP50" s="111"/>
      <c r="AQ50" s="13"/>
      <c r="AR50" s="13"/>
      <c r="AS50" s="13"/>
      <c r="AT50" s="26"/>
    </row>
    <row r="51" spans="1:46" customFormat="1" ht="21" customHeight="1" x14ac:dyDescent="0.2">
      <c r="A51" s="95" t="s">
        <v>113</v>
      </c>
      <c r="B51" s="71" t="s">
        <v>139</v>
      </c>
      <c r="C51" s="65"/>
      <c r="D51" s="65"/>
      <c r="E51" s="67"/>
      <c r="F51" s="65">
        <v>600</v>
      </c>
      <c r="G51" s="5">
        <f t="shared" si="5"/>
        <v>0</v>
      </c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3"/>
      <c r="Z51" s="29"/>
      <c r="AA51" s="29"/>
      <c r="AB51" s="13"/>
      <c r="AC51" s="13"/>
      <c r="AD51" s="13"/>
      <c r="AE51" s="24"/>
      <c r="AF51" s="24"/>
      <c r="AG51" s="24"/>
      <c r="AH51" s="25"/>
      <c r="AI51" s="38"/>
      <c r="AJ51" s="19"/>
      <c r="AK51" s="13"/>
      <c r="AL51" s="111"/>
      <c r="AM51" s="13"/>
      <c r="AN51" s="14"/>
      <c r="AO51" s="13"/>
      <c r="AP51" s="111"/>
      <c r="AQ51" s="13"/>
      <c r="AR51" s="13"/>
      <c r="AS51" s="13"/>
      <c r="AT51" s="26"/>
    </row>
    <row r="52" spans="1:46" customFormat="1" ht="21" customHeight="1" x14ac:dyDescent="0.2">
      <c r="A52" s="95" t="s">
        <v>114</v>
      </c>
      <c r="B52" s="71"/>
      <c r="C52" s="65"/>
      <c r="D52" s="65"/>
      <c r="E52" s="67"/>
      <c r="F52" s="65">
        <v>600</v>
      </c>
      <c r="G52" s="5">
        <f t="shared" si="5"/>
        <v>0</v>
      </c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3"/>
      <c r="Z52" s="29"/>
      <c r="AA52" s="29"/>
      <c r="AB52" s="13"/>
      <c r="AC52" s="13"/>
      <c r="AD52" s="13"/>
      <c r="AE52" s="24"/>
      <c r="AF52" s="24"/>
      <c r="AG52" s="24"/>
      <c r="AH52" s="25"/>
      <c r="AI52" s="38"/>
      <c r="AJ52" s="19"/>
      <c r="AK52" s="13"/>
      <c r="AL52" s="111"/>
      <c r="AM52" s="13"/>
      <c r="AN52" s="14"/>
      <c r="AO52" s="13"/>
      <c r="AP52" s="111"/>
      <c r="AQ52" s="13"/>
      <c r="AR52" s="13"/>
      <c r="AS52" s="13"/>
      <c r="AT52" s="26"/>
    </row>
    <row r="53" spans="1:46" customFormat="1" ht="21" customHeight="1" x14ac:dyDescent="0.2">
      <c r="A53" s="95" t="s">
        <v>117</v>
      </c>
      <c r="B53" s="71"/>
      <c r="C53" s="65"/>
      <c r="D53" s="65"/>
      <c r="E53" s="67"/>
      <c r="F53" s="65">
        <v>500</v>
      </c>
      <c r="G53" s="5">
        <f t="shared" si="5"/>
        <v>0</v>
      </c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3"/>
      <c r="Z53" s="29"/>
      <c r="AA53" s="29"/>
      <c r="AB53" s="13"/>
      <c r="AC53" s="13"/>
      <c r="AD53" s="13"/>
      <c r="AE53" s="24"/>
      <c r="AF53" s="24"/>
      <c r="AG53" s="24"/>
      <c r="AH53" s="25"/>
      <c r="AI53" s="38"/>
      <c r="AJ53" s="19"/>
      <c r="AK53" s="13"/>
      <c r="AL53" s="111"/>
      <c r="AM53" s="13"/>
      <c r="AN53" s="14"/>
      <c r="AO53" s="13"/>
      <c r="AP53" s="111"/>
      <c r="AQ53" s="13"/>
      <c r="AR53" s="13"/>
      <c r="AS53" s="13"/>
      <c r="AT53" s="26"/>
    </row>
    <row r="54" spans="1:46" customFormat="1" ht="21" customHeight="1" x14ac:dyDescent="0.2">
      <c r="A54" s="95" t="s">
        <v>116</v>
      </c>
      <c r="B54" s="71"/>
      <c r="C54" s="65"/>
      <c r="D54" s="65"/>
      <c r="E54" s="67"/>
      <c r="F54" s="65">
        <v>400</v>
      </c>
      <c r="G54" s="5">
        <f t="shared" si="5"/>
        <v>0</v>
      </c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3"/>
      <c r="Z54" s="29"/>
      <c r="AA54" s="29"/>
      <c r="AB54" s="13"/>
      <c r="AC54" s="13"/>
      <c r="AD54" s="13"/>
      <c r="AE54" s="24"/>
      <c r="AF54" s="24"/>
      <c r="AG54" s="24"/>
      <c r="AH54" s="25"/>
      <c r="AI54" s="38"/>
      <c r="AJ54" s="19"/>
      <c r="AK54" s="13"/>
      <c r="AL54" s="111"/>
      <c r="AM54" s="13"/>
      <c r="AN54" s="14"/>
      <c r="AO54" s="13"/>
      <c r="AP54" s="111"/>
      <c r="AQ54" s="13"/>
      <c r="AR54" s="13"/>
      <c r="AS54" s="13"/>
      <c r="AT54" s="26"/>
    </row>
    <row r="55" spans="1:46" customFormat="1" ht="21" customHeight="1" x14ac:dyDescent="0.2">
      <c r="A55" s="95" t="s">
        <v>118</v>
      </c>
      <c r="B55" s="71" t="s">
        <v>140</v>
      </c>
      <c r="C55" s="65"/>
      <c r="D55" s="65"/>
      <c r="E55" s="67"/>
      <c r="F55" s="65">
        <v>400</v>
      </c>
      <c r="G55" s="5">
        <f t="shared" si="5"/>
        <v>0</v>
      </c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3"/>
      <c r="Z55" s="29"/>
      <c r="AA55" s="29"/>
      <c r="AB55" s="13"/>
      <c r="AC55" s="13"/>
      <c r="AD55" s="13"/>
      <c r="AE55" s="24"/>
      <c r="AF55" s="24"/>
      <c r="AG55" s="24"/>
      <c r="AH55" s="25"/>
      <c r="AI55" s="38"/>
      <c r="AJ55" s="19"/>
      <c r="AK55" s="13"/>
      <c r="AL55" s="111"/>
      <c r="AM55" s="13"/>
      <c r="AN55" s="14"/>
      <c r="AO55" s="13"/>
      <c r="AP55" s="111"/>
      <c r="AQ55" s="13"/>
      <c r="AR55" s="13"/>
      <c r="AS55" s="13"/>
      <c r="AT55" s="26"/>
    </row>
    <row r="56" spans="1:46" customFormat="1" ht="21" customHeight="1" x14ac:dyDescent="0.2">
      <c r="A56" s="95" t="s">
        <v>120</v>
      </c>
      <c r="B56" s="71"/>
      <c r="C56" s="65"/>
      <c r="D56" s="65"/>
      <c r="E56" s="67"/>
      <c r="F56" s="65">
        <v>300</v>
      </c>
      <c r="G56" s="5">
        <f t="shared" si="5"/>
        <v>0</v>
      </c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3"/>
      <c r="Z56" s="29"/>
      <c r="AA56" s="29"/>
      <c r="AB56" s="13"/>
      <c r="AC56" s="13"/>
      <c r="AD56" s="13"/>
      <c r="AE56" s="24"/>
      <c r="AF56" s="24"/>
      <c r="AG56" s="24"/>
      <c r="AH56" s="25"/>
      <c r="AI56" s="38"/>
      <c r="AJ56" s="19"/>
      <c r="AK56" s="13"/>
      <c r="AL56" s="111"/>
      <c r="AM56" s="13"/>
      <c r="AN56" s="14"/>
      <c r="AO56" s="13"/>
      <c r="AP56" s="111"/>
      <c r="AQ56" s="13"/>
      <c r="AR56" s="13"/>
      <c r="AS56" s="13"/>
      <c r="AT56" s="26"/>
    </row>
    <row r="57" spans="1:46" customFormat="1" ht="21" customHeight="1" x14ac:dyDescent="0.2">
      <c r="A57" s="95" t="s">
        <v>121</v>
      </c>
      <c r="B57" s="71"/>
      <c r="C57" s="65"/>
      <c r="D57" s="65"/>
      <c r="E57" s="67"/>
      <c r="F57" s="65">
        <v>200</v>
      </c>
      <c r="G57" s="5">
        <f t="shared" si="5"/>
        <v>0</v>
      </c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3"/>
      <c r="Z57" s="29"/>
      <c r="AA57" s="29"/>
      <c r="AB57" s="13"/>
      <c r="AC57" s="13"/>
      <c r="AD57" s="13"/>
      <c r="AE57" s="24"/>
      <c r="AF57" s="24"/>
      <c r="AG57" s="24"/>
      <c r="AH57" s="25"/>
      <c r="AI57" s="38"/>
      <c r="AJ57" s="19"/>
      <c r="AK57" s="13"/>
      <c r="AL57" s="111"/>
      <c r="AM57" s="13"/>
      <c r="AN57" s="14"/>
      <c r="AO57" s="13"/>
      <c r="AP57" s="111"/>
      <c r="AQ57" s="13"/>
      <c r="AR57" s="13"/>
      <c r="AS57" s="13"/>
      <c r="AT57" s="26"/>
    </row>
    <row r="58" spans="1:46" customFormat="1" ht="21" customHeight="1" x14ac:dyDescent="0.2">
      <c r="A58" s="95" t="s">
        <v>138</v>
      </c>
      <c r="B58" s="71" t="s">
        <v>83</v>
      </c>
      <c r="C58" s="65"/>
      <c r="D58" s="65"/>
      <c r="E58" s="67"/>
      <c r="F58" s="65">
        <v>100</v>
      </c>
      <c r="G58" s="5">
        <f t="shared" si="5"/>
        <v>100</v>
      </c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3"/>
      <c r="Z58" s="29"/>
      <c r="AA58" s="29"/>
      <c r="AB58" s="13"/>
      <c r="AC58" s="13"/>
      <c r="AD58" s="13"/>
      <c r="AE58" s="24"/>
      <c r="AF58" s="24"/>
      <c r="AG58" s="24"/>
      <c r="AH58" s="25"/>
      <c r="AI58" s="38"/>
      <c r="AJ58" s="19"/>
      <c r="AK58" s="13"/>
      <c r="AL58" s="111"/>
      <c r="AM58" s="13"/>
      <c r="AN58" s="14"/>
      <c r="AO58" s="13"/>
      <c r="AP58" s="111"/>
      <c r="AQ58" s="13"/>
      <c r="AR58" s="13"/>
      <c r="AS58" s="13">
        <v>100</v>
      </c>
      <c r="AT58" s="26"/>
    </row>
    <row r="59" spans="1:46" customFormat="1" ht="21" customHeight="1" x14ac:dyDescent="0.2">
      <c r="A59" s="95" t="s">
        <v>141</v>
      </c>
      <c r="B59" s="71" t="s">
        <v>83</v>
      </c>
      <c r="C59" s="65"/>
      <c r="D59" s="65"/>
      <c r="E59" s="67"/>
      <c r="F59" s="65">
        <v>100</v>
      </c>
      <c r="G59" s="5">
        <f t="shared" si="5"/>
        <v>0</v>
      </c>
      <c r="H59" s="14"/>
      <c r="I59" s="14"/>
      <c r="J59" s="48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3"/>
      <c r="Z59" s="29"/>
      <c r="AA59" s="29"/>
      <c r="AB59" s="13"/>
      <c r="AC59" s="13"/>
      <c r="AD59" s="13"/>
      <c r="AE59" s="24"/>
      <c r="AF59" s="24"/>
      <c r="AG59" s="24"/>
      <c r="AH59" s="25"/>
      <c r="AI59" s="38"/>
      <c r="AJ59" s="19"/>
      <c r="AK59" s="13"/>
      <c r="AL59" s="111"/>
      <c r="AM59" s="13"/>
      <c r="AN59" s="14"/>
      <c r="AO59" s="13"/>
      <c r="AP59" s="111"/>
      <c r="AQ59" s="13"/>
      <c r="AR59" s="13"/>
      <c r="AS59" s="13"/>
      <c r="AT59" s="26"/>
    </row>
    <row r="60" spans="1:46" customFormat="1" ht="28.5" x14ac:dyDescent="0.2">
      <c r="A60" s="104" t="s">
        <v>90</v>
      </c>
      <c r="B60" s="71"/>
      <c r="C60" s="65"/>
      <c r="D60" s="65"/>
      <c r="E60" s="67"/>
      <c r="F60" s="65"/>
      <c r="G60" s="5">
        <f t="shared" si="5"/>
        <v>4740</v>
      </c>
      <c r="H60" s="14"/>
      <c r="I60" s="14"/>
      <c r="J60" s="14"/>
      <c r="K60" s="14"/>
      <c r="L60" s="14"/>
      <c r="M60" s="14">
        <v>400</v>
      </c>
      <c r="N60" s="14"/>
      <c r="O60" s="14"/>
      <c r="P60" s="14"/>
      <c r="Q60" s="14">
        <v>800</v>
      </c>
      <c r="R60" s="14"/>
      <c r="S60" s="14"/>
      <c r="T60" s="14"/>
      <c r="U60" s="14"/>
      <c r="V60" s="14">
        <v>300</v>
      </c>
      <c r="W60" s="14"/>
      <c r="X60" s="14"/>
      <c r="Y60" s="13"/>
      <c r="Z60" s="29"/>
      <c r="AA60" s="29"/>
      <c r="AB60" s="13"/>
      <c r="AC60" s="13"/>
      <c r="AD60" s="13"/>
      <c r="AE60" s="24"/>
      <c r="AF60" s="24"/>
      <c r="AG60" s="24"/>
      <c r="AH60" s="25"/>
      <c r="AI60" s="19">
        <v>140</v>
      </c>
      <c r="AJ60" s="19"/>
      <c r="AK60" s="13"/>
      <c r="AL60" s="111"/>
      <c r="AM60" s="13"/>
      <c r="AN60" s="14">
        <v>600</v>
      </c>
      <c r="AO60" s="13"/>
      <c r="AP60" s="111"/>
      <c r="AQ60" s="13"/>
      <c r="AR60" s="13">
        <v>2500</v>
      </c>
      <c r="AS60" s="13"/>
      <c r="AT60" s="26"/>
    </row>
    <row r="61" spans="1:46" customFormat="1" ht="21" customHeight="1" x14ac:dyDescent="0.2">
      <c r="A61" s="141" t="s">
        <v>142</v>
      </c>
      <c r="B61" s="128"/>
      <c r="C61" s="40"/>
      <c r="D61" s="40"/>
      <c r="E61" s="6"/>
      <c r="F61" s="65"/>
      <c r="G61" s="142">
        <f>+F62-SUM(G39:G60)</f>
        <v>3610</v>
      </c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3"/>
      <c r="Z61" s="13"/>
      <c r="AA61" s="13"/>
      <c r="AB61" s="13"/>
      <c r="AC61" s="13"/>
      <c r="AD61" s="13"/>
      <c r="AE61" s="13"/>
      <c r="AF61" s="13"/>
      <c r="AG61" s="13"/>
      <c r="AH61" s="25"/>
      <c r="AI61" s="38"/>
      <c r="AJ61" s="19"/>
      <c r="AK61" s="13"/>
      <c r="AL61" s="111"/>
      <c r="AM61" s="13"/>
      <c r="AN61" s="14"/>
      <c r="AO61" s="13"/>
      <c r="AP61" s="111"/>
      <c r="AQ61" s="13"/>
      <c r="AR61" s="13"/>
      <c r="AS61" s="13">
        <v>3200</v>
      </c>
      <c r="AT61" s="26"/>
    </row>
    <row r="62" spans="1:46" customFormat="1" ht="21" customHeight="1" x14ac:dyDescent="0.2">
      <c r="A62" s="127" t="s">
        <v>62</v>
      </c>
      <c r="B62" s="128"/>
      <c r="C62" s="128">
        <f>SUM(C40:C61)</f>
        <v>0</v>
      </c>
      <c r="D62" s="128">
        <f>SUM(D40:D61)</f>
        <v>0</v>
      </c>
      <c r="E62" s="133" t="e">
        <f>SUM(E36,#REF!,#REF!,E61)</f>
        <v>#REF!</v>
      </c>
      <c r="F62" s="130">
        <f>SUM(F39:F61)</f>
        <v>8600</v>
      </c>
      <c r="G62" s="130">
        <f>SUM(G39:G61)</f>
        <v>8600</v>
      </c>
      <c r="H62" s="130">
        <f t="shared" ref="H62:AK62" si="6">SUM(H39:H60)</f>
        <v>0</v>
      </c>
      <c r="I62" s="130">
        <f t="shared" si="6"/>
        <v>0</v>
      </c>
      <c r="J62" s="130">
        <f t="shared" si="6"/>
        <v>0</v>
      </c>
      <c r="K62" s="130">
        <f t="shared" si="6"/>
        <v>0</v>
      </c>
      <c r="L62" s="130">
        <f t="shared" si="6"/>
        <v>0</v>
      </c>
      <c r="M62" s="130">
        <f t="shared" si="6"/>
        <v>400</v>
      </c>
      <c r="N62" s="130">
        <f t="shared" si="6"/>
        <v>0</v>
      </c>
      <c r="O62" s="130">
        <f t="shared" si="6"/>
        <v>0</v>
      </c>
      <c r="P62" s="130">
        <f t="shared" si="6"/>
        <v>0</v>
      </c>
      <c r="Q62" s="130">
        <f t="shared" si="6"/>
        <v>800</v>
      </c>
      <c r="R62" s="130">
        <f t="shared" si="6"/>
        <v>0</v>
      </c>
      <c r="S62" s="130">
        <f t="shared" si="6"/>
        <v>0</v>
      </c>
      <c r="T62" s="130">
        <f t="shared" si="6"/>
        <v>0</v>
      </c>
      <c r="U62" s="130">
        <f t="shared" si="6"/>
        <v>0</v>
      </c>
      <c r="V62" s="130">
        <f t="shared" si="6"/>
        <v>300</v>
      </c>
      <c r="W62" s="130">
        <f t="shared" si="6"/>
        <v>0</v>
      </c>
      <c r="X62" s="130">
        <f t="shared" si="6"/>
        <v>0</v>
      </c>
      <c r="Y62" s="130">
        <f t="shared" si="6"/>
        <v>0</v>
      </c>
      <c r="Z62" s="130">
        <f t="shared" si="6"/>
        <v>0</v>
      </c>
      <c r="AA62" s="130">
        <f t="shared" si="6"/>
        <v>0</v>
      </c>
      <c r="AB62" s="130">
        <f t="shared" si="6"/>
        <v>0</v>
      </c>
      <c r="AC62" s="130">
        <f t="shared" si="6"/>
        <v>0</v>
      </c>
      <c r="AD62" s="130">
        <f t="shared" si="6"/>
        <v>0</v>
      </c>
      <c r="AE62" s="130">
        <f t="shared" si="6"/>
        <v>150</v>
      </c>
      <c r="AF62" s="130">
        <f t="shared" si="6"/>
        <v>0</v>
      </c>
      <c r="AG62" s="130">
        <f t="shared" si="6"/>
        <v>0</v>
      </c>
      <c r="AH62" s="130">
        <f t="shared" si="6"/>
        <v>0</v>
      </c>
      <c r="AI62" s="130">
        <f t="shared" si="6"/>
        <v>140</v>
      </c>
      <c r="AJ62" s="130">
        <f t="shared" si="6"/>
        <v>0</v>
      </c>
      <c r="AK62" s="130">
        <f t="shared" si="6"/>
        <v>0</v>
      </c>
      <c r="AL62" s="128"/>
      <c r="AM62" s="130">
        <f>SUM(AM39:AM60)</f>
        <v>0</v>
      </c>
      <c r="AN62" s="130">
        <f>SUM(AN39:AN60)</f>
        <v>600</v>
      </c>
      <c r="AO62" s="130">
        <f>SUM(AO39:AO60)</f>
        <v>0</v>
      </c>
      <c r="AP62" s="128"/>
      <c r="AQ62" s="130">
        <f>SUM(AQ39:AQ60)</f>
        <v>0</v>
      </c>
      <c r="AR62" s="130">
        <f>SUM(AR39:AR60)</f>
        <v>2500</v>
      </c>
      <c r="AS62" s="130">
        <f>SUM(AS39:AS60)</f>
        <v>100</v>
      </c>
      <c r="AT62" s="26"/>
    </row>
    <row r="63" spans="1:46" customFormat="1" ht="21" customHeight="1" x14ac:dyDescent="0.2">
      <c r="A63" s="100"/>
      <c r="B63" s="101"/>
      <c r="C63" s="65"/>
      <c r="D63" s="65"/>
      <c r="E63" s="65"/>
      <c r="F63" s="65"/>
      <c r="G63" s="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38"/>
      <c r="Z63" s="25"/>
      <c r="AA63" s="25"/>
      <c r="AB63" s="77"/>
      <c r="AC63" s="25"/>
      <c r="AD63" s="25"/>
      <c r="AE63" s="25"/>
      <c r="AF63" s="25"/>
      <c r="AG63" s="25"/>
      <c r="AH63" s="25"/>
      <c r="AI63" s="38"/>
      <c r="AJ63" s="19"/>
      <c r="AK63" s="13"/>
      <c r="AL63" s="111"/>
      <c r="AM63" s="25"/>
      <c r="AN63" s="22"/>
      <c r="AO63" s="13"/>
      <c r="AP63" s="111"/>
      <c r="AQ63" s="13"/>
      <c r="AR63" s="13"/>
      <c r="AS63" s="13"/>
      <c r="AT63" s="26"/>
    </row>
    <row r="64" spans="1:46" customFormat="1" ht="21" customHeight="1" x14ac:dyDescent="0.2">
      <c r="A64" s="84" t="s">
        <v>79</v>
      </c>
      <c r="B64" s="84"/>
      <c r="C64" s="84"/>
      <c r="D64" s="84"/>
      <c r="E64" s="84"/>
      <c r="F64" s="84"/>
      <c r="G64" s="84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5"/>
      <c r="Z64" s="84"/>
      <c r="AA64" s="84"/>
      <c r="AB64" s="86"/>
      <c r="AC64" s="84"/>
      <c r="AD64" s="84"/>
      <c r="AE64" s="84"/>
      <c r="AF64" s="84"/>
      <c r="AG64" s="84"/>
      <c r="AH64" s="84"/>
      <c r="AI64" s="85"/>
      <c r="AJ64" s="79"/>
      <c r="AK64" s="60"/>
      <c r="AL64" s="111"/>
      <c r="AM64" s="84"/>
      <c r="AN64" s="83"/>
      <c r="AO64" s="60"/>
      <c r="AP64" s="111"/>
      <c r="AQ64" s="60"/>
      <c r="AR64" s="60"/>
      <c r="AS64" s="60"/>
      <c r="AT64" s="26"/>
    </row>
    <row r="65" spans="1:46" customFormat="1" ht="21" customHeight="1" x14ac:dyDescent="0.2">
      <c r="A65" s="64" t="s">
        <v>135</v>
      </c>
      <c r="B65" s="71" t="s">
        <v>80</v>
      </c>
      <c r="C65" s="65"/>
      <c r="D65" s="65"/>
      <c r="E65" s="65"/>
      <c r="F65" s="65">
        <v>500</v>
      </c>
      <c r="G65" s="5">
        <f t="shared" ref="G65:G86" si="7">SUM(H65:AS65)</f>
        <v>0</v>
      </c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38"/>
      <c r="Z65" s="25"/>
      <c r="AA65" s="25"/>
      <c r="AB65" s="77"/>
      <c r="AC65" s="25"/>
      <c r="AD65" s="25"/>
      <c r="AE65" s="25"/>
      <c r="AF65" s="25"/>
      <c r="AG65" s="25"/>
      <c r="AH65" s="25"/>
      <c r="AI65" s="38"/>
      <c r="AJ65" s="19"/>
      <c r="AK65" s="13"/>
      <c r="AL65" s="111"/>
      <c r="AM65" s="25"/>
      <c r="AN65" s="22"/>
      <c r="AO65" s="13"/>
      <c r="AP65" s="111"/>
      <c r="AQ65" s="13"/>
      <c r="AR65" s="13"/>
      <c r="AS65" s="13"/>
      <c r="AT65" s="26"/>
    </row>
    <row r="66" spans="1:46" customFormat="1" ht="21" customHeight="1" x14ac:dyDescent="0.2">
      <c r="A66" s="97" t="s">
        <v>136</v>
      </c>
      <c r="B66" s="65"/>
      <c r="C66" s="65"/>
      <c r="D66" s="65"/>
      <c r="E66" s="65"/>
      <c r="F66" s="65">
        <v>400</v>
      </c>
      <c r="G66" s="5">
        <f t="shared" si="7"/>
        <v>0</v>
      </c>
      <c r="H66" s="22"/>
      <c r="I66" s="22"/>
      <c r="J66" s="22"/>
      <c r="K66" s="22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9"/>
      <c r="Z66" s="13"/>
      <c r="AA66" s="13"/>
      <c r="AB66" s="18"/>
      <c r="AC66" s="13"/>
      <c r="AD66" s="13"/>
      <c r="AE66" s="13"/>
      <c r="AF66" s="13"/>
      <c r="AG66" s="13"/>
      <c r="AH66" s="13"/>
      <c r="AI66" s="19"/>
      <c r="AJ66" s="19"/>
      <c r="AK66" s="13"/>
      <c r="AL66" s="111"/>
      <c r="AM66" s="13"/>
      <c r="AN66" s="14"/>
      <c r="AO66" s="13"/>
      <c r="AP66" s="111"/>
      <c r="AQ66" s="13"/>
      <c r="AR66" s="13"/>
      <c r="AS66" s="13"/>
      <c r="AT66" s="26"/>
    </row>
    <row r="67" spans="1:46" customFormat="1" ht="21" customHeight="1" x14ac:dyDescent="0.2">
      <c r="A67" s="97" t="s">
        <v>137</v>
      </c>
      <c r="B67" s="65"/>
      <c r="C67" s="65"/>
      <c r="D67" s="65"/>
      <c r="E67" s="65"/>
      <c r="F67" s="65">
        <v>400</v>
      </c>
      <c r="G67" s="5">
        <f t="shared" si="7"/>
        <v>0</v>
      </c>
      <c r="H67" s="22"/>
      <c r="I67" s="22"/>
      <c r="J67" s="22"/>
      <c r="K67" s="22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9"/>
      <c r="Z67" s="13"/>
      <c r="AA67" s="13"/>
      <c r="AB67" s="18"/>
      <c r="AC67" s="13"/>
      <c r="AD67" s="13"/>
      <c r="AE67" s="13"/>
      <c r="AF67" s="13"/>
      <c r="AG67" s="13"/>
      <c r="AH67" s="13"/>
      <c r="AI67" s="19"/>
      <c r="AJ67" s="19"/>
      <c r="AK67" s="13"/>
      <c r="AL67" s="111"/>
      <c r="AM67" s="13"/>
      <c r="AN67" s="14"/>
      <c r="AO67" s="13"/>
      <c r="AP67" s="111"/>
      <c r="AQ67" s="13"/>
      <c r="AR67" s="13"/>
      <c r="AS67" s="13"/>
      <c r="AT67" s="26"/>
    </row>
    <row r="68" spans="1:46" customFormat="1" ht="21" customHeight="1" x14ac:dyDescent="0.2">
      <c r="A68" s="143"/>
      <c r="B68" s="65"/>
      <c r="C68" s="65"/>
      <c r="D68" s="65"/>
      <c r="E68" s="65"/>
      <c r="F68" s="65">
        <v>250</v>
      </c>
      <c r="G68" s="5">
        <f t="shared" si="7"/>
        <v>0</v>
      </c>
      <c r="H68" s="22"/>
      <c r="I68" s="22"/>
      <c r="J68" s="22"/>
      <c r="K68" s="22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9"/>
      <c r="Z68" s="13"/>
      <c r="AA68" s="13"/>
      <c r="AB68" s="18"/>
      <c r="AC68" s="13"/>
      <c r="AD68" s="13"/>
      <c r="AE68" s="13"/>
      <c r="AF68" s="13"/>
      <c r="AG68" s="13"/>
      <c r="AH68" s="13"/>
      <c r="AI68" s="19"/>
      <c r="AJ68" s="19"/>
      <c r="AK68" s="13"/>
      <c r="AL68" s="111"/>
      <c r="AM68" s="13"/>
      <c r="AN68" s="14"/>
      <c r="AO68" s="13"/>
      <c r="AP68" s="111"/>
      <c r="AQ68" s="13"/>
      <c r="AR68" s="13"/>
      <c r="AS68" s="13"/>
      <c r="AT68" s="26"/>
    </row>
    <row r="69" spans="1:46" customFormat="1" ht="21" customHeight="1" x14ac:dyDescent="0.2">
      <c r="A69" s="97" t="s">
        <v>122</v>
      </c>
      <c r="B69" s="65"/>
      <c r="C69" s="65"/>
      <c r="D69" s="65"/>
      <c r="E69" s="65"/>
      <c r="F69" s="65">
        <v>500</v>
      </c>
      <c r="G69" s="5">
        <f t="shared" si="7"/>
        <v>0</v>
      </c>
      <c r="H69" s="22"/>
      <c r="I69" s="22"/>
      <c r="J69" s="22"/>
      <c r="K69" s="22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9"/>
      <c r="Z69" s="13"/>
      <c r="AA69" s="13"/>
      <c r="AB69" s="18"/>
      <c r="AC69" s="13"/>
      <c r="AD69" s="13"/>
      <c r="AE69" s="13"/>
      <c r="AF69" s="13"/>
      <c r="AG69" s="13"/>
      <c r="AH69" s="13"/>
      <c r="AI69" s="19"/>
      <c r="AJ69" s="19"/>
      <c r="AK69" s="13"/>
      <c r="AL69" s="111"/>
      <c r="AM69" s="13"/>
      <c r="AN69" s="14"/>
      <c r="AO69" s="13"/>
      <c r="AP69" s="111"/>
      <c r="AQ69" s="13"/>
      <c r="AR69" s="13"/>
      <c r="AS69" s="13"/>
      <c r="AT69" s="26"/>
    </row>
    <row r="70" spans="1:46" customFormat="1" ht="21" customHeight="1" x14ac:dyDescent="0.2">
      <c r="A70" s="97" t="s">
        <v>123</v>
      </c>
      <c r="B70" s="65"/>
      <c r="C70" s="65"/>
      <c r="D70" s="65"/>
      <c r="E70" s="65"/>
      <c r="F70" s="65">
        <v>200</v>
      </c>
      <c r="G70" s="5">
        <f t="shared" si="7"/>
        <v>0</v>
      </c>
      <c r="H70" s="22"/>
      <c r="I70" s="22"/>
      <c r="J70" s="22"/>
      <c r="K70" s="22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9"/>
      <c r="Z70" s="13"/>
      <c r="AA70" s="13"/>
      <c r="AB70" s="18"/>
      <c r="AC70" s="13"/>
      <c r="AD70" s="13"/>
      <c r="AE70" s="13"/>
      <c r="AF70" s="13"/>
      <c r="AG70" s="13"/>
      <c r="AH70" s="13"/>
      <c r="AI70" s="19"/>
      <c r="AJ70" s="19"/>
      <c r="AK70" s="13"/>
      <c r="AL70" s="111"/>
      <c r="AM70" s="13"/>
      <c r="AN70" s="14"/>
      <c r="AO70" s="13"/>
      <c r="AP70" s="111"/>
      <c r="AQ70" s="13"/>
      <c r="AR70" s="13"/>
      <c r="AS70" s="13"/>
      <c r="AT70" s="26"/>
    </row>
    <row r="71" spans="1:46" customFormat="1" ht="21" customHeight="1" x14ac:dyDescent="0.2">
      <c r="A71" s="97" t="s">
        <v>124</v>
      </c>
      <c r="B71" s="65"/>
      <c r="C71" s="65"/>
      <c r="D71" s="65"/>
      <c r="E71" s="65"/>
      <c r="F71" s="65">
        <v>150</v>
      </c>
      <c r="G71" s="5">
        <f t="shared" si="7"/>
        <v>0</v>
      </c>
      <c r="H71" s="22"/>
      <c r="I71" s="22"/>
      <c r="J71" s="22"/>
      <c r="K71" s="22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9"/>
      <c r="Z71" s="13"/>
      <c r="AA71" s="13"/>
      <c r="AB71" s="18"/>
      <c r="AC71" s="13"/>
      <c r="AD71" s="13"/>
      <c r="AE71" s="13"/>
      <c r="AF71" s="13"/>
      <c r="AG71" s="13"/>
      <c r="AH71" s="13"/>
      <c r="AI71" s="19"/>
      <c r="AJ71" s="19"/>
      <c r="AK71" s="13"/>
      <c r="AL71" s="111"/>
      <c r="AM71" s="13"/>
      <c r="AN71" s="14"/>
      <c r="AO71" s="13"/>
      <c r="AP71" s="111"/>
      <c r="AQ71" s="13"/>
      <c r="AR71" s="13"/>
      <c r="AS71" s="13"/>
      <c r="AT71" s="26"/>
    </row>
    <row r="72" spans="1:46" customFormat="1" ht="21" customHeight="1" x14ac:dyDescent="0.2">
      <c r="A72" s="97" t="s">
        <v>125</v>
      </c>
      <c r="B72" s="65"/>
      <c r="C72" s="65"/>
      <c r="D72" s="65"/>
      <c r="E72" s="65"/>
      <c r="F72" s="65">
        <v>400</v>
      </c>
      <c r="G72" s="5">
        <f t="shared" si="7"/>
        <v>0</v>
      </c>
      <c r="H72" s="22"/>
      <c r="I72" s="22"/>
      <c r="J72" s="22"/>
      <c r="K72" s="22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9"/>
      <c r="Z72" s="13"/>
      <c r="AA72" s="13"/>
      <c r="AB72" s="18"/>
      <c r="AC72" s="13"/>
      <c r="AD72" s="13"/>
      <c r="AE72" s="13"/>
      <c r="AF72" s="13"/>
      <c r="AG72" s="13"/>
      <c r="AH72" s="13"/>
      <c r="AI72" s="19"/>
      <c r="AJ72" s="19"/>
      <c r="AK72" s="13"/>
      <c r="AL72" s="111"/>
      <c r="AM72" s="13"/>
      <c r="AN72" s="14"/>
      <c r="AO72" s="13"/>
      <c r="AP72" s="111"/>
      <c r="AQ72" s="13"/>
      <c r="AR72" s="13"/>
      <c r="AS72" s="13"/>
      <c r="AT72" s="26"/>
    </row>
    <row r="73" spans="1:46" customFormat="1" ht="21" customHeight="1" x14ac:dyDescent="0.2">
      <c r="A73" s="97" t="s">
        <v>126</v>
      </c>
      <c r="B73" s="65"/>
      <c r="C73" s="65"/>
      <c r="D73" s="65"/>
      <c r="E73" s="65"/>
      <c r="F73" s="65">
        <v>500</v>
      </c>
      <c r="G73" s="5">
        <f t="shared" si="7"/>
        <v>0</v>
      </c>
      <c r="H73" s="22"/>
      <c r="I73" s="22"/>
      <c r="J73" s="22"/>
      <c r="K73" s="22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9"/>
      <c r="Z73" s="13"/>
      <c r="AA73" s="13"/>
      <c r="AB73" s="18"/>
      <c r="AC73" s="13"/>
      <c r="AD73" s="13"/>
      <c r="AE73" s="13"/>
      <c r="AF73" s="13"/>
      <c r="AG73" s="13"/>
      <c r="AH73" s="13"/>
      <c r="AI73" s="19"/>
      <c r="AJ73" s="19"/>
      <c r="AK73" s="13"/>
      <c r="AL73" s="111"/>
      <c r="AM73" s="13"/>
      <c r="AN73" s="14"/>
      <c r="AO73" s="13"/>
      <c r="AP73" s="111"/>
      <c r="AQ73" s="13"/>
      <c r="AR73" s="13"/>
      <c r="AS73" s="13"/>
      <c r="AT73" s="26"/>
    </row>
    <row r="74" spans="1:46" customFormat="1" ht="21" customHeight="1" x14ac:dyDescent="0.2">
      <c r="A74" s="97"/>
      <c r="B74" s="65"/>
      <c r="C74" s="65"/>
      <c r="D74" s="65"/>
      <c r="E74" s="65"/>
      <c r="F74" s="65"/>
      <c r="G74" s="5">
        <f t="shared" si="7"/>
        <v>0</v>
      </c>
      <c r="H74" s="22"/>
      <c r="I74" s="22"/>
      <c r="J74" s="22"/>
      <c r="K74" s="22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9"/>
      <c r="Z74" s="13"/>
      <c r="AA74" s="13"/>
      <c r="AB74" s="18"/>
      <c r="AC74" s="13"/>
      <c r="AD74" s="13"/>
      <c r="AE74" s="13"/>
      <c r="AF74" s="13"/>
      <c r="AG74" s="13"/>
      <c r="AH74" s="13"/>
      <c r="AI74" s="19"/>
      <c r="AJ74" s="19"/>
      <c r="AK74" s="13"/>
      <c r="AL74" s="111"/>
      <c r="AM74" s="13"/>
      <c r="AN74" s="14"/>
      <c r="AO74" s="13"/>
      <c r="AP74" s="111"/>
      <c r="AQ74" s="13"/>
      <c r="AR74" s="13"/>
      <c r="AS74" s="13"/>
      <c r="AT74" s="26"/>
    </row>
    <row r="75" spans="1:46" customFormat="1" ht="21" customHeight="1" x14ac:dyDescent="0.2">
      <c r="A75" s="97" t="s">
        <v>129</v>
      </c>
      <c r="B75" s="65"/>
      <c r="C75" s="65"/>
      <c r="D75" s="65"/>
      <c r="E75" s="65"/>
      <c r="F75" s="65">
        <v>100</v>
      </c>
      <c r="G75" s="5">
        <f t="shared" si="7"/>
        <v>0</v>
      </c>
      <c r="H75" s="22"/>
      <c r="I75" s="22"/>
      <c r="J75" s="22"/>
      <c r="K75" s="22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9"/>
      <c r="Z75" s="13"/>
      <c r="AA75" s="13"/>
      <c r="AB75" s="18"/>
      <c r="AC75" s="13"/>
      <c r="AD75" s="13"/>
      <c r="AE75" s="13"/>
      <c r="AF75" s="13"/>
      <c r="AG75" s="13"/>
      <c r="AH75" s="13"/>
      <c r="AI75" s="19"/>
      <c r="AJ75" s="19"/>
      <c r="AK75" s="13"/>
      <c r="AL75" s="111"/>
      <c r="AM75" s="13"/>
      <c r="AN75" s="14"/>
      <c r="AO75" s="13"/>
      <c r="AP75" s="111"/>
      <c r="AQ75" s="13"/>
      <c r="AR75" s="13"/>
      <c r="AS75" s="13"/>
      <c r="AT75" s="26"/>
    </row>
    <row r="76" spans="1:46" customFormat="1" ht="21" customHeight="1" x14ac:dyDescent="0.2">
      <c r="A76" s="97" t="s">
        <v>130</v>
      </c>
      <c r="B76" s="65"/>
      <c r="C76" s="65"/>
      <c r="D76" s="65"/>
      <c r="E76" s="65"/>
      <c r="F76" s="65">
        <v>100</v>
      </c>
      <c r="G76" s="5">
        <f t="shared" si="7"/>
        <v>0</v>
      </c>
      <c r="H76" s="22"/>
      <c r="I76" s="22"/>
      <c r="J76" s="22"/>
      <c r="K76" s="22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9"/>
      <c r="Z76" s="13"/>
      <c r="AA76" s="13"/>
      <c r="AB76" s="18"/>
      <c r="AC76" s="13"/>
      <c r="AD76" s="13"/>
      <c r="AE76" s="13"/>
      <c r="AF76" s="13"/>
      <c r="AG76" s="13"/>
      <c r="AH76" s="13"/>
      <c r="AI76" s="19"/>
      <c r="AJ76" s="19"/>
      <c r="AK76" s="13"/>
      <c r="AL76" s="111"/>
      <c r="AM76" s="13"/>
      <c r="AN76" s="14"/>
      <c r="AO76" s="13"/>
      <c r="AP76" s="111"/>
      <c r="AQ76" s="13"/>
      <c r="AR76" s="13"/>
      <c r="AS76" s="13"/>
      <c r="AT76" s="26"/>
    </row>
    <row r="77" spans="1:46" customFormat="1" ht="21" customHeight="1" x14ac:dyDescent="0.2">
      <c r="A77" s="97" t="s">
        <v>131</v>
      </c>
      <c r="B77" s="65"/>
      <c r="C77" s="65"/>
      <c r="D77" s="65"/>
      <c r="E77" s="65"/>
      <c r="F77" s="65">
        <v>400</v>
      </c>
      <c r="G77" s="5">
        <f t="shared" si="7"/>
        <v>0</v>
      </c>
      <c r="H77" s="22"/>
      <c r="I77" s="22"/>
      <c r="J77" s="22"/>
      <c r="K77" s="22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9"/>
      <c r="Z77" s="13"/>
      <c r="AA77" s="13"/>
      <c r="AB77" s="18"/>
      <c r="AC77" s="13"/>
      <c r="AD77" s="13"/>
      <c r="AE77" s="13"/>
      <c r="AF77" s="13"/>
      <c r="AG77" s="13"/>
      <c r="AH77" s="13"/>
      <c r="AI77" s="19"/>
      <c r="AJ77" s="19"/>
      <c r="AK77" s="13"/>
      <c r="AL77" s="111"/>
      <c r="AM77" s="13"/>
      <c r="AN77" s="14"/>
      <c r="AO77" s="13"/>
      <c r="AP77" s="111"/>
      <c r="AQ77" s="13"/>
      <c r="AR77" s="13"/>
      <c r="AS77" s="13"/>
      <c r="AT77" s="26"/>
    </row>
    <row r="78" spans="1:46" customFormat="1" ht="21" customHeight="1" x14ac:dyDescent="0.2">
      <c r="A78" s="97"/>
      <c r="B78" s="65"/>
      <c r="C78" s="65"/>
      <c r="D78" s="65"/>
      <c r="E78" s="65"/>
      <c r="F78" s="65"/>
      <c r="G78" s="5">
        <f t="shared" si="7"/>
        <v>0</v>
      </c>
      <c r="H78" s="22"/>
      <c r="I78" s="22"/>
      <c r="J78" s="22"/>
      <c r="K78" s="22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9"/>
      <c r="Z78" s="13"/>
      <c r="AA78" s="13"/>
      <c r="AB78" s="18"/>
      <c r="AC78" s="13"/>
      <c r="AD78" s="13"/>
      <c r="AE78" s="13"/>
      <c r="AF78" s="13"/>
      <c r="AG78" s="13"/>
      <c r="AH78" s="13"/>
      <c r="AI78" s="19"/>
      <c r="AJ78" s="19"/>
      <c r="AK78" s="13"/>
      <c r="AL78" s="111"/>
      <c r="AM78" s="13"/>
      <c r="AN78" s="14"/>
      <c r="AO78" s="13"/>
      <c r="AP78" s="111"/>
      <c r="AQ78" s="13"/>
      <c r="AR78" s="13"/>
      <c r="AS78" s="13"/>
      <c r="AT78" s="26"/>
    </row>
    <row r="79" spans="1:46" customFormat="1" ht="21" customHeight="1" x14ac:dyDescent="0.2">
      <c r="A79" s="97" t="s">
        <v>132</v>
      </c>
      <c r="B79" s="65" t="s">
        <v>85</v>
      </c>
      <c r="C79" s="65"/>
      <c r="D79" s="65"/>
      <c r="E79" s="65"/>
      <c r="F79" s="65">
        <v>400</v>
      </c>
      <c r="G79" s="5">
        <f t="shared" si="7"/>
        <v>0</v>
      </c>
      <c r="H79" s="22"/>
      <c r="I79" s="22"/>
      <c r="J79" s="22"/>
      <c r="K79" s="22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9"/>
      <c r="Z79" s="13"/>
      <c r="AA79" s="13"/>
      <c r="AB79" s="18"/>
      <c r="AC79" s="13"/>
      <c r="AD79" s="13"/>
      <c r="AE79" s="13"/>
      <c r="AF79" s="13"/>
      <c r="AG79" s="13"/>
      <c r="AH79" s="13"/>
      <c r="AI79" s="19"/>
      <c r="AJ79" s="19"/>
      <c r="AK79" s="13"/>
      <c r="AL79" s="111"/>
      <c r="AM79" s="13"/>
      <c r="AN79" s="14"/>
      <c r="AO79" s="13"/>
      <c r="AP79" s="111"/>
      <c r="AQ79" s="13"/>
      <c r="AR79" s="13"/>
      <c r="AS79" s="13"/>
      <c r="AT79" s="26"/>
    </row>
    <row r="80" spans="1:46" customFormat="1" ht="21" customHeight="1" x14ac:dyDescent="0.2">
      <c r="A80" s="97"/>
      <c r="B80" s="65"/>
      <c r="C80" s="65"/>
      <c r="D80" s="65"/>
      <c r="E80" s="65"/>
      <c r="F80" s="65"/>
      <c r="G80" s="5">
        <f t="shared" si="7"/>
        <v>0</v>
      </c>
      <c r="H80" s="22"/>
      <c r="I80" s="22"/>
      <c r="J80" s="22"/>
      <c r="K80" s="22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9"/>
      <c r="Z80" s="13"/>
      <c r="AA80" s="13"/>
      <c r="AB80" s="18"/>
      <c r="AC80" s="13"/>
      <c r="AD80" s="13"/>
      <c r="AE80" s="13"/>
      <c r="AF80" s="13"/>
      <c r="AG80" s="13"/>
      <c r="AH80" s="13"/>
      <c r="AI80" s="19"/>
      <c r="AJ80" s="19"/>
      <c r="AK80" s="13"/>
      <c r="AL80" s="111"/>
      <c r="AM80" s="13"/>
      <c r="AN80" s="14"/>
      <c r="AO80" s="13"/>
      <c r="AP80" s="111"/>
      <c r="AQ80" s="13"/>
      <c r="AR80" s="13"/>
      <c r="AS80" s="13"/>
      <c r="AT80" s="26"/>
    </row>
    <row r="81" spans="1:46" customFormat="1" ht="21" customHeight="1" x14ac:dyDescent="0.2">
      <c r="A81" s="97" t="s">
        <v>127</v>
      </c>
      <c r="B81" s="65" t="s">
        <v>84</v>
      </c>
      <c r="C81" s="65"/>
      <c r="D81" s="65"/>
      <c r="E81" s="65"/>
      <c r="F81" s="65">
        <v>450</v>
      </c>
      <c r="G81" s="5">
        <f t="shared" si="7"/>
        <v>0</v>
      </c>
      <c r="H81" s="22"/>
      <c r="I81" s="22"/>
      <c r="J81" s="22"/>
      <c r="K81" s="22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9"/>
      <c r="Z81" s="13"/>
      <c r="AA81" s="13"/>
      <c r="AB81" s="18"/>
      <c r="AC81" s="13"/>
      <c r="AD81" s="13"/>
      <c r="AE81" s="13"/>
      <c r="AF81" s="13"/>
      <c r="AG81" s="13"/>
      <c r="AH81" s="13"/>
      <c r="AI81" s="19"/>
      <c r="AJ81" s="19"/>
      <c r="AK81" s="13"/>
      <c r="AL81" s="111"/>
      <c r="AM81" s="13"/>
      <c r="AN81" s="14"/>
      <c r="AO81" s="13"/>
      <c r="AP81" s="111"/>
      <c r="AQ81" s="13"/>
      <c r="AR81" s="13"/>
      <c r="AS81" s="13"/>
      <c r="AT81" s="26"/>
    </row>
    <row r="82" spans="1:46" customFormat="1" ht="21" customHeight="1" x14ac:dyDescent="0.2">
      <c r="A82" s="97" t="s">
        <v>128</v>
      </c>
      <c r="B82" s="65"/>
      <c r="C82" s="65"/>
      <c r="D82" s="65"/>
      <c r="E82" s="65"/>
      <c r="F82" s="65">
        <v>350</v>
      </c>
      <c r="G82" s="5">
        <f t="shared" si="7"/>
        <v>0</v>
      </c>
      <c r="H82" s="22"/>
      <c r="I82" s="22"/>
      <c r="J82" s="22"/>
      <c r="K82" s="22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9"/>
      <c r="Z82" s="13"/>
      <c r="AA82" s="13"/>
      <c r="AB82" s="18"/>
      <c r="AC82" s="13"/>
      <c r="AD82" s="13"/>
      <c r="AE82" s="13"/>
      <c r="AF82" s="13"/>
      <c r="AG82" s="13"/>
      <c r="AH82" s="13"/>
      <c r="AI82" s="19"/>
      <c r="AJ82" s="19"/>
      <c r="AK82" s="13"/>
      <c r="AL82" s="111"/>
      <c r="AM82" s="13"/>
      <c r="AN82" s="14"/>
      <c r="AO82" s="13"/>
      <c r="AP82" s="111"/>
      <c r="AQ82" s="13"/>
      <c r="AR82" s="13"/>
      <c r="AS82" s="13"/>
      <c r="AT82" s="26"/>
    </row>
    <row r="83" spans="1:46" customFormat="1" ht="21" customHeight="1" x14ac:dyDescent="0.2">
      <c r="A83" s="97"/>
      <c r="B83" s="65"/>
      <c r="C83" s="65"/>
      <c r="D83" s="65"/>
      <c r="E83" s="65"/>
      <c r="F83" s="65"/>
      <c r="G83" s="5">
        <f t="shared" si="7"/>
        <v>0</v>
      </c>
      <c r="H83" s="22"/>
      <c r="I83" s="22"/>
      <c r="J83" s="22"/>
      <c r="K83" s="22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9"/>
      <c r="Z83" s="13"/>
      <c r="AA83" s="13"/>
      <c r="AB83" s="18"/>
      <c r="AC83" s="13"/>
      <c r="AD83" s="13"/>
      <c r="AE83" s="13"/>
      <c r="AF83" s="13"/>
      <c r="AG83" s="13"/>
      <c r="AH83" s="13"/>
      <c r="AI83" s="19"/>
      <c r="AJ83" s="19"/>
      <c r="AK83" s="13"/>
      <c r="AL83" s="111"/>
      <c r="AM83" s="13"/>
      <c r="AN83" s="14"/>
      <c r="AO83" s="13"/>
      <c r="AP83" s="111"/>
      <c r="AQ83" s="13"/>
      <c r="AR83" s="13"/>
      <c r="AS83" s="13"/>
      <c r="AT83" s="26"/>
    </row>
    <row r="84" spans="1:46" customFormat="1" ht="21" customHeight="1" x14ac:dyDescent="0.2">
      <c r="A84" s="97" t="s">
        <v>133</v>
      </c>
      <c r="B84" s="65"/>
      <c r="C84" s="65"/>
      <c r="D84" s="65"/>
      <c r="E84" s="65"/>
      <c r="F84" s="65">
        <v>320</v>
      </c>
      <c r="G84" s="5">
        <f t="shared" si="7"/>
        <v>0</v>
      </c>
      <c r="H84" s="22"/>
      <c r="I84" s="22"/>
      <c r="J84" s="22"/>
      <c r="K84" s="22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9"/>
      <c r="Z84" s="13"/>
      <c r="AA84" s="13"/>
      <c r="AB84" s="18"/>
      <c r="AC84" s="13"/>
      <c r="AD84" s="13"/>
      <c r="AE84" s="13"/>
      <c r="AF84" s="13"/>
      <c r="AG84" s="13"/>
      <c r="AH84" s="13"/>
      <c r="AI84" s="19"/>
      <c r="AJ84" s="19"/>
      <c r="AK84" s="13"/>
      <c r="AL84" s="111"/>
      <c r="AM84" s="13"/>
      <c r="AN84" s="14"/>
      <c r="AO84" s="13"/>
      <c r="AP84" s="111"/>
      <c r="AQ84" s="13"/>
      <c r="AR84" s="13"/>
      <c r="AS84" s="13"/>
      <c r="AT84" s="26"/>
    </row>
    <row r="85" spans="1:46" customFormat="1" ht="21" customHeight="1" x14ac:dyDescent="0.2">
      <c r="A85" s="97" t="s">
        <v>134</v>
      </c>
      <c r="B85" s="65"/>
      <c r="C85" s="65"/>
      <c r="D85" s="65"/>
      <c r="E85" s="65"/>
      <c r="F85" s="65">
        <v>3000</v>
      </c>
      <c r="G85" s="5">
        <f t="shared" si="7"/>
        <v>0</v>
      </c>
      <c r="H85" s="22"/>
      <c r="I85" s="22"/>
      <c r="J85" s="22"/>
      <c r="K85" s="22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9"/>
      <c r="Z85" s="13"/>
      <c r="AA85" s="13"/>
      <c r="AB85" s="18"/>
      <c r="AC85" s="13"/>
      <c r="AD85" s="13"/>
      <c r="AE85" s="13"/>
      <c r="AF85" s="13"/>
      <c r="AG85" s="13"/>
      <c r="AH85" s="13"/>
      <c r="AI85" s="19"/>
      <c r="AJ85" s="19"/>
      <c r="AK85" s="13"/>
      <c r="AL85" s="111"/>
      <c r="AM85" s="13"/>
      <c r="AN85" s="14"/>
      <c r="AO85" s="13"/>
      <c r="AP85" s="111"/>
      <c r="AQ85" s="13"/>
      <c r="AR85" s="13"/>
      <c r="AS85" s="13"/>
      <c r="AT85" s="26"/>
    </row>
    <row r="86" spans="1:46" customFormat="1" ht="21" customHeight="1" x14ac:dyDescent="0.2">
      <c r="A86" s="104" t="s">
        <v>91</v>
      </c>
      <c r="B86" s="65">
        <f>SUM(G86:AS86)</f>
        <v>11680</v>
      </c>
      <c r="C86" s="65"/>
      <c r="D86" s="65"/>
      <c r="E86" s="65"/>
      <c r="F86" s="65"/>
      <c r="G86" s="5">
        <f t="shared" si="7"/>
        <v>5840</v>
      </c>
      <c r="H86" s="22"/>
      <c r="I86" s="22"/>
      <c r="J86" s="22"/>
      <c r="K86" s="22"/>
      <c r="L86" s="14"/>
      <c r="M86" s="14"/>
      <c r="N86" s="14"/>
      <c r="O86" s="14"/>
      <c r="P86" s="14"/>
      <c r="Q86" s="14"/>
      <c r="R86" s="14"/>
      <c r="S86" s="14"/>
      <c r="T86" s="14">
        <v>250</v>
      </c>
      <c r="U86" s="14"/>
      <c r="V86" s="14"/>
      <c r="W86" s="14"/>
      <c r="X86" s="14">
        <v>100</v>
      </c>
      <c r="Y86" s="19">
        <v>700</v>
      </c>
      <c r="Z86" s="13"/>
      <c r="AA86" s="13"/>
      <c r="AB86" s="18">
        <v>170</v>
      </c>
      <c r="AC86" s="13"/>
      <c r="AD86" s="13">
        <v>550</v>
      </c>
      <c r="AE86" s="13"/>
      <c r="AF86" s="13">
        <v>1100</v>
      </c>
      <c r="AG86" s="13">
        <v>470</v>
      </c>
      <c r="AH86" s="13">
        <v>100</v>
      </c>
      <c r="AI86" s="19">
        <v>200</v>
      </c>
      <c r="AJ86" s="19"/>
      <c r="AK86" s="13"/>
      <c r="AL86" s="111"/>
      <c r="AM86" s="13"/>
      <c r="AN86" s="14">
        <v>500</v>
      </c>
      <c r="AO86" s="13">
        <v>1100</v>
      </c>
      <c r="AP86" s="111"/>
      <c r="AQ86" s="13"/>
      <c r="AR86" s="13">
        <v>600</v>
      </c>
      <c r="AS86" s="13"/>
      <c r="AT86" s="26"/>
    </row>
    <row r="87" spans="1:46" customFormat="1" ht="21" customHeight="1" x14ac:dyDescent="0.2">
      <c r="A87" s="141" t="s">
        <v>142</v>
      </c>
      <c r="B87" s="128"/>
      <c r="C87" s="65"/>
      <c r="D87" s="65"/>
      <c r="E87" s="65"/>
      <c r="F87" s="65"/>
      <c r="G87" s="142">
        <f>+F88-SUM(G65:G86)</f>
        <v>2580</v>
      </c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9"/>
      <c r="Z87" s="13"/>
      <c r="AA87" s="13"/>
      <c r="AB87" s="18"/>
      <c r="AC87" s="13"/>
      <c r="AD87" s="13"/>
      <c r="AE87" s="13"/>
      <c r="AF87" s="13"/>
      <c r="AG87" s="13"/>
      <c r="AH87" s="13"/>
      <c r="AI87" s="19"/>
      <c r="AJ87" s="19"/>
      <c r="AK87" s="13"/>
      <c r="AL87" s="111"/>
      <c r="AM87" s="13"/>
      <c r="AN87" s="14"/>
      <c r="AO87" s="13"/>
      <c r="AP87" s="111"/>
      <c r="AQ87" s="13"/>
      <c r="AR87" s="13"/>
      <c r="AS87" s="13">
        <v>2320</v>
      </c>
      <c r="AT87" s="26"/>
    </row>
    <row r="88" spans="1:46" customFormat="1" ht="21" customHeight="1" x14ac:dyDescent="0.2">
      <c r="A88" s="127" t="s">
        <v>63</v>
      </c>
      <c r="B88" s="128">
        <f>+B86-F88</f>
        <v>3260</v>
      </c>
      <c r="C88" s="128"/>
      <c r="D88" s="128"/>
      <c r="E88" s="128"/>
      <c r="F88" s="130">
        <f>SUM(F65:F87)</f>
        <v>8420</v>
      </c>
      <c r="G88" s="130">
        <f t="shared" ref="G88:AD88" si="8">SUM(G65:G87)</f>
        <v>8420</v>
      </c>
      <c r="H88" s="130">
        <f t="shared" si="8"/>
        <v>0</v>
      </c>
      <c r="I88" s="130">
        <f t="shared" si="8"/>
        <v>0</v>
      </c>
      <c r="J88" s="130">
        <f t="shared" si="8"/>
        <v>0</v>
      </c>
      <c r="K88" s="130">
        <f t="shared" si="8"/>
        <v>0</v>
      </c>
      <c r="L88" s="130">
        <f t="shared" si="8"/>
        <v>0</v>
      </c>
      <c r="M88" s="130">
        <f t="shared" si="8"/>
        <v>0</v>
      </c>
      <c r="N88" s="130">
        <f t="shared" si="8"/>
        <v>0</v>
      </c>
      <c r="O88" s="130">
        <f t="shared" si="8"/>
        <v>0</v>
      </c>
      <c r="P88" s="130">
        <f t="shared" si="8"/>
        <v>0</v>
      </c>
      <c r="Q88" s="130">
        <f t="shared" si="8"/>
        <v>0</v>
      </c>
      <c r="R88" s="130">
        <f t="shared" si="8"/>
        <v>0</v>
      </c>
      <c r="S88" s="130">
        <f t="shared" si="8"/>
        <v>0</v>
      </c>
      <c r="T88" s="130">
        <f t="shared" si="8"/>
        <v>250</v>
      </c>
      <c r="U88" s="130">
        <f t="shared" si="8"/>
        <v>0</v>
      </c>
      <c r="V88" s="130">
        <f t="shared" si="8"/>
        <v>0</v>
      </c>
      <c r="W88" s="130">
        <f t="shared" si="8"/>
        <v>0</v>
      </c>
      <c r="X88" s="130">
        <f t="shared" si="8"/>
        <v>100</v>
      </c>
      <c r="Y88" s="130">
        <f t="shared" si="8"/>
        <v>700</v>
      </c>
      <c r="Z88" s="130">
        <f t="shared" si="8"/>
        <v>0</v>
      </c>
      <c r="AA88" s="130">
        <f t="shared" si="8"/>
        <v>0</v>
      </c>
      <c r="AB88" s="130">
        <f t="shared" si="8"/>
        <v>170</v>
      </c>
      <c r="AC88" s="130">
        <f t="shared" si="8"/>
        <v>0</v>
      </c>
      <c r="AD88" s="130">
        <f t="shared" si="8"/>
        <v>550</v>
      </c>
      <c r="AE88" s="130">
        <f>SUM(AE65:AE87)</f>
        <v>0</v>
      </c>
      <c r="AF88" s="130">
        <f t="shared" ref="AF88:AK88" si="9">SUM(AF65:AF87)</f>
        <v>1100</v>
      </c>
      <c r="AG88" s="130">
        <f t="shared" si="9"/>
        <v>470</v>
      </c>
      <c r="AH88" s="130">
        <f t="shared" si="9"/>
        <v>100</v>
      </c>
      <c r="AI88" s="130">
        <f t="shared" si="9"/>
        <v>200</v>
      </c>
      <c r="AJ88" s="130">
        <f t="shared" si="9"/>
        <v>0</v>
      </c>
      <c r="AK88" s="130">
        <f t="shared" si="9"/>
        <v>0</v>
      </c>
      <c r="AL88" s="128"/>
      <c r="AM88" s="130">
        <f t="shared" ref="AM88:AO88" si="10">SUM(AM65:AM87)</f>
        <v>0</v>
      </c>
      <c r="AN88" s="130">
        <f t="shared" si="10"/>
        <v>500</v>
      </c>
      <c r="AO88" s="130">
        <f t="shared" si="10"/>
        <v>1100</v>
      </c>
      <c r="AP88" s="128"/>
      <c r="AQ88" s="134">
        <f>SUM(AQ65:AQ87)</f>
        <v>0</v>
      </c>
      <c r="AR88" s="135">
        <f t="shared" ref="AR88:AS88" si="11">SUM(AR65:AR87)</f>
        <v>600</v>
      </c>
      <c r="AS88" s="130">
        <f t="shared" si="11"/>
        <v>2320</v>
      </c>
      <c r="AT88" s="26"/>
    </row>
    <row r="89" spans="1:46" customFormat="1" ht="21" customHeight="1" x14ac:dyDescent="0.2">
      <c r="A89" s="42"/>
      <c r="B89" s="49"/>
      <c r="C89" s="49"/>
      <c r="D89" s="49"/>
      <c r="E89" s="49"/>
      <c r="F89" s="49"/>
      <c r="G89" s="5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27"/>
      <c r="V89" s="27"/>
      <c r="W89" s="27"/>
      <c r="X89" s="27"/>
      <c r="Y89" s="19"/>
      <c r="Z89" s="30"/>
      <c r="AA89" s="13"/>
      <c r="AB89" s="18"/>
      <c r="AC89" s="13"/>
      <c r="AD89" s="13"/>
      <c r="AE89" s="13"/>
      <c r="AF89" s="13"/>
      <c r="AG89" s="13"/>
      <c r="AH89" s="13"/>
      <c r="AI89" s="19"/>
      <c r="AJ89" s="19"/>
      <c r="AK89" s="13"/>
      <c r="AL89" s="111"/>
      <c r="AM89" s="13"/>
      <c r="AN89" s="27"/>
      <c r="AO89" s="13"/>
      <c r="AP89" s="111"/>
      <c r="AQ89" s="13"/>
      <c r="AR89" s="13"/>
      <c r="AS89" s="13"/>
      <c r="AT89" s="26"/>
    </row>
    <row r="90" spans="1:46" customFormat="1" ht="21" customHeight="1" x14ac:dyDescent="0.2">
      <c r="A90" s="43" t="s">
        <v>77</v>
      </c>
      <c r="B90" s="17"/>
      <c r="C90" s="21" t="e">
        <f>#REF!+C62+C36</f>
        <v>#REF!</v>
      </c>
      <c r="D90" s="21" t="e">
        <f>#REF!+D62+D36</f>
        <v>#REF!</v>
      </c>
      <c r="E90" s="20"/>
      <c r="F90" s="20">
        <f t="shared" ref="F90:S90" si="12">+F36</f>
        <v>28460</v>
      </c>
      <c r="G90" s="35">
        <f t="shared" si="12"/>
        <v>29110</v>
      </c>
      <c r="H90" s="35">
        <f t="shared" si="12"/>
        <v>1290</v>
      </c>
      <c r="I90" s="35">
        <f t="shared" si="12"/>
        <v>1050</v>
      </c>
      <c r="J90" s="35">
        <f t="shared" si="12"/>
        <v>400</v>
      </c>
      <c r="K90" s="35">
        <f t="shared" si="12"/>
        <v>800</v>
      </c>
      <c r="L90" s="35">
        <f t="shared" si="12"/>
        <v>900</v>
      </c>
      <c r="M90" s="35">
        <f t="shared" si="12"/>
        <v>530</v>
      </c>
      <c r="N90" s="35">
        <f t="shared" si="12"/>
        <v>800</v>
      </c>
      <c r="O90" s="35">
        <f t="shared" si="12"/>
        <v>1100</v>
      </c>
      <c r="P90" s="35">
        <f t="shared" si="12"/>
        <v>1010</v>
      </c>
      <c r="Q90" s="35">
        <f t="shared" si="12"/>
        <v>0</v>
      </c>
      <c r="R90" s="35">
        <f t="shared" si="12"/>
        <v>600</v>
      </c>
      <c r="S90" s="35">
        <f t="shared" si="12"/>
        <v>1100</v>
      </c>
      <c r="T90" s="36"/>
      <c r="U90" s="36"/>
      <c r="V90" s="36"/>
      <c r="W90" s="36"/>
      <c r="X90" s="36"/>
      <c r="Y90" s="35"/>
      <c r="Z90" s="35"/>
      <c r="AA90" s="35"/>
      <c r="AB90" s="35"/>
      <c r="AC90" s="35"/>
      <c r="AD90" s="35"/>
      <c r="AE90" s="35">
        <f>+AE36</f>
        <v>350</v>
      </c>
      <c r="AF90" s="35"/>
      <c r="AG90" s="35"/>
      <c r="AH90" s="35"/>
      <c r="AI90" s="73"/>
      <c r="AJ90" s="33"/>
      <c r="AK90" s="30"/>
      <c r="AL90" s="113"/>
      <c r="AM90" s="35"/>
      <c r="AN90" s="36"/>
      <c r="AO90" s="34"/>
      <c r="AP90" s="113"/>
      <c r="AQ90" s="30"/>
      <c r="AR90" s="30"/>
      <c r="AS90" s="30"/>
      <c r="AT90" s="26"/>
    </row>
    <row r="91" spans="1:46" customFormat="1" ht="21" customHeight="1" x14ac:dyDescent="0.2">
      <c r="A91" s="43" t="s">
        <v>63</v>
      </c>
      <c r="B91" s="81"/>
      <c r="C91" s="17"/>
      <c r="D91" s="21"/>
      <c r="E91" s="20"/>
      <c r="F91" s="20">
        <f>+F88</f>
        <v>8420</v>
      </c>
      <c r="G91" s="35">
        <f>+G88</f>
        <v>8420</v>
      </c>
      <c r="H91" s="35">
        <f>+H88</f>
        <v>0</v>
      </c>
      <c r="I91" s="35">
        <f>+I88</f>
        <v>0</v>
      </c>
      <c r="J91" s="35">
        <f t="shared" ref="J91:S91" si="13">+J88</f>
        <v>0</v>
      </c>
      <c r="K91" s="35">
        <f t="shared" si="13"/>
        <v>0</v>
      </c>
      <c r="L91" s="35">
        <f t="shared" si="13"/>
        <v>0</v>
      </c>
      <c r="M91" s="35">
        <f t="shared" si="13"/>
        <v>0</v>
      </c>
      <c r="N91" s="35">
        <f t="shared" si="13"/>
        <v>0</v>
      </c>
      <c r="O91" s="35">
        <f t="shared" si="13"/>
        <v>0</v>
      </c>
      <c r="P91" s="35">
        <f t="shared" si="13"/>
        <v>0</v>
      </c>
      <c r="Q91" s="35">
        <f t="shared" si="13"/>
        <v>0</v>
      </c>
      <c r="R91" s="35">
        <f t="shared" si="13"/>
        <v>0</v>
      </c>
      <c r="S91" s="35">
        <f t="shared" si="13"/>
        <v>0</v>
      </c>
      <c r="T91" s="36"/>
      <c r="U91" s="36"/>
      <c r="V91" s="36"/>
      <c r="W91" s="36"/>
      <c r="X91" s="36"/>
      <c r="Y91" s="35"/>
      <c r="Z91" s="35"/>
      <c r="AA91" s="35"/>
      <c r="AB91" s="35"/>
      <c r="AC91" s="35"/>
      <c r="AD91" s="35"/>
      <c r="AE91" s="35">
        <f>+AE88</f>
        <v>0</v>
      </c>
      <c r="AF91" s="35"/>
      <c r="AG91" s="35"/>
      <c r="AH91" s="35"/>
      <c r="AI91" s="73"/>
      <c r="AJ91" s="33"/>
      <c r="AK91" s="30"/>
      <c r="AL91" s="113"/>
      <c r="AM91" s="35"/>
      <c r="AN91" s="36"/>
      <c r="AO91" s="34"/>
      <c r="AP91" s="113"/>
      <c r="AQ91" s="30"/>
      <c r="AR91" s="30"/>
      <c r="AS91" s="30"/>
      <c r="AT91" s="26"/>
    </row>
    <row r="92" spans="1:46" customFormat="1" ht="21" customHeight="1" thickBot="1" x14ac:dyDescent="0.25">
      <c r="A92" s="43" t="s">
        <v>62</v>
      </c>
      <c r="B92" s="49"/>
      <c r="C92" s="60"/>
      <c r="D92" s="61" t="s">
        <v>1</v>
      </c>
      <c r="E92" s="20"/>
      <c r="F92" s="138">
        <f>+F62</f>
        <v>8600</v>
      </c>
      <c r="G92" s="140">
        <f>+G62</f>
        <v>8600</v>
      </c>
      <c r="H92" s="35">
        <f>+H62</f>
        <v>0</v>
      </c>
      <c r="I92" s="35">
        <f>+I62</f>
        <v>0</v>
      </c>
      <c r="J92" s="35">
        <f t="shared" ref="J92:S92" si="14">+J62</f>
        <v>0</v>
      </c>
      <c r="K92" s="35">
        <f t="shared" si="14"/>
        <v>0</v>
      </c>
      <c r="L92" s="35">
        <f t="shared" si="14"/>
        <v>0</v>
      </c>
      <c r="M92" s="35">
        <f t="shared" si="14"/>
        <v>400</v>
      </c>
      <c r="N92" s="35">
        <f t="shared" si="14"/>
        <v>0</v>
      </c>
      <c r="O92" s="35">
        <f t="shared" si="14"/>
        <v>0</v>
      </c>
      <c r="P92" s="35">
        <f t="shared" si="14"/>
        <v>0</v>
      </c>
      <c r="Q92" s="35">
        <f t="shared" si="14"/>
        <v>800</v>
      </c>
      <c r="R92" s="35">
        <f t="shared" si="14"/>
        <v>0</v>
      </c>
      <c r="S92" s="35">
        <f t="shared" si="14"/>
        <v>0</v>
      </c>
      <c r="T92" s="55"/>
      <c r="U92" s="55"/>
      <c r="V92" s="55"/>
      <c r="W92" s="55"/>
      <c r="X92" s="55"/>
      <c r="Y92" s="56"/>
      <c r="Z92" s="56"/>
      <c r="AA92" s="56"/>
      <c r="AB92" s="56"/>
      <c r="AC92" s="56"/>
      <c r="AD92" s="56"/>
      <c r="AE92" s="35">
        <f>+AE62</f>
        <v>150</v>
      </c>
      <c r="AF92" s="56"/>
      <c r="AG92" s="56"/>
      <c r="AH92" s="56"/>
      <c r="AI92" s="57"/>
      <c r="AJ92" s="57"/>
      <c r="AK92" s="56"/>
      <c r="AL92" s="114"/>
      <c r="AM92" s="56"/>
      <c r="AN92" s="55"/>
      <c r="AO92" s="63"/>
      <c r="AP92" s="114"/>
      <c r="AQ92" s="56"/>
      <c r="AR92" s="56"/>
      <c r="AS92" s="56"/>
      <c r="AT92" s="26"/>
    </row>
    <row r="93" spans="1:46" customFormat="1" ht="21" customHeight="1" x14ac:dyDescent="0.2">
      <c r="A93" s="43" t="s">
        <v>103</v>
      </c>
      <c r="B93" s="82"/>
      <c r="C93" s="54"/>
      <c r="D93" s="54" t="s">
        <v>1</v>
      </c>
      <c r="E93" s="20"/>
      <c r="F93" s="137">
        <f>SUM(F90:F92)</f>
        <v>45480</v>
      </c>
      <c r="G93" s="139">
        <f>SUM(G90:G92)</f>
        <v>46130</v>
      </c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7"/>
      <c r="AJ93" s="57"/>
      <c r="AK93" s="56"/>
      <c r="AL93" s="114"/>
      <c r="AM93" s="56"/>
      <c r="AN93" s="55"/>
      <c r="AO93" s="63"/>
      <c r="AP93" s="114"/>
      <c r="AQ93" s="56"/>
      <c r="AR93" s="56"/>
      <c r="AS93" s="56"/>
      <c r="AT93" s="26"/>
    </row>
    <row r="94" spans="1:46" customFormat="1" ht="21" customHeight="1" x14ac:dyDescent="0.2">
      <c r="A94" s="43" t="s">
        <v>102</v>
      </c>
      <c r="B94" s="17"/>
      <c r="C94" s="17"/>
      <c r="D94" s="21"/>
      <c r="E94" s="20"/>
      <c r="F94" s="20">
        <v>41550</v>
      </c>
      <c r="G94" s="21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73"/>
      <c r="AJ94" s="33"/>
      <c r="AK94" s="30"/>
      <c r="AL94" s="115"/>
      <c r="AM94" s="35"/>
      <c r="AN94" s="36"/>
      <c r="AO94" s="30"/>
      <c r="AP94" s="115"/>
      <c r="AQ94" s="30"/>
      <c r="AR94" s="30"/>
      <c r="AS94" s="30"/>
      <c r="AT94" s="26"/>
    </row>
    <row r="95" spans="1:46" customFormat="1" ht="21" customHeight="1" x14ac:dyDescent="0.2">
      <c r="A95" s="41" t="s">
        <v>78</v>
      </c>
      <c r="B95" s="5"/>
      <c r="C95" s="5"/>
      <c r="D95" s="5"/>
      <c r="E95" s="7"/>
      <c r="F95" s="7"/>
      <c r="G95" s="2"/>
      <c r="H95" s="22">
        <f t="shared" ref="H95:AK95" si="15">SUM(H7:H35,H39:H61,H65:H87)</f>
        <v>1290</v>
      </c>
      <c r="I95" s="22">
        <f t="shared" si="15"/>
        <v>1050</v>
      </c>
      <c r="J95" s="22">
        <f t="shared" si="15"/>
        <v>400</v>
      </c>
      <c r="K95" s="22">
        <f t="shared" si="15"/>
        <v>800</v>
      </c>
      <c r="L95" s="22">
        <f t="shared" si="15"/>
        <v>900</v>
      </c>
      <c r="M95" s="22">
        <f t="shared" si="15"/>
        <v>930</v>
      </c>
      <c r="N95" s="22">
        <f t="shared" si="15"/>
        <v>800</v>
      </c>
      <c r="O95" s="22">
        <f t="shared" si="15"/>
        <v>1100</v>
      </c>
      <c r="P95" s="22">
        <f t="shared" si="15"/>
        <v>1010</v>
      </c>
      <c r="Q95" s="22">
        <f t="shared" si="15"/>
        <v>800</v>
      </c>
      <c r="R95" s="22">
        <f t="shared" si="15"/>
        <v>600</v>
      </c>
      <c r="S95" s="22">
        <f t="shared" si="15"/>
        <v>1100</v>
      </c>
      <c r="T95" s="22">
        <f t="shared" si="15"/>
        <v>1100</v>
      </c>
      <c r="U95" s="22">
        <f t="shared" si="15"/>
        <v>800</v>
      </c>
      <c r="V95" s="22">
        <f t="shared" si="15"/>
        <v>700</v>
      </c>
      <c r="W95" s="22">
        <f t="shared" si="15"/>
        <v>1000</v>
      </c>
      <c r="X95" s="22">
        <f t="shared" si="15"/>
        <v>1100</v>
      </c>
      <c r="Y95" s="22">
        <f t="shared" si="15"/>
        <v>1100</v>
      </c>
      <c r="Z95" s="22">
        <f t="shared" si="15"/>
        <v>940</v>
      </c>
      <c r="AA95" s="22">
        <f t="shared" si="15"/>
        <v>1100</v>
      </c>
      <c r="AB95" s="22">
        <f t="shared" si="15"/>
        <v>1000</v>
      </c>
      <c r="AC95" s="22">
        <f t="shared" si="15"/>
        <v>800</v>
      </c>
      <c r="AD95" s="22">
        <f t="shared" si="15"/>
        <v>900</v>
      </c>
      <c r="AE95" s="22">
        <f t="shared" si="15"/>
        <v>500</v>
      </c>
      <c r="AF95" s="22">
        <f t="shared" si="15"/>
        <v>1100</v>
      </c>
      <c r="AG95" s="22">
        <f t="shared" si="15"/>
        <v>800</v>
      </c>
      <c r="AH95" s="22">
        <f t="shared" si="15"/>
        <v>1100</v>
      </c>
      <c r="AI95" s="22">
        <f t="shared" si="15"/>
        <v>1100</v>
      </c>
      <c r="AJ95" s="22">
        <f t="shared" si="15"/>
        <v>300</v>
      </c>
      <c r="AK95" s="22">
        <f t="shared" si="15"/>
        <v>1170</v>
      </c>
      <c r="AL95" s="110"/>
      <c r="AM95" s="22">
        <f>SUM(AM7:AM35,AM39:AM61,AM65:AM87)</f>
        <v>820</v>
      </c>
      <c r="AN95" s="22">
        <f>SUM(AN7:AN35,AN39:AN61,AN65:AN87)</f>
        <v>1100</v>
      </c>
      <c r="AO95" s="22">
        <f>SUM(AO7:AO35,AO39:AO61,AO65:AO87)</f>
        <v>1100</v>
      </c>
      <c r="AP95" s="110"/>
      <c r="AQ95" s="22">
        <f>SUM(AQ7:AQ35,AQ39:AQ61,AQ65:AQ87)</f>
        <v>3510</v>
      </c>
      <c r="AR95" s="22">
        <f>SUM(AR7:AR35,AR39:AR61,AR65:AR87)</f>
        <v>3500</v>
      </c>
      <c r="AS95" s="22">
        <f>SUM(AS7:AS35,AS39:AS61,AS65:AS87)</f>
        <v>8040</v>
      </c>
      <c r="AT95" s="13">
        <f>SUM(H95:AS95)</f>
        <v>45460</v>
      </c>
    </row>
    <row r="96" spans="1:46" customFormat="1" ht="21" customHeight="1" x14ac:dyDescent="0.2">
      <c r="A96" s="59" t="s">
        <v>2</v>
      </c>
      <c r="B96" s="102" t="s">
        <v>86</v>
      </c>
      <c r="C96" s="9"/>
      <c r="D96" s="9"/>
      <c r="E96" s="10"/>
      <c r="F96" s="10">
        <f>+F94-F93</f>
        <v>-3930</v>
      </c>
      <c r="G96" s="9"/>
      <c r="H96" s="37">
        <f t="shared" ref="H96:AK96" si="16">H95-H5</f>
        <v>190</v>
      </c>
      <c r="I96" s="37">
        <f t="shared" si="16"/>
        <v>42</v>
      </c>
      <c r="J96" s="37">
        <f t="shared" si="16"/>
        <v>32</v>
      </c>
      <c r="K96" s="37">
        <f t="shared" si="16"/>
        <v>66</v>
      </c>
      <c r="L96" s="37">
        <f t="shared" si="16"/>
        <v>0</v>
      </c>
      <c r="M96" s="37">
        <f t="shared" si="16"/>
        <v>77</v>
      </c>
      <c r="N96" s="37">
        <f t="shared" si="16"/>
        <v>0</v>
      </c>
      <c r="O96" s="37">
        <f t="shared" si="16"/>
        <v>92</v>
      </c>
      <c r="P96" s="37">
        <f t="shared" si="16"/>
        <v>-90</v>
      </c>
      <c r="Q96" s="37">
        <f t="shared" si="16"/>
        <v>66</v>
      </c>
      <c r="R96" s="37">
        <f t="shared" si="16"/>
        <v>-200</v>
      </c>
      <c r="S96" s="37">
        <f t="shared" si="16"/>
        <v>0</v>
      </c>
      <c r="T96" s="37">
        <f t="shared" si="16"/>
        <v>92</v>
      </c>
      <c r="U96" s="37">
        <f t="shared" si="16"/>
        <v>66</v>
      </c>
      <c r="V96" s="37">
        <f t="shared" si="16"/>
        <v>-15</v>
      </c>
      <c r="W96" s="37">
        <f t="shared" si="16"/>
        <v>0</v>
      </c>
      <c r="X96" s="37">
        <f t="shared" si="16"/>
        <v>0</v>
      </c>
      <c r="Y96" s="37">
        <f t="shared" si="16"/>
        <v>0</v>
      </c>
      <c r="Z96" s="37">
        <f t="shared" si="16"/>
        <v>23</v>
      </c>
      <c r="AA96" s="106">
        <f t="shared" si="16"/>
        <v>0</v>
      </c>
      <c r="AB96" s="37">
        <f t="shared" si="16"/>
        <v>-100</v>
      </c>
      <c r="AC96" s="37">
        <f t="shared" si="16"/>
        <v>-25</v>
      </c>
      <c r="AD96" s="37">
        <f t="shared" si="16"/>
        <v>-200</v>
      </c>
      <c r="AE96" s="37">
        <f t="shared" si="16"/>
        <v>-188</v>
      </c>
      <c r="AF96" s="37">
        <f t="shared" si="16"/>
        <v>0</v>
      </c>
      <c r="AG96" s="37">
        <f t="shared" si="16"/>
        <v>66</v>
      </c>
      <c r="AH96" s="37">
        <f t="shared" si="16"/>
        <v>0</v>
      </c>
      <c r="AI96" s="37">
        <f t="shared" si="16"/>
        <v>0</v>
      </c>
      <c r="AJ96" s="37">
        <f t="shared" si="16"/>
        <v>0</v>
      </c>
      <c r="AK96" s="37">
        <f t="shared" si="16"/>
        <v>70</v>
      </c>
      <c r="AL96" s="116"/>
      <c r="AM96" s="37">
        <f>AM95-AM5</f>
        <v>-80</v>
      </c>
      <c r="AN96" s="37">
        <f>AN95-AN5</f>
        <v>0</v>
      </c>
      <c r="AO96" s="37">
        <f>AO95-AO5</f>
        <v>0</v>
      </c>
      <c r="AP96" s="116"/>
      <c r="AQ96" s="37">
        <f>AQ95-AQ5</f>
        <v>3510</v>
      </c>
      <c r="AR96" s="37">
        <f>AR95-AR5</f>
        <v>3500</v>
      </c>
      <c r="AS96" s="37">
        <f>AS95-AS5</f>
        <v>8040</v>
      </c>
      <c r="AT96" s="26"/>
    </row>
    <row r="97" spans="1:43" x14ac:dyDescent="0.2">
      <c r="A97" s="44"/>
      <c r="E97" s="10"/>
      <c r="F97" s="10"/>
      <c r="G97" s="9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123"/>
      <c r="AL97" s="123"/>
      <c r="AM97" s="123"/>
      <c r="AN97" s="37"/>
      <c r="AO97" s="123"/>
      <c r="AP97" s="123"/>
      <c r="AQ97" s="123"/>
    </row>
    <row r="98" spans="1:43" x14ac:dyDescent="0.2">
      <c r="A98" s="44"/>
      <c r="E98" s="10"/>
      <c r="F98" s="10"/>
      <c r="G98" s="9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123"/>
      <c r="AL98" s="123"/>
      <c r="AM98" s="123"/>
      <c r="AN98" s="37"/>
      <c r="AO98" s="123"/>
      <c r="AP98" s="123"/>
      <c r="AQ98" s="123"/>
    </row>
    <row r="99" spans="1:43" x14ac:dyDescent="0.2">
      <c r="A99" s="44"/>
      <c r="E99" s="10"/>
      <c r="F99" s="10"/>
      <c r="G99" s="9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123"/>
      <c r="AL99" s="123"/>
      <c r="AM99" s="123"/>
      <c r="AN99" s="37"/>
      <c r="AO99" s="123"/>
      <c r="AP99" s="123"/>
      <c r="AQ99" s="123"/>
    </row>
    <row r="100" spans="1:43" x14ac:dyDescent="0.2">
      <c r="A100" s="44"/>
      <c r="E100" s="10"/>
      <c r="F100" s="10"/>
      <c r="G100" s="9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123"/>
      <c r="AL100" s="123"/>
      <c r="AM100" s="123"/>
      <c r="AN100" s="37"/>
      <c r="AO100" s="123"/>
      <c r="AP100" s="123"/>
      <c r="AQ100" s="123"/>
    </row>
    <row r="101" spans="1:43" x14ac:dyDescent="0.2">
      <c r="A101" s="44"/>
      <c r="B101" s="102"/>
      <c r="E101" s="10"/>
      <c r="F101" s="10"/>
      <c r="G101" s="9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123"/>
      <c r="AL101" s="123"/>
      <c r="AM101" s="123"/>
      <c r="AN101" s="37"/>
      <c r="AO101" s="123"/>
      <c r="AP101" s="123"/>
      <c r="AQ101" s="123"/>
    </row>
    <row r="102" spans="1:43" x14ac:dyDescent="0.2">
      <c r="A102" s="44"/>
      <c r="E102" s="10"/>
      <c r="F102" s="10"/>
      <c r="G102" s="9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123"/>
      <c r="AL102" s="123"/>
      <c r="AM102" s="123"/>
      <c r="AN102" s="37"/>
      <c r="AO102" s="123"/>
      <c r="AP102" s="123"/>
      <c r="AQ102" s="123"/>
    </row>
    <row r="103" spans="1:43" x14ac:dyDescent="0.2">
      <c r="A103" s="44"/>
      <c r="E103" s="10"/>
      <c r="F103" s="10"/>
      <c r="G103" s="9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123"/>
      <c r="AL103" s="123"/>
      <c r="AM103" s="123"/>
      <c r="AN103" s="37"/>
      <c r="AO103" s="123"/>
      <c r="AP103" s="123"/>
      <c r="AQ103" s="123"/>
    </row>
    <row r="104" spans="1:43" x14ac:dyDescent="0.2">
      <c r="F104" s="98"/>
      <c r="AK104" s="123"/>
      <c r="AL104" s="123"/>
      <c r="AM104" s="26"/>
      <c r="AN104" s="124"/>
      <c r="AO104" s="123"/>
      <c r="AP104" s="123"/>
      <c r="AQ104" s="123"/>
    </row>
    <row r="105" spans="1:43" x14ac:dyDescent="0.2">
      <c r="AK105" s="123"/>
      <c r="AL105" s="123"/>
      <c r="AM105" s="26"/>
      <c r="AN105" s="124"/>
      <c r="AO105" s="123"/>
      <c r="AP105" s="123"/>
      <c r="AQ105" s="123"/>
    </row>
    <row r="106" spans="1:43" x14ac:dyDescent="0.2">
      <c r="AK106" s="123"/>
      <c r="AL106" s="123"/>
      <c r="AM106" s="26"/>
      <c r="AN106" s="124"/>
      <c r="AO106" s="123"/>
      <c r="AP106" s="123"/>
      <c r="AQ106" s="123"/>
    </row>
    <row r="107" spans="1:43" x14ac:dyDescent="0.2">
      <c r="AK107" s="123"/>
      <c r="AL107" s="123"/>
      <c r="AM107" s="26"/>
      <c r="AN107" s="124"/>
      <c r="AO107" s="123"/>
      <c r="AP107" s="123"/>
      <c r="AQ107" s="123"/>
    </row>
    <row r="108" spans="1:43" x14ac:dyDescent="0.2">
      <c r="AK108" s="123"/>
      <c r="AL108" s="123"/>
      <c r="AM108" s="26"/>
      <c r="AN108" s="124"/>
      <c r="AO108" s="123"/>
      <c r="AP108" s="123"/>
      <c r="AQ108" s="123"/>
    </row>
    <row r="109" spans="1:43" x14ac:dyDescent="0.2">
      <c r="AK109" s="123"/>
      <c r="AL109" s="123"/>
      <c r="AM109" s="26"/>
      <c r="AN109" s="124"/>
      <c r="AO109" s="123"/>
      <c r="AP109" s="123"/>
      <c r="AQ109" s="123"/>
    </row>
    <row r="110" spans="1:43" x14ac:dyDescent="0.2">
      <c r="AK110" s="123"/>
      <c r="AL110" s="123"/>
      <c r="AM110" s="26"/>
      <c r="AN110" s="124"/>
      <c r="AO110" s="123"/>
      <c r="AP110" s="123"/>
      <c r="AQ110" s="123"/>
    </row>
    <row r="111" spans="1:43" x14ac:dyDescent="0.2">
      <c r="AK111" s="123"/>
      <c r="AL111" s="123"/>
      <c r="AM111" s="26"/>
      <c r="AN111" s="124"/>
      <c r="AO111" s="123"/>
      <c r="AP111" s="123"/>
      <c r="AQ111" s="123"/>
    </row>
    <row r="112" spans="1:43" x14ac:dyDescent="0.2">
      <c r="AK112" s="123"/>
      <c r="AL112" s="123"/>
      <c r="AM112" s="26"/>
      <c r="AN112" s="124"/>
      <c r="AO112" s="123"/>
      <c r="AP112" s="123"/>
      <c r="AQ112" s="123"/>
    </row>
    <row r="113" spans="37:43" x14ac:dyDescent="0.2">
      <c r="AK113" s="123"/>
      <c r="AL113" s="123"/>
      <c r="AM113" s="26"/>
      <c r="AN113" s="124"/>
      <c r="AO113" s="123"/>
      <c r="AP113" s="123"/>
      <c r="AQ113" s="123"/>
    </row>
    <row r="114" spans="37:43" x14ac:dyDescent="0.2">
      <c r="AK114" s="123"/>
      <c r="AL114" s="123"/>
      <c r="AM114" s="26"/>
      <c r="AN114" s="124"/>
      <c r="AO114" s="123"/>
      <c r="AP114" s="123"/>
      <c r="AQ114" s="123"/>
    </row>
    <row r="115" spans="37:43" x14ac:dyDescent="0.2">
      <c r="AK115" s="123"/>
      <c r="AL115" s="123"/>
      <c r="AM115" s="26"/>
      <c r="AN115" s="124"/>
      <c r="AO115" s="123"/>
      <c r="AP115" s="123"/>
      <c r="AQ115" s="123"/>
    </row>
    <row r="116" spans="37:43" x14ac:dyDescent="0.2">
      <c r="AK116" s="123"/>
      <c r="AL116" s="123"/>
      <c r="AM116" s="26"/>
      <c r="AN116" s="124"/>
      <c r="AO116" s="123"/>
      <c r="AP116" s="123"/>
      <c r="AQ116" s="123"/>
    </row>
  </sheetData>
  <dataConsolidate/>
  <mergeCells count="4">
    <mergeCell ref="AQ1:AS1"/>
    <mergeCell ref="H1:AK1"/>
    <mergeCell ref="AM1:AO1"/>
    <mergeCell ref="A1:A2"/>
  </mergeCells>
  <phoneticPr fontId="0" type="noConversion"/>
  <conditionalFormatting sqref="F101">
    <cfRule type="cellIs" dxfId="4" priority="9" operator="lessThan">
      <formula>0</formula>
    </cfRule>
  </conditionalFormatting>
  <conditionalFormatting sqref="H96:AK96">
    <cfRule type="cellIs" dxfId="3" priority="6" operator="greaterThan">
      <formula>0</formula>
    </cfRule>
  </conditionalFormatting>
  <conditionalFormatting sqref="F96">
    <cfRule type="cellIs" dxfId="2" priority="3" operator="lessThan">
      <formula>0</formula>
    </cfRule>
  </conditionalFormatting>
  <conditionalFormatting sqref="B87">
    <cfRule type="cellIs" dxfId="1" priority="2" operator="lessThan">
      <formula>0</formula>
    </cfRule>
  </conditionalFormatting>
  <conditionalFormatting sqref="B61">
    <cfRule type="cellIs" dxfId="0" priority="1" operator="lessThan">
      <formula>0</formula>
    </cfRule>
  </conditionalFormatting>
  <pageMargins left="0.23622047244094491" right="0.15748031496062992" top="0.55118110236220474" bottom="0.31496062992125984" header="0.27559055118110237" footer="0.15748031496062992"/>
  <pageSetup paperSize="8" scale="57" orientation="landscape" r:id="rId1"/>
  <headerFooter alignWithMargins="0"/>
  <rowBreaks count="1" manualBreakCount="1">
    <brk id="3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3" baseType="lpstr">
      <vt:lpstr>planning 2013</vt:lpstr>
      <vt:lpstr>'planning 2013'!Afdrukbereik</vt:lpstr>
      <vt:lpstr>'planning 2013'!Afdruktitels</vt:lpstr>
    </vt:vector>
  </TitlesOfParts>
  <Company>Ministerie van LNV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veerrg</dc:creator>
  <cp:lastModifiedBy>Huuksloot G. van - BD/DAD</cp:lastModifiedBy>
  <cp:lastPrinted>2013-06-06T06:56:38Z</cp:lastPrinted>
  <dcterms:created xsi:type="dcterms:W3CDTF">2011-11-22T09:54:01Z</dcterms:created>
  <dcterms:modified xsi:type="dcterms:W3CDTF">2013-06-19T08:07:32Z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DM_Links_Updated">
    <vt:bool>true</vt:bool>
  </property>
</Properties>
</file>