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isea/Documents/ipm/PMS表单汇总/"/>
    </mc:Choice>
  </mc:AlternateContent>
  <xr:revisionPtr revIDLastSave="0" documentId="13_ncr:1_{35782D11-5C67-EA4B-942F-C96074907F3C}" xr6:coauthVersionLast="31" xr6:coauthVersionMax="31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M13" i="1" s="1"/>
  <c r="M12" i="1"/>
  <c r="K11" i="1"/>
  <c r="M11" i="1" s="1"/>
  <c r="K10" i="1"/>
  <c r="M10" i="1" s="1"/>
  <c r="K9" i="1"/>
  <c r="M9" i="1" s="1"/>
  <c r="M8" i="1"/>
  <c r="K7" i="1"/>
  <c r="M7" i="1" s="1"/>
  <c r="M6" i="1"/>
  <c r="M5" i="1"/>
</calcChain>
</file>

<file path=xl/sharedStrings.xml><?xml version="1.0" encoding="utf-8"?>
<sst xmlns="http://schemas.openxmlformats.org/spreadsheetml/2006/main" count="280" uniqueCount="106">
  <si>
    <t>项目名称</t>
  </si>
  <si>
    <t>项目编号</t>
  </si>
  <si>
    <t>投资方式（自营、政府项目)</t>
  </si>
  <si>
    <t>立项主体</t>
  </si>
  <si>
    <t>投资金额</t>
  </si>
  <si>
    <t>所属帐套</t>
  </si>
  <si>
    <t>动态信息</t>
  </si>
  <si>
    <t>附件附件（有该附件打√）</t>
  </si>
  <si>
    <t>四至范围</t>
  </si>
  <si>
    <t>占地面积（公顷）</t>
  </si>
  <si>
    <t>建设地点</t>
  </si>
  <si>
    <t>建设规模</t>
  </si>
  <si>
    <t>建设内容</t>
  </si>
  <si>
    <t>总金额</t>
  </si>
  <si>
    <t>征地费</t>
  </si>
  <si>
    <t>动迁补偿费</t>
  </si>
  <si>
    <t>土地平整及配套费</t>
  </si>
  <si>
    <t xml:space="preserve"> 其他</t>
  </si>
  <si>
    <t>当前建设阶段</t>
  </si>
  <si>
    <t>已签订合同数</t>
  </si>
  <si>
    <t>已签订合同总金额</t>
  </si>
  <si>
    <t>已发生工作量</t>
  </si>
  <si>
    <t>已支付金额</t>
  </si>
  <si>
    <t>立项批文</t>
  </si>
  <si>
    <t>规划用地许可证</t>
  </si>
  <si>
    <t>定界报告</t>
  </si>
  <si>
    <t>建设项目选址意见书</t>
  </si>
  <si>
    <t>规划图纸</t>
  </si>
  <si>
    <t>政府项目</t>
  </si>
  <si>
    <t>东至05-11地块，南至绿科路，西至规划道路，北至05-09地块</t>
  </si>
  <si>
    <t>北蔡</t>
  </si>
  <si>
    <t>居民征收，企业征收，场地平整</t>
  </si>
  <si>
    <t>上海浦东地产有限公司</t>
  </si>
  <si>
    <t>已申报定界</t>
  </si>
  <si>
    <t>√</t>
  </si>
  <si>
    <t>御桥社区Z000901单元06-03地块</t>
  </si>
  <si>
    <t>东至规划道路，南至06-04地块，西至规划道路，北至06-01地块</t>
  </si>
  <si>
    <t>企业征收，场地平整</t>
  </si>
  <si>
    <t>御桥社区Z000901单元06-08地块</t>
  </si>
  <si>
    <t>东至06-09地块，南至06-09地块，西至规划道路，北至06-05、06-06、06-07、06-10地块</t>
  </si>
  <si>
    <t>御桥社区Z000901单元12-07地块</t>
  </si>
  <si>
    <t>东至12-09、12-10地块，南至12-11地块，西至规划道路，北至12-08地块</t>
  </si>
  <si>
    <t>御桥社区Z000901单元14-05地块</t>
  </si>
  <si>
    <t>东至莲溪路，南至华夏西路，西至咸塘港，北至上海三花电气有限公司及规划14-04地块</t>
  </si>
  <si>
    <t>征地，劳动力安置，集体资产补偿，居民征收，企业征收，场地平整</t>
  </si>
  <si>
    <t>御桥社区Z000901单元14-07地块</t>
  </si>
  <si>
    <t>东至14-11地块，南至莲振路，西至莲林路，北至14-10地块</t>
  </si>
  <si>
    <t>御桥社区Z000901单元14-08地块</t>
  </si>
  <si>
    <t>东至14-12地块，南至莲林路，西至莲林路，北至莲振路</t>
  </si>
  <si>
    <t>御桥社区Z000901单元15-01地块</t>
  </si>
  <si>
    <t>东至莲林路，南至莲振路，西至15-12地块，北至15-11地块</t>
  </si>
  <si>
    <t>御桥社区Z000901单元15-04地块</t>
  </si>
  <si>
    <t>东至15-08地块，南至15-05地块，西至15-05地块，北至莲林路</t>
  </si>
  <si>
    <t>征地，居民征收，企业征收，场地平整</t>
  </si>
  <si>
    <t>东至罗山路，西至镇中心路，南至上海海关学院、北至新希望企业家园二期</t>
  </si>
  <si>
    <t>国有土地收回，居民动迁，企业动迁，场地平整</t>
  </si>
  <si>
    <t>储备批文完成</t>
  </si>
  <si>
    <t>东至高压线走廊带，南至五星路及09-10地块，西至莲溪路及09-09地块，北至川杨河绿化带</t>
  </si>
  <si>
    <t>浦开集团</t>
  </si>
  <si>
    <t>杨思社区Z000602编制单元19-01地块(三林恒大1号地块土地储备项目)</t>
  </si>
  <si>
    <t>东至东明路,西至联明路,南至联明路,北至杨南路</t>
  </si>
  <si>
    <t>三林镇</t>
  </si>
  <si>
    <t>居民动迁、企业动迁等</t>
  </si>
  <si>
    <t>正在办理供地手续</t>
  </si>
  <si>
    <t>三林恒大2号地块土地储备项目</t>
  </si>
  <si>
    <t>东至建成小区、规划经一路，南至高青路，西至东明路，北至川杨河。</t>
  </si>
  <si>
    <t>三林恒大3号地块土地储备项目</t>
  </si>
  <si>
    <t>东至杨高南路，南至高青路，西至规划经一路，北至规划振兴路。</t>
  </si>
  <si>
    <t>正在办理拟征地手续</t>
  </si>
  <si>
    <t>东至杨高南路，南至华夏西路，西至云台路，北至杨南路、高青路。</t>
  </si>
  <si>
    <t>徐隆昌地块</t>
  </si>
  <si>
    <t>东至已建住宅小区,西至上南路,南至杨南路,北至高青路。</t>
  </si>
  <si>
    <t>征地动迁安置、土地收购储备、场地平整等</t>
  </si>
  <si>
    <t>正在办理征收手续</t>
  </si>
  <si>
    <t>东至金桥路，南至蝶恋园小区，西至团林路，北至浦东大道。</t>
  </si>
  <si>
    <t>金杨街道</t>
  </si>
  <si>
    <t>居民征收、土地收购储备等</t>
  </si>
  <si>
    <t>正在办理征收方案</t>
  </si>
  <si>
    <t>东至崮山路（含崮山路以东的东唐家宅旧改部分），南至杨高路、西至洋泾浜、北至羽山路。</t>
  </si>
  <si>
    <t>洋泾街道</t>
  </si>
  <si>
    <t>征地、动迁安置、土地储备等</t>
  </si>
  <si>
    <t>上海浦东轨道交通开发投资（集团）有限公司</t>
  </si>
  <si>
    <t>正在进行征收</t>
  </si>
  <si>
    <t>港城路C1C-02</t>
  </si>
  <si>
    <t>东至春绚路,西至江东路,南至港城路,北至停车场。</t>
  </si>
  <si>
    <t>高桥镇</t>
  </si>
  <si>
    <t>集体资产补偿、企业动迁、场地平整等</t>
  </si>
  <si>
    <t>港城路C1D-02</t>
  </si>
  <si>
    <t>东至和龙路,西至春绚路,南至港城路,北至停车场。</t>
  </si>
  <si>
    <t>征地、集体资产补偿、企业动迁、场地平整等</t>
  </si>
  <si>
    <t>已办理至黄卡</t>
  </si>
  <si>
    <t>北蔡艾南村城中村改造项目</t>
  </si>
  <si>
    <t>自营</t>
  </si>
  <si>
    <t>艾南村区块东至良友海狮油脂实业公司六里灌装厂（含），南至新浦路、艾南石材市场（含），西至浦三路，北至川杨河</t>
  </si>
  <si>
    <t>征地补偿，集体企业补偿，居民动迁，场地平整</t>
  </si>
  <si>
    <t>上海北蔡新城镇开发有限公司</t>
  </si>
  <si>
    <t>项目类地块：申报征地补偿安置方案公告，已报房屋征收
公益类地块：正在申报农转用及征地</t>
  </si>
  <si>
    <t>北蔡南新村城中村改造项目</t>
  </si>
  <si>
    <t>南新村区块东至锦绣路，西至规划道路，南至陈春路，北至规划道路</t>
  </si>
  <si>
    <t>储备批文完成，已报房屋征收</t>
  </si>
  <si>
    <t>杨高路崮山路地块</t>
    <phoneticPr fontId="8" type="noConversion"/>
  </si>
  <si>
    <t>御桥社区Z000901单元05-12地块</t>
    <phoneticPr fontId="8" type="noConversion"/>
  </si>
  <si>
    <t>北蔡新希望一期地块</t>
    <phoneticPr fontId="8" type="noConversion"/>
  </si>
  <si>
    <t>御桥社区Z000901单元09-05、09-08地块及周边地块</t>
    <phoneticPr fontId="8" type="noConversion"/>
  </si>
  <si>
    <t>三林恒大4号地块土地储备项目</t>
    <phoneticPr fontId="8" type="noConversion"/>
  </si>
  <si>
    <t>塔水桥地块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</si>
</sst>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42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177" fontId="4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177" fontId="3" fillId="0" borderId="1" xfId="0" applyNumberFormat="1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2" borderId="1" xfId="0" applyNumberFormat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 wrapText="1"/>
    </xf>
    <xf numFmtId="176" fontId="6" fillId="0" borderId="1" xfId="1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176" fontId="6" fillId="0" borderId="1" xfId="2" applyNumberFormat="1" applyFont="1" applyFill="1" applyBorder="1" applyAlignment="1">
      <alignment horizontal="left" vertical="top" wrapText="1"/>
    </xf>
    <xf numFmtId="176" fontId="6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77" fontId="4" fillId="0" borderId="1" xfId="0" applyNumberFormat="1" applyFont="1" applyFill="1" applyBorder="1" applyAlignment="1">
      <alignment horizontal="left" vertical="top" wrapText="1"/>
    </xf>
    <xf numFmtId="177" fontId="3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176" fontId="6" fillId="3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176" fontId="6" fillId="3" borderId="1" xfId="1" applyNumberFormat="1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49" fontId="2" fillId="4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</cellXfs>
  <cellStyles count="3">
    <cellStyle name="常规" xfId="0" builtinId="0"/>
    <cellStyle name="常规 10" xfId="1" xr:uid="{00000000-0005-0000-0000-000001000000}"/>
    <cellStyle name="常规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topLeftCell="A19" workbookViewId="0">
      <pane xSplit="1" topLeftCell="B1" activePane="topRight" state="frozen"/>
      <selection pane="topRight" activeCell="A30" sqref="A25:XFD30"/>
    </sheetView>
  </sheetViews>
  <sheetFormatPr baseColWidth="10" defaultColWidth="8.83203125" defaultRowHeight="14"/>
  <cols>
    <col min="1" max="1" width="50.6640625" customWidth="1"/>
    <col min="3" max="3" width="27" customWidth="1"/>
    <col min="4" max="4" width="42.83203125" customWidth="1"/>
    <col min="5" max="5" width="16.83203125" customWidth="1"/>
    <col min="6" max="7" width="15.6640625" customWidth="1"/>
    <col min="8" max="8" width="38.1640625" customWidth="1"/>
    <col min="9" max="9" width="16.6640625" customWidth="1"/>
    <col min="10" max="10" width="20.6640625" customWidth="1"/>
    <col min="11" max="11" width="29.1640625" customWidth="1"/>
    <col min="12" max="13" width="20.6640625" customWidth="1"/>
    <col min="14" max="14" width="40.6640625" customWidth="1"/>
    <col min="15" max="24" width="20.6640625" customWidth="1"/>
  </cols>
  <sheetData>
    <row r="1" spans="1:24" ht="20" customHeight="1">
      <c r="A1" s="35" t="s">
        <v>0</v>
      </c>
      <c r="B1" s="35" t="s">
        <v>1</v>
      </c>
      <c r="C1" s="35" t="s">
        <v>2</v>
      </c>
      <c r="D1" s="35" t="s">
        <v>3</v>
      </c>
      <c r="E1" s="35"/>
      <c r="F1" s="35"/>
      <c r="G1" s="35"/>
      <c r="H1" s="35"/>
      <c r="I1" s="35" t="s">
        <v>4</v>
      </c>
      <c r="J1" s="35"/>
      <c r="K1" s="35"/>
      <c r="L1" s="35"/>
      <c r="M1" s="35"/>
      <c r="N1" s="35" t="s">
        <v>5</v>
      </c>
      <c r="O1" s="35" t="s">
        <v>6</v>
      </c>
      <c r="P1" s="35"/>
      <c r="Q1" s="35"/>
      <c r="R1" s="35"/>
      <c r="S1" s="35"/>
      <c r="T1" s="35" t="s">
        <v>7</v>
      </c>
      <c r="U1" s="35"/>
      <c r="V1" s="35"/>
      <c r="W1" s="35"/>
      <c r="X1" s="35"/>
    </row>
    <row r="2" spans="1:24">
      <c r="A2" s="35"/>
      <c r="B2" s="35"/>
      <c r="C2" s="35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35"/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</row>
    <row r="3" spans="1:24" ht="28">
      <c r="A3" s="34" t="s">
        <v>101</v>
      </c>
      <c r="B3" s="3"/>
      <c r="C3" s="4" t="s">
        <v>28</v>
      </c>
      <c r="D3" s="5" t="s">
        <v>29</v>
      </c>
      <c r="E3" s="6">
        <v>4.9000000000000004</v>
      </c>
      <c r="F3" s="7" t="s">
        <v>30</v>
      </c>
      <c r="G3" s="6">
        <v>4.9000000000000004</v>
      </c>
      <c r="H3" s="8" t="s">
        <v>31</v>
      </c>
      <c r="I3" s="24">
        <v>49837</v>
      </c>
      <c r="J3" s="3">
        <v>0</v>
      </c>
      <c r="K3" s="3">
        <v>45568.34</v>
      </c>
      <c r="L3" s="3">
        <v>220.56</v>
      </c>
      <c r="M3" s="3">
        <v>4048.1</v>
      </c>
      <c r="N3" s="4" t="s">
        <v>32</v>
      </c>
      <c r="O3" s="4" t="s">
        <v>33</v>
      </c>
      <c r="P3" s="3"/>
      <c r="Q3" s="3"/>
      <c r="R3" s="3"/>
      <c r="S3" s="3"/>
      <c r="T3" s="4" t="s">
        <v>34</v>
      </c>
      <c r="U3" s="4" t="s">
        <v>34</v>
      </c>
      <c r="V3" s="3"/>
      <c r="W3" s="4" t="s">
        <v>34</v>
      </c>
      <c r="X3" s="4" t="s">
        <v>34</v>
      </c>
    </row>
    <row r="4" spans="1:24" ht="28">
      <c r="A4" s="34" t="s">
        <v>35</v>
      </c>
      <c r="B4" s="3"/>
      <c r="C4" s="4" t="s">
        <v>28</v>
      </c>
      <c r="D4" s="5" t="s">
        <v>36</v>
      </c>
      <c r="E4" s="6">
        <v>6.31</v>
      </c>
      <c r="F4" s="7" t="s">
        <v>30</v>
      </c>
      <c r="G4" s="6">
        <v>6.31</v>
      </c>
      <c r="H4" s="4" t="s">
        <v>37</v>
      </c>
      <c r="I4" s="24">
        <v>17124</v>
      </c>
      <c r="J4" s="3">
        <v>0</v>
      </c>
      <c r="K4" s="3">
        <v>15303.07</v>
      </c>
      <c r="L4" s="3">
        <v>283.98</v>
      </c>
      <c r="M4" s="3">
        <v>1536.95</v>
      </c>
      <c r="N4" s="4" t="s">
        <v>32</v>
      </c>
      <c r="O4" s="4" t="s">
        <v>33</v>
      </c>
      <c r="P4" s="3"/>
      <c r="Q4" s="3"/>
      <c r="R4" s="3"/>
      <c r="S4" s="3"/>
      <c r="T4" s="4" t="s">
        <v>34</v>
      </c>
      <c r="U4" s="4" t="s">
        <v>34</v>
      </c>
      <c r="V4" s="3"/>
      <c r="W4" s="4" t="s">
        <v>34</v>
      </c>
      <c r="X4" s="4" t="s">
        <v>34</v>
      </c>
    </row>
    <row r="5" spans="1:24" ht="28">
      <c r="A5" s="34" t="s">
        <v>38</v>
      </c>
      <c r="B5" s="3"/>
      <c r="C5" s="4" t="s">
        <v>28</v>
      </c>
      <c r="D5" s="5" t="s">
        <v>39</v>
      </c>
      <c r="E5" s="6">
        <v>7.34</v>
      </c>
      <c r="F5" s="7" t="s">
        <v>30</v>
      </c>
      <c r="G5" s="6">
        <v>7.34</v>
      </c>
      <c r="H5" s="4" t="s">
        <v>37</v>
      </c>
      <c r="I5" s="24">
        <v>144522</v>
      </c>
      <c r="J5" s="3">
        <v>0</v>
      </c>
      <c r="K5" s="3">
        <v>134662.48000000001</v>
      </c>
      <c r="L5" s="3">
        <v>330.48</v>
      </c>
      <c r="M5" s="25">
        <f>I5-K5-L5</f>
        <v>9529.03999999999</v>
      </c>
      <c r="N5" s="4" t="s">
        <v>32</v>
      </c>
      <c r="O5" s="4" t="s">
        <v>33</v>
      </c>
      <c r="P5" s="3"/>
      <c r="Q5" s="3"/>
      <c r="R5" s="3"/>
      <c r="S5" s="3"/>
      <c r="T5" s="4" t="s">
        <v>34</v>
      </c>
      <c r="U5" s="4" t="s">
        <v>34</v>
      </c>
      <c r="V5" s="3"/>
      <c r="W5" s="4" t="s">
        <v>34</v>
      </c>
      <c r="X5" s="4" t="s">
        <v>34</v>
      </c>
    </row>
    <row r="6" spans="1:24" ht="28">
      <c r="A6" s="34" t="s">
        <v>40</v>
      </c>
      <c r="B6" s="3"/>
      <c r="C6" s="4" t="s">
        <v>28</v>
      </c>
      <c r="D6" s="5" t="s">
        <v>41</v>
      </c>
      <c r="E6" s="6">
        <v>3.26</v>
      </c>
      <c r="F6" s="7" t="s">
        <v>30</v>
      </c>
      <c r="G6" s="6">
        <v>3.26</v>
      </c>
      <c r="H6" s="4" t="s">
        <v>37</v>
      </c>
      <c r="I6" s="24">
        <v>46675</v>
      </c>
      <c r="J6" s="3">
        <v>0</v>
      </c>
      <c r="K6" s="3">
        <v>42822.63</v>
      </c>
      <c r="L6" s="3">
        <v>146.69999999999999</v>
      </c>
      <c r="M6" s="25">
        <f>I6-K6-L6</f>
        <v>3705.6700000000028</v>
      </c>
      <c r="N6" s="4" t="s">
        <v>32</v>
      </c>
      <c r="O6" s="4" t="s">
        <v>33</v>
      </c>
      <c r="P6" s="3"/>
      <c r="Q6" s="3"/>
      <c r="R6" s="3"/>
      <c r="S6" s="3"/>
      <c r="T6" s="4" t="s">
        <v>34</v>
      </c>
      <c r="U6" s="4" t="s">
        <v>34</v>
      </c>
      <c r="V6" s="3"/>
      <c r="W6" s="4" t="s">
        <v>34</v>
      </c>
      <c r="X6" s="4" t="s">
        <v>34</v>
      </c>
    </row>
    <row r="7" spans="1:24" ht="28">
      <c r="A7" s="34" t="s">
        <v>42</v>
      </c>
      <c r="B7" s="3"/>
      <c r="C7" s="4" t="s">
        <v>28</v>
      </c>
      <c r="D7" s="5" t="s">
        <v>43</v>
      </c>
      <c r="E7" s="6">
        <v>7.4</v>
      </c>
      <c r="F7" s="7" t="s">
        <v>30</v>
      </c>
      <c r="G7" s="6">
        <v>7.4</v>
      </c>
      <c r="H7" s="8" t="s">
        <v>44</v>
      </c>
      <c r="I7" s="23">
        <v>42313</v>
      </c>
      <c r="J7" s="3">
        <v>1388.13</v>
      </c>
      <c r="K7" s="3">
        <f>5039.76+32596.65</f>
        <v>37636.410000000003</v>
      </c>
      <c r="L7" s="3">
        <v>330</v>
      </c>
      <c r="M7" s="3">
        <f>I7-J7-K7-L7</f>
        <v>2958.4599999999991</v>
      </c>
      <c r="N7" s="4" t="s">
        <v>32</v>
      </c>
      <c r="O7" s="4" t="s">
        <v>33</v>
      </c>
      <c r="P7" s="3"/>
      <c r="Q7" s="3"/>
      <c r="R7" s="3"/>
      <c r="S7" s="3"/>
      <c r="T7" s="4" t="s">
        <v>34</v>
      </c>
      <c r="U7" s="4" t="s">
        <v>34</v>
      </c>
      <c r="V7" s="3"/>
      <c r="W7" s="4" t="s">
        <v>34</v>
      </c>
      <c r="X7" s="4" t="s">
        <v>34</v>
      </c>
    </row>
    <row r="8" spans="1:24" ht="28">
      <c r="A8" s="34" t="s">
        <v>45</v>
      </c>
      <c r="B8" s="3"/>
      <c r="C8" s="4" t="s">
        <v>28</v>
      </c>
      <c r="D8" s="5" t="s">
        <v>46</v>
      </c>
      <c r="E8" s="6">
        <v>3.95</v>
      </c>
      <c r="F8" s="7" t="s">
        <v>30</v>
      </c>
      <c r="G8" s="6">
        <v>3.95</v>
      </c>
      <c r="H8" s="4" t="s">
        <v>37</v>
      </c>
      <c r="I8" s="24">
        <v>60029</v>
      </c>
      <c r="J8" s="3">
        <v>0</v>
      </c>
      <c r="K8" s="3">
        <v>55298.05</v>
      </c>
      <c r="L8" s="3">
        <v>177.57</v>
      </c>
      <c r="M8" s="3">
        <f t="shared" ref="M8:M13" si="0">I8-J8-K8-L8</f>
        <v>4553.3799999999974</v>
      </c>
      <c r="N8" s="4" t="s">
        <v>32</v>
      </c>
      <c r="O8" s="4" t="s">
        <v>33</v>
      </c>
      <c r="P8" s="3"/>
      <c r="Q8" s="3"/>
      <c r="R8" s="3"/>
      <c r="S8" s="3"/>
      <c r="T8" s="4" t="s">
        <v>34</v>
      </c>
      <c r="U8" s="4" t="s">
        <v>34</v>
      </c>
      <c r="V8" s="3"/>
      <c r="W8" s="4" t="s">
        <v>34</v>
      </c>
      <c r="X8" s="4" t="s">
        <v>34</v>
      </c>
    </row>
    <row r="9" spans="1:24" ht="28">
      <c r="A9" s="34" t="s">
        <v>47</v>
      </c>
      <c r="B9" s="3"/>
      <c r="C9" s="4" t="s">
        <v>28</v>
      </c>
      <c r="D9" s="5" t="s">
        <v>48</v>
      </c>
      <c r="E9" s="6">
        <v>3.4</v>
      </c>
      <c r="F9" s="7" t="s">
        <v>30</v>
      </c>
      <c r="G9" s="6">
        <v>3.4</v>
      </c>
      <c r="H9" s="8" t="s">
        <v>31</v>
      </c>
      <c r="I9" s="24">
        <v>42366</v>
      </c>
      <c r="J9" s="3">
        <v>0</v>
      </c>
      <c r="K9" s="3">
        <f>9621.36+29280.21</f>
        <v>38901.57</v>
      </c>
      <c r="L9" s="3">
        <v>153.21</v>
      </c>
      <c r="M9" s="3">
        <f t="shared" si="0"/>
        <v>3311.2200000000003</v>
      </c>
      <c r="N9" s="4" t="s">
        <v>32</v>
      </c>
      <c r="O9" s="4" t="s">
        <v>33</v>
      </c>
      <c r="P9" s="3"/>
      <c r="Q9" s="3"/>
      <c r="R9" s="3"/>
      <c r="S9" s="3"/>
      <c r="T9" s="4" t="s">
        <v>34</v>
      </c>
      <c r="U9" s="4" t="s">
        <v>34</v>
      </c>
      <c r="V9" s="3"/>
      <c r="W9" s="4" t="s">
        <v>34</v>
      </c>
      <c r="X9" s="4" t="s">
        <v>34</v>
      </c>
    </row>
    <row r="10" spans="1:24" ht="28">
      <c r="A10" s="34" t="s">
        <v>49</v>
      </c>
      <c r="B10" s="3"/>
      <c r="C10" s="4" t="s">
        <v>28</v>
      </c>
      <c r="D10" s="5" t="s">
        <v>50</v>
      </c>
      <c r="E10" s="6">
        <v>5.39</v>
      </c>
      <c r="F10" s="7" t="s">
        <v>30</v>
      </c>
      <c r="G10" s="6">
        <v>5.39</v>
      </c>
      <c r="H10" s="8" t="s">
        <v>31</v>
      </c>
      <c r="I10" s="24">
        <v>47185</v>
      </c>
      <c r="J10" s="3">
        <v>0</v>
      </c>
      <c r="K10" s="3">
        <f>16493.76+26550.12</f>
        <v>43043.88</v>
      </c>
      <c r="L10" s="3">
        <v>242.52</v>
      </c>
      <c r="M10" s="3">
        <f t="shared" si="0"/>
        <v>3898.6000000000026</v>
      </c>
      <c r="N10" s="4" t="s">
        <v>32</v>
      </c>
      <c r="O10" s="4" t="s">
        <v>33</v>
      </c>
      <c r="P10" s="3"/>
      <c r="Q10" s="3"/>
      <c r="R10" s="3"/>
      <c r="S10" s="3"/>
      <c r="T10" s="4" t="s">
        <v>34</v>
      </c>
      <c r="U10" s="4" t="s">
        <v>34</v>
      </c>
      <c r="V10" s="3"/>
      <c r="W10" s="4" t="s">
        <v>34</v>
      </c>
      <c r="X10" s="4" t="s">
        <v>34</v>
      </c>
    </row>
    <row r="11" spans="1:24" ht="28">
      <c r="A11" s="34" t="s">
        <v>51</v>
      </c>
      <c r="B11" s="3"/>
      <c r="C11" s="4" t="s">
        <v>28</v>
      </c>
      <c r="D11" s="5" t="s">
        <v>52</v>
      </c>
      <c r="E11" s="6">
        <v>6.08</v>
      </c>
      <c r="F11" s="7" t="s">
        <v>30</v>
      </c>
      <c r="G11" s="6">
        <v>6.08</v>
      </c>
      <c r="H11" s="9" t="s">
        <v>53</v>
      </c>
      <c r="I11" s="23">
        <v>60349</v>
      </c>
      <c r="J11" s="3">
        <v>0.85</v>
      </c>
      <c r="K11" s="3">
        <f>53146.56+3181.1</f>
        <v>56327.659999999996</v>
      </c>
      <c r="L11" s="3">
        <v>273.72000000000003</v>
      </c>
      <c r="M11" s="3">
        <f t="shared" si="0"/>
        <v>3746.770000000005</v>
      </c>
      <c r="N11" s="4" t="s">
        <v>32</v>
      </c>
      <c r="O11" s="4" t="s">
        <v>33</v>
      </c>
      <c r="P11" s="3"/>
      <c r="Q11" s="3"/>
      <c r="R11" s="3"/>
      <c r="S11" s="3"/>
      <c r="T11" s="4" t="s">
        <v>34</v>
      </c>
      <c r="U11" s="4" t="s">
        <v>34</v>
      </c>
      <c r="V11" s="3"/>
      <c r="W11" s="4" t="s">
        <v>34</v>
      </c>
      <c r="X11" s="4" t="s">
        <v>34</v>
      </c>
    </row>
    <row r="12" spans="1:24" ht="28">
      <c r="A12" s="10" t="s">
        <v>102</v>
      </c>
      <c r="B12" s="3"/>
      <c r="C12" s="4" t="s">
        <v>28</v>
      </c>
      <c r="D12" s="5" t="s">
        <v>54</v>
      </c>
      <c r="E12" s="11">
        <v>28</v>
      </c>
      <c r="F12" s="7" t="s">
        <v>30</v>
      </c>
      <c r="G12" s="11">
        <v>28</v>
      </c>
      <c r="H12" s="9" t="s">
        <v>55</v>
      </c>
      <c r="I12" s="23">
        <v>115600</v>
      </c>
      <c r="J12" s="3">
        <v>0</v>
      </c>
      <c r="K12" s="3">
        <v>73800</v>
      </c>
      <c r="L12" s="3">
        <v>2100</v>
      </c>
      <c r="M12" s="3">
        <f t="shared" si="0"/>
        <v>39700</v>
      </c>
      <c r="N12" s="4" t="s">
        <v>32</v>
      </c>
      <c r="O12" s="4" t="s">
        <v>56</v>
      </c>
      <c r="P12" s="3"/>
      <c r="Q12" s="3"/>
      <c r="R12" s="3"/>
      <c r="S12" s="3"/>
      <c r="T12" s="4" t="s">
        <v>34</v>
      </c>
      <c r="U12" s="4" t="s">
        <v>34</v>
      </c>
      <c r="V12" s="4" t="s">
        <v>34</v>
      </c>
      <c r="W12" s="4" t="s">
        <v>34</v>
      </c>
      <c r="X12" s="4" t="s">
        <v>34</v>
      </c>
    </row>
    <row r="13" spans="1:24" ht="28">
      <c r="A13" s="10" t="s">
        <v>103</v>
      </c>
      <c r="B13" s="3"/>
      <c r="C13" s="4" t="s">
        <v>28</v>
      </c>
      <c r="D13" s="5" t="s">
        <v>57</v>
      </c>
      <c r="E13" s="6">
        <v>8.6</v>
      </c>
      <c r="F13" s="7" t="s">
        <v>30</v>
      </c>
      <c r="G13" s="6">
        <v>8.6</v>
      </c>
      <c r="H13" s="3"/>
      <c r="I13" s="23">
        <v>67290.38</v>
      </c>
      <c r="J13" s="3">
        <v>0</v>
      </c>
      <c r="K13" s="3">
        <f>34650+2661+494+2010+17000</f>
        <v>56815</v>
      </c>
      <c r="L13" s="3">
        <v>645</v>
      </c>
      <c r="M13" s="3">
        <f t="shared" si="0"/>
        <v>9830.3800000000047</v>
      </c>
      <c r="N13" s="4" t="s">
        <v>58</v>
      </c>
      <c r="O13" s="4" t="s">
        <v>56</v>
      </c>
      <c r="P13" s="3"/>
      <c r="Q13" s="3"/>
      <c r="R13" s="3"/>
      <c r="S13" s="3"/>
      <c r="T13" s="4" t="s">
        <v>34</v>
      </c>
      <c r="U13" s="4" t="s">
        <v>34</v>
      </c>
      <c r="V13" s="4" t="s">
        <v>34</v>
      </c>
      <c r="W13" s="4" t="s">
        <v>34</v>
      </c>
      <c r="X13" s="4" t="s">
        <v>34</v>
      </c>
    </row>
    <row r="14" spans="1:24" s="1" customFormat="1" ht="30" customHeight="1">
      <c r="A14" s="12" t="s">
        <v>59</v>
      </c>
      <c r="B14" s="13"/>
      <c r="C14" s="14" t="s">
        <v>28</v>
      </c>
      <c r="D14" s="15" t="s">
        <v>60</v>
      </c>
      <c r="E14" s="16">
        <v>9.73</v>
      </c>
      <c r="F14" s="14" t="s">
        <v>61</v>
      </c>
      <c r="G14" s="16">
        <v>9.73</v>
      </c>
      <c r="H14" s="14" t="s">
        <v>62</v>
      </c>
      <c r="I14" s="13">
        <v>125107.7</v>
      </c>
      <c r="J14" s="13">
        <v>0</v>
      </c>
      <c r="K14" s="13">
        <v>119115.63</v>
      </c>
      <c r="L14" s="13">
        <v>1384.16</v>
      </c>
      <c r="M14" s="13">
        <v>4607.91</v>
      </c>
      <c r="N14" s="14" t="s">
        <v>32</v>
      </c>
      <c r="O14" s="14" t="s">
        <v>63</v>
      </c>
      <c r="P14" s="13"/>
      <c r="Q14" s="13"/>
      <c r="R14" s="13"/>
      <c r="S14" s="13"/>
      <c r="T14" s="18" t="s">
        <v>34</v>
      </c>
      <c r="U14" s="18" t="s">
        <v>34</v>
      </c>
      <c r="V14" s="18" t="s">
        <v>34</v>
      </c>
      <c r="W14" s="18" t="s">
        <v>34</v>
      </c>
      <c r="X14" s="18" t="s">
        <v>34</v>
      </c>
    </row>
    <row r="15" spans="1:24" s="1" customFormat="1" ht="30" customHeight="1">
      <c r="A15" s="14" t="s">
        <v>64</v>
      </c>
      <c r="B15" s="13"/>
      <c r="C15" s="14" t="s">
        <v>28</v>
      </c>
      <c r="D15" s="17" t="s">
        <v>65</v>
      </c>
      <c r="E15" s="18">
        <v>46.39</v>
      </c>
      <c r="F15" s="14" t="s">
        <v>61</v>
      </c>
      <c r="G15" s="18">
        <v>46.39</v>
      </c>
      <c r="H15" s="14" t="s">
        <v>62</v>
      </c>
      <c r="I15" s="13">
        <v>338480.87</v>
      </c>
      <c r="J15" s="13">
        <v>0</v>
      </c>
      <c r="K15" s="13">
        <v>317586.03999999998</v>
      </c>
      <c r="L15" s="13">
        <v>2218.2600000000002</v>
      </c>
      <c r="M15" s="13">
        <v>18676.57</v>
      </c>
      <c r="N15" s="14" t="s">
        <v>32</v>
      </c>
      <c r="O15" s="14" t="s">
        <v>63</v>
      </c>
      <c r="P15" s="13"/>
      <c r="Q15" s="13"/>
      <c r="R15" s="13"/>
      <c r="S15" s="13"/>
      <c r="T15" s="18" t="s">
        <v>34</v>
      </c>
      <c r="U15" s="18" t="s">
        <v>34</v>
      </c>
      <c r="V15" s="18" t="s">
        <v>34</v>
      </c>
      <c r="W15" s="18" t="s">
        <v>34</v>
      </c>
      <c r="X15" s="18" t="s">
        <v>34</v>
      </c>
    </row>
    <row r="16" spans="1:24" s="1" customFormat="1" ht="30" customHeight="1">
      <c r="A16" s="14" t="s">
        <v>66</v>
      </c>
      <c r="B16" s="13"/>
      <c r="C16" s="14" t="s">
        <v>28</v>
      </c>
      <c r="D16" s="19" t="s">
        <v>67</v>
      </c>
      <c r="E16" s="20">
        <v>28.78</v>
      </c>
      <c r="F16" s="14" t="s">
        <v>61</v>
      </c>
      <c r="G16" s="20">
        <v>28.78</v>
      </c>
      <c r="H16" s="14" t="s">
        <v>62</v>
      </c>
      <c r="I16" s="13">
        <v>210394.57</v>
      </c>
      <c r="J16" s="13">
        <v>4110</v>
      </c>
      <c r="K16" s="13">
        <v>193739.06</v>
      </c>
      <c r="L16" s="13">
        <v>936.45</v>
      </c>
      <c r="M16" s="13">
        <v>11609.06</v>
      </c>
      <c r="N16" s="14" t="s">
        <v>32</v>
      </c>
      <c r="O16" s="14" t="s">
        <v>68</v>
      </c>
      <c r="P16" s="13"/>
      <c r="Q16" s="13"/>
      <c r="R16" s="13"/>
      <c r="S16" s="13"/>
      <c r="T16" s="18" t="s">
        <v>34</v>
      </c>
      <c r="U16" s="18" t="s">
        <v>34</v>
      </c>
      <c r="V16" s="18" t="s">
        <v>34</v>
      </c>
      <c r="W16" s="18" t="s">
        <v>34</v>
      </c>
      <c r="X16" s="18" t="s">
        <v>34</v>
      </c>
    </row>
    <row r="17" spans="1:24" s="1" customFormat="1" ht="30" customHeight="1">
      <c r="A17" s="33" t="s">
        <v>104</v>
      </c>
      <c r="B17" s="13"/>
      <c r="C17" s="14" t="s">
        <v>28</v>
      </c>
      <c r="D17" s="19" t="s">
        <v>69</v>
      </c>
      <c r="E17" s="20">
        <v>32.71</v>
      </c>
      <c r="F17" s="14" t="s">
        <v>61</v>
      </c>
      <c r="G17" s="20">
        <v>32.71</v>
      </c>
      <c r="H17" s="14" t="s">
        <v>62</v>
      </c>
      <c r="I17" s="13">
        <v>123158.03</v>
      </c>
      <c r="J17" s="13">
        <v>0</v>
      </c>
      <c r="K17" s="13">
        <v>117507.39</v>
      </c>
      <c r="L17" s="13">
        <v>1114.54</v>
      </c>
      <c r="M17" s="13">
        <v>4536.1000000000004</v>
      </c>
      <c r="N17" s="14" t="s">
        <v>32</v>
      </c>
      <c r="O17" s="14" t="s">
        <v>63</v>
      </c>
      <c r="P17" s="13"/>
      <c r="Q17" s="13"/>
      <c r="R17" s="13"/>
      <c r="S17" s="13"/>
      <c r="T17" s="18" t="s">
        <v>34</v>
      </c>
      <c r="U17" s="18" t="s">
        <v>34</v>
      </c>
      <c r="V17" s="18" t="s">
        <v>34</v>
      </c>
      <c r="W17" s="18" t="s">
        <v>34</v>
      </c>
      <c r="X17" s="18" t="s">
        <v>34</v>
      </c>
    </row>
    <row r="18" spans="1:24" s="1" customFormat="1" ht="30" customHeight="1">
      <c r="A18" s="14" t="s">
        <v>70</v>
      </c>
      <c r="B18" s="13"/>
      <c r="C18" s="14" t="s">
        <v>28</v>
      </c>
      <c r="D18" s="19" t="s">
        <v>71</v>
      </c>
      <c r="E18" s="21">
        <v>6.07</v>
      </c>
      <c r="F18" s="14" t="s">
        <v>61</v>
      </c>
      <c r="G18" s="21">
        <v>6.07</v>
      </c>
      <c r="H18" s="12" t="s">
        <v>72</v>
      </c>
      <c r="I18" s="13">
        <v>73500</v>
      </c>
      <c r="J18" s="13"/>
      <c r="K18" s="13"/>
      <c r="L18" s="13"/>
      <c r="M18" s="13"/>
      <c r="N18" s="14" t="s">
        <v>32</v>
      </c>
      <c r="O18" s="14" t="s">
        <v>73</v>
      </c>
      <c r="P18" s="13"/>
      <c r="Q18" s="13"/>
      <c r="R18" s="13"/>
      <c r="S18" s="13"/>
      <c r="T18" s="18" t="s">
        <v>34</v>
      </c>
      <c r="U18" s="18" t="s">
        <v>34</v>
      </c>
      <c r="V18" s="18" t="s">
        <v>34</v>
      </c>
      <c r="W18" s="18" t="s">
        <v>34</v>
      </c>
      <c r="X18" s="18" t="s">
        <v>34</v>
      </c>
    </row>
    <row r="19" spans="1:24" s="1" customFormat="1" ht="30" customHeight="1">
      <c r="A19" s="33" t="s">
        <v>105</v>
      </c>
      <c r="B19" s="13"/>
      <c r="C19" s="14" t="s">
        <v>28</v>
      </c>
      <c r="D19" s="15" t="s">
        <v>74</v>
      </c>
      <c r="E19" s="16">
        <v>6.08</v>
      </c>
      <c r="F19" s="14" t="s">
        <v>75</v>
      </c>
      <c r="G19" s="16">
        <v>6.08</v>
      </c>
      <c r="H19" s="12" t="s">
        <v>76</v>
      </c>
      <c r="I19" s="13">
        <v>165220.17000000001</v>
      </c>
      <c r="J19" s="13">
        <v>0</v>
      </c>
      <c r="K19" s="13">
        <v>157134.85</v>
      </c>
      <c r="L19" s="13">
        <v>2000</v>
      </c>
      <c r="M19" s="13">
        <v>6085.32</v>
      </c>
      <c r="N19" s="14" t="s">
        <v>32</v>
      </c>
      <c r="O19" s="14" t="s">
        <v>77</v>
      </c>
      <c r="P19" s="13"/>
      <c r="Q19" s="13"/>
      <c r="R19" s="13"/>
      <c r="S19" s="13"/>
      <c r="T19" s="18" t="s">
        <v>34</v>
      </c>
      <c r="U19" s="18" t="s">
        <v>34</v>
      </c>
      <c r="V19" s="18" t="s">
        <v>34</v>
      </c>
      <c r="W19" s="18" t="s">
        <v>34</v>
      </c>
      <c r="X19" s="18" t="s">
        <v>34</v>
      </c>
    </row>
    <row r="20" spans="1:24" s="31" customFormat="1" ht="30" customHeight="1">
      <c r="A20" s="32" t="s">
        <v>100</v>
      </c>
      <c r="B20" s="26"/>
      <c r="C20" s="26" t="s">
        <v>28</v>
      </c>
      <c r="D20" s="27" t="s">
        <v>78</v>
      </c>
      <c r="E20" s="28">
        <v>14.58</v>
      </c>
      <c r="F20" s="26" t="s">
        <v>79</v>
      </c>
      <c r="G20" s="28">
        <v>14.58</v>
      </c>
      <c r="H20" s="29" t="s">
        <v>80</v>
      </c>
      <c r="I20" s="26">
        <v>180000</v>
      </c>
      <c r="J20" s="26">
        <v>0</v>
      </c>
      <c r="K20" s="26">
        <v>157304</v>
      </c>
      <c r="L20" s="26">
        <v>0</v>
      </c>
      <c r="M20" s="26">
        <v>22696</v>
      </c>
      <c r="N20" s="26" t="s">
        <v>81</v>
      </c>
      <c r="O20" s="26" t="s">
        <v>82</v>
      </c>
      <c r="P20" s="26"/>
      <c r="Q20" s="26"/>
      <c r="R20" s="26"/>
      <c r="S20" s="26"/>
      <c r="T20" s="30" t="s">
        <v>34</v>
      </c>
      <c r="U20" s="30" t="s">
        <v>34</v>
      </c>
      <c r="V20" s="30" t="s">
        <v>34</v>
      </c>
      <c r="W20" s="30" t="s">
        <v>34</v>
      </c>
      <c r="X20" s="30" t="s">
        <v>34</v>
      </c>
    </row>
    <row r="21" spans="1:24" s="1" customFormat="1" ht="30" customHeight="1">
      <c r="A21" s="14" t="s">
        <v>83</v>
      </c>
      <c r="B21" s="13"/>
      <c r="C21" s="14" t="s">
        <v>28</v>
      </c>
      <c r="D21" s="15" t="s">
        <v>84</v>
      </c>
      <c r="E21" s="16">
        <v>5.83</v>
      </c>
      <c r="F21" s="14" t="s">
        <v>85</v>
      </c>
      <c r="G21" s="16">
        <v>5.83</v>
      </c>
      <c r="H21" s="12" t="s">
        <v>86</v>
      </c>
      <c r="I21" s="13">
        <v>39679</v>
      </c>
      <c r="J21" s="13">
        <v>0</v>
      </c>
      <c r="K21" s="13">
        <v>30475.4</v>
      </c>
      <c r="L21" s="13"/>
      <c r="M21" s="13">
        <v>9203.6</v>
      </c>
      <c r="N21" s="14" t="s">
        <v>32</v>
      </c>
      <c r="O21" s="14" t="s">
        <v>63</v>
      </c>
      <c r="P21" s="13"/>
      <c r="Q21" s="13"/>
      <c r="R21" s="13"/>
      <c r="S21" s="13"/>
      <c r="T21" s="18" t="s">
        <v>34</v>
      </c>
      <c r="U21" s="18" t="s">
        <v>34</v>
      </c>
      <c r="V21" s="18" t="s">
        <v>34</v>
      </c>
      <c r="W21" s="18" t="s">
        <v>34</v>
      </c>
      <c r="X21" s="18" t="s">
        <v>34</v>
      </c>
    </row>
    <row r="22" spans="1:24" s="1" customFormat="1" ht="30" customHeight="1">
      <c r="A22" s="14" t="s">
        <v>87</v>
      </c>
      <c r="B22" s="13"/>
      <c r="C22" s="14" t="s">
        <v>28</v>
      </c>
      <c r="D22" s="15" t="s">
        <v>88</v>
      </c>
      <c r="E22" s="16">
        <v>2.84</v>
      </c>
      <c r="F22" s="14" t="s">
        <v>85</v>
      </c>
      <c r="G22" s="16">
        <v>2.84</v>
      </c>
      <c r="H22" s="12" t="s">
        <v>89</v>
      </c>
      <c r="I22" s="13">
        <v>5422.7</v>
      </c>
      <c r="J22" s="13">
        <v>0</v>
      </c>
      <c r="K22" s="13">
        <v>4164.8999999999996</v>
      </c>
      <c r="L22" s="13">
        <v>0</v>
      </c>
      <c r="M22" s="13">
        <v>1257.8</v>
      </c>
      <c r="N22" s="14" t="s">
        <v>32</v>
      </c>
      <c r="O22" s="14" t="s">
        <v>90</v>
      </c>
      <c r="P22" s="13"/>
      <c r="Q22" s="13"/>
      <c r="R22" s="13"/>
      <c r="S22" s="13"/>
      <c r="T22" s="18" t="s">
        <v>34</v>
      </c>
      <c r="U22" s="18" t="s">
        <v>34</v>
      </c>
      <c r="V22" s="18" t="s">
        <v>34</v>
      </c>
      <c r="W22" s="18" t="s">
        <v>34</v>
      </c>
      <c r="X22" s="18" t="s">
        <v>34</v>
      </c>
    </row>
    <row r="23" spans="1:24" ht="85.75" customHeight="1">
      <c r="A23" s="10" t="s">
        <v>91</v>
      </c>
      <c r="B23" s="3"/>
      <c r="C23" s="4" t="s">
        <v>92</v>
      </c>
      <c r="D23" s="5" t="s">
        <v>93</v>
      </c>
      <c r="E23" s="36">
        <v>25.1</v>
      </c>
      <c r="F23" s="37" t="s">
        <v>30</v>
      </c>
      <c r="G23" s="38"/>
      <c r="H23" s="40" t="s">
        <v>94</v>
      </c>
      <c r="I23" s="37">
        <v>189600</v>
      </c>
      <c r="J23" s="37">
        <v>1740</v>
      </c>
      <c r="K23" s="37">
        <v>165860</v>
      </c>
      <c r="L23" s="37">
        <v>10000</v>
      </c>
      <c r="M23" s="37">
        <v>12000</v>
      </c>
      <c r="N23" s="4" t="s">
        <v>95</v>
      </c>
      <c r="O23" s="8" t="s">
        <v>96</v>
      </c>
      <c r="P23" s="3"/>
      <c r="Q23" s="3"/>
      <c r="R23" s="3"/>
      <c r="S23" s="3"/>
      <c r="T23" s="4" t="s">
        <v>34</v>
      </c>
      <c r="U23" s="4" t="s">
        <v>34</v>
      </c>
      <c r="V23" s="4" t="s">
        <v>34</v>
      </c>
      <c r="W23" s="4" t="s">
        <v>34</v>
      </c>
      <c r="X23" s="4" t="s">
        <v>34</v>
      </c>
    </row>
    <row r="24" spans="1:24" ht="43.25" customHeight="1">
      <c r="A24" s="10" t="s">
        <v>97</v>
      </c>
      <c r="B24" s="22"/>
      <c r="C24" s="4" t="s">
        <v>92</v>
      </c>
      <c r="D24" s="5" t="s">
        <v>98</v>
      </c>
      <c r="E24" s="36"/>
      <c r="F24" s="37"/>
      <c r="G24" s="39"/>
      <c r="H24" s="41"/>
      <c r="I24" s="37"/>
      <c r="J24" s="37"/>
      <c r="K24" s="37"/>
      <c r="L24" s="37"/>
      <c r="M24" s="37"/>
      <c r="N24" s="4" t="s">
        <v>95</v>
      </c>
      <c r="O24" s="8" t="s">
        <v>99</v>
      </c>
      <c r="P24" s="3"/>
      <c r="Q24" s="3"/>
      <c r="R24" s="3"/>
      <c r="S24" s="3"/>
      <c r="T24" s="4" t="s">
        <v>34</v>
      </c>
      <c r="U24" s="4" t="s">
        <v>34</v>
      </c>
      <c r="V24" s="4" t="s">
        <v>34</v>
      </c>
      <c r="W24" s="4" t="s">
        <v>34</v>
      </c>
      <c r="X24" s="4" t="s">
        <v>34</v>
      </c>
    </row>
  </sheetData>
  <mergeCells count="17">
    <mergeCell ref="J23:J24"/>
    <mergeCell ref="K23:K24"/>
    <mergeCell ref="L23:L24"/>
    <mergeCell ref="M23:M24"/>
    <mergeCell ref="N1:N2"/>
    <mergeCell ref="E23:E24"/>
    <mergeCell ref="F23:F24"/>
    <mergeCell ref="G23:G24"/>
    <mergeCell ref="H23:H24"/>
    <mergeCell ref="I23:I24"/>
    <mergeCell ref="D1:H1"/>
    <mergeCell ref="I1:M1"/>
    <mergeCell ref="O1:S1"/>
    <mergeCell ref="T1:X1"/>
    <mergeCell ref="A1:A2"/>
    <mergeCell ref="B1:B2"/>
    <mergeCell ref="C1:C2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王佳慰:拟稿</dc:creator>
  <cp:lastModifiedBy>张海洋</cp:lastModifiedBy>
  <dcterms:created xsi:type="dcterms:W3CDTF">2018-04-13T05:28:00Z</dcterms:created>
  <dcterms:modified xsi:type="dcterms:W3CDTF">2018-07-12T17:21:47Z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