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codeName="ThisWorkbook"/>
  <mc:AlternateContent xmlns:mc="http://schemas.openxmlformats.org/markup-compatibility/2006">
    <mc:Choice Requires="x15">
      <x15ac:absPath xmlns:x15ac="http://schemas.microsoft.com/office/spreadsheetml/2010/11/ac" url="/Users/olivier/Desktop/"/>
    </mc:Choice>
  </mc:AlternateContent>
  <xr:revisionPtr revIDLastSave="0" documentId="13_ncr:1_{5C298E3A-5E61-ED47-9FF1-C54B4B44E54C}" xr6:coauthVersionLast="47" xr6:coauthVersionMax="47" xr10:uidLastSave="{00000000-0000-0000-0000-000000000000}"/>
  <bookViews>
    <workbookView xWindow="0" yWindow="500" windowWidth="25820" windowHeight="14160" tabRatio="648"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definedNames>
    <definedName name="_xlnm._FilterDatabase" localSheetId="10" hidden="1">'Interventions Param'!$A$1:$F$25</definedName>
    <definedName name="Breakthrough_infection_probability">HIDDEN!$N$2:$N$102</definedName>
    <definedName name="Lethality">HIDDEN!$M$2:$M$5</definedName>
    <definedName name="Transmissibility">HIDDEN!$L$2:$L$5</definedName>
  </definedNames>
  <calcPr calcId="191029"/>
</workbook>
</file>

<file path=xl/calcChain.xml><?xml version="1.0" encoding="utf-8"?>
<calcChain xmlns="http://schemas.openxmlformats.org/spreadsheetml/2006/main">
  <c r="A14" i="1" l="1"/>
  <c r="E100" i="14" l="1"/>
  <c r="E99" i="14"/>
  <c r="E98" i="14"/>
  <c r="E97" i="14"/>
  <c r="E96" i="14"/>
  <c r="E95" i="14"/>
  <c r="E94" i="14"/>
  <c r="E93" i="14"/>
  <c r="E92" i="14"/>
  <c r="E91" i="14"/>
  <c r="E90" i="14"/>
  <c r="E89" i="14"/>
  <c r="E88" i="14"/>
  <c r="E87" i="14"/>
  <c r="E86" i="14"/>
  <c r="E4" i="16" l="1"/>
  <c r="E5" i="16"/>
  <c r="E3" i="16"/>
  <c r="E2" i="16"/>
  <c r="E85" i="14" l="1"/>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E2" i="14"/>
  <c r="B28" i="15"/>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<sst xmlns="http://schemas.openxmlformats.org/spreadsheetml/2006/main" count="780" uniqueCount="501">
  <si>
    <t>Template v19</t>
  </si>
  <si>
    <t>Instructions</t>
  </si>
  <si>
    <t>Enter values only in the white cells</t>
  </si>
  <si>
    <t>Do not alter the grey cells</t>
  </si>
  <si>
    <t>Note the units and ensure that the values are entered in the correct units</t>
  </si>
  <si>
    <t>New in v19</t>
  </si>
  <si>
    <t>New in v18</t>
  </si>
  <si>
    <t>Added a "Partial School Closures" intervention.</t>
  </si>
  <si>
    <t>All Vaccination Parameters have been regrouped into the "Vaccination Param" sheet and several formulas have been addded.</t>
  </si>
  <si>
    <t>New in v17</t>
  </si>
  <si>
    <r>
      <rPr>
        <b/>
        <sz val="12"/>
        <color theme="1"/>
        <rFont val="Calibri"/>
        <charset val="134"/>
        <scheme val="minor"/>
      </rPr>
      <t>Interventions sheet.</t>
    </r>
    <r>
      <rPr>
        <sz val="12"/>
        <color theme="1"/>
        <rFont val="Calibri"/>
        <charset val="134"/>
        <scheme val="minor"/>
      </rPr>
      <t xml:space="preserve"> Removed interventions to set age limits (e.g. (*Vaccination) Age Vaccine Minimum). Added a column "Age Group" to specify age categories targeted for </t>
    </r>
    <r>
      <rPr>
        <i/>
        <sz val="12"/>
        <color theme="1"/>
        <rFont val="Calibri"/>
        <charset val="134"/>
        <scheme val="minor"/>
      </rPr>
      <t>Vaccination, Mass Testing</t>
    </r>
    <r>
      <rPr>
        <sz val="12"/>
        <color theme="1"/>
        <rFont val="Calibri"/>
        <charset val="134"/>
        <scheme val="minor"/>
      </rPr>
      <t xml:space="preserve">, and </t>
    </r>
    <r>
      <rPr>
        <i/>
        <sz val="12"/>
        <color theme="1"/>
        <rFont val="Calibri"/>
        <charset val="134"/>
        <scheme val="minor"/>
      </rPr>
      <t>School Closures</t>
    </r>
    <r>
      <rPr>
        <sz val="12"/>
        <color theme="1"/>
        <rFont val="Calibri"/>
        <charset val="134"/>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</si>
  <si>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</si>
  <si>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</si>
  <si>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</si>
  <si>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</si>
  <si>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</si>
  <si>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</si>
  <si>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</si>
  <si>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</si>
  <si>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</si>
  <si>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</si>
  <si>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</si>
  <si>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</si>
  <si>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</si>
  <si>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</si>
  <si>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</si>
  <si>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</si>
  <si>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</si>
  <si>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</si>
  <si>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</si>
  <si>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</si>
  <si>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</si>
  <si>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</si>
  <si>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</si>
  <si>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</si>
  <si>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</si>
  <si>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charset val="134"/>
        <scheme val="minor"/>
      </rPr>
      <t xml:space="preserve">Interventions sheet. </t>
    </r>
    <r>
      <rPr>
        <sz val="12"/>
        <color theme="1"/>
        <rFont val="Calibri"/>
        <charset val="134"/>
        <scheme val="minor"/>
      </rPr>
      <t>Limit raised from 50 to 100 interventions.</t>
    </r>
  </si>
  <si>
    <r>
      <rPr>
        <b/>
        <sz val="12"/>
        <color theme="1"/>
        <rFont val="Calibri"/>
        <charset val="134"/>
        <scheme val="minor"/>
      </rPr>
      <t>Interventions Param sheet.</t>
    </r>
    <r>
      <rPr>
        <sz val="12"/>
        <color theme="1"/>
        <rFont val="Calibri"/>
        <charset val="134"/>
        <scheme val="minor"/>
      </rPr>
      <t xml:space="preserve"> Removed school_eff and travelban_eff. Values of these two parameters are taken off the "Interventions" tab instead.</t>
    </r>
  </si>
  <si>
    <r>
      <rPr>
        <b/>
        <sz val="12"/>
        <color theme="1"/>
        <rFont val="Calibri"/>
        <charset val="134"/>
        <scheme val="minor"/>
      </rPr>
      <t>Parameters sheet</t>
    </r>
    <r>
      <rPr>
        <sz val="12"/>
        <color theme="1"/>
        <rFont val="Calibri"/>
        <charset val="134"/>
        <scheme val="minor"/>
      </rPr>
      <t>. init is now the "Number of exposed people at start date" (previousely it was the "Density of exposed people at start date (expressed as 1/X")</t>
    </r>
  </si>
  <si>
    <r>
      <rPr>
        <b/>
        <sz val="12"/>
        <color theme="1"/>
        <rFont val="Calibri"/>
        <charset val="134"/>
        <scheme val="minor"/>
      </rPr>
      <t>Parameters sheet</t>
    </r>
    <r>
      <rPr>
        <sz val="12"/>
        <color theme="1"/>
        <rFont val="Calibri"/>
        <charset val="134"/>
        <scheme val="minor"/>
      </rPr>
      <t>. Removed min/max age for "Vaccination" and "Mass Testing" (see above for replacement).</t>
    </r>
  </si>
  <si>
    <r>
      <rPr>
        <b/>
        <sz val="12"/>
        <color theme="1"/>
        <rFont val="Calibri"/>
        <charset val="134"/>
        <scheme val="minor"/>
      </rPr>
      <t>Parameters sheet</t>
    </r>
    <r>
      <rPr>
        <sz val="12"/>
        <color theme="1"/>
        <rFont val="Calibri"/>
        <charset val="134"/>
        <scheme val="minor"/>
      </rPr>
      <t>. Added sample_size.</t>
    </r>
  </si>
  <si>
    <r>
      <rPr>
        <sz val="12"/>
        <color theme="1"/>
        <rFont val="Calibri"/>
        <charset val="134"/>
        <scheme val="minor"/>
      </rPr>
      <t xml:space="preserve">Renamed </t>
    </r>
    <r>
      <rPr>
        <b/>
        <sz val="12"/>
        <color theme="1"/>
        <rFont val="Calibri"/>
        <charset val="134"/>
        <scheme val="minor"/>
      </rPr>
      <t>Cases</t>
    </r>
    <r>
      <rPr>
        <sz val="12"/>
        <color theme="1"/>
        <rFont val="Calibri"/>
        <charset val="134"/>
        <scheme val="minor"/>
      </rPr>
      <t xml:space="preserve"> sheet in </t>
    </r>
    <r>
      <rPr>
        <b/>
        <sz val="12"/>
        <color theme="1"/>
        <rFont val="Calibri"/>
        <charset val="134"/>
        <scheme val="minor"/>
      </rPr>
      <t>Epidemiology</t>
    </r>
    <r>
      <rPr>
        <sz val="12"/>
        <color theme="1"/>
        <rFont val="Calibri"/>
        <charset val="134"/>
        <scheme val="minor"/>
      </rPr>
      <t>. Added a column for Seroprevalence survey data.</t>
    </r>
  </si>
  <si>
    <t>New in v16.2</t>
  </si>
  <si>
    <r>
      <rPr>
        <b/>
        <sz val="12"/>
        <color theme="1"/>
        <rFont val="Calibri"/>
        <charset val="134"/>
        <scheme val="minor"/>
      </rPr>
      <t>Parameters</t>
    </r>
    <r>
      <rPr>
        <sz val="12"/>
        <color theme="1"/>
        <rFont val="Calibri"/>
        <charset val="134"/>
        <scheme val="minor"/>
      </rPr>
      <t xml:space="preserve"> sheet. Several new parameters added. </t>
    </r>
    <r>
      <rPr>
        <i/>
        <sz val="12"/>
        <color theme="1"/>
        <rFont val="Calibri"/>
        <charset val="134"/>
        <scheme val="minor"/>
      </rPr>
      <t>reporth</t>
    </r>
    <r>
      <rPr>
        <sz val="12"/>
        <color theme="1"/>
        <rFont val="Calibri"/>
        <charset val="134"/>
        <scheme val="minor"/>
      </rPr>
      <t xml:space="preserve"> is now </t>
    </r>
    <r>
      <rPr>
        <i/>
        <sz val="12"/>
        <color theme="1"/>
        <rFont val="Calibri"/>
        <charset val="134"/>
        <scheme val="minor"/>
      </rPr>
      <t>Percentage of non-severe hospitalisations that are appropriately treated</t>
    </r>
  </si>
  <si>
    <r>
      <rPr>
        <b/>
        <sz val="12"/>
        <color theme="1"/>
        <rFont val="Calibri"/>
        <charset val="134"/>
        <scheme val="minor"/>
      </rPr>
      <t>Hospitalisation Param</t>
    </r>
    <r>
      <rPr>
        <sz val="12"/>
        <color theme="1"/>
        <rFont val="Calibri"/>
        <charset val="134"/>
        <scheme val="minor"/>
      </rPr>
      <t xml:space="preserve"> sheet. New parameters added.</t>
    </r>
  </si>
  <si>
    <r>
      <rPr>
        <b/>
        <sz val="12"/>
        <color theme="1"/>
        <rFont val="Calibri"/>
        <charset val="134"/>
        <scheme val="minor"/>
      </rPr>
      <t>Virus Param</t>
    </r>
    <r>
      <rPr>
        <sz val="12"/>
        <color theme="1"/>
        <rFont val="Calibri"/>
        <charset val="134"/>
        <scheme val="minor"/>
      </rPr>
      <t xml:space="preserve"> sheet. Several new parameters added.</t>
    </r>
  </si>
  <si>
    <r>
      <rPr>
        <b/>
        <sz val="12"/>
        <color theme="1"/>
        <rFont val="Calibri"/>
        <charset val="134"/>
        <scheme val="minor"/>
      </rPr>
      <t>Interventions Param</t>
    </r>
    <r>
      <rPr>
        <sz val="12"/>
        <color theme="1"/>
        <rFont val="Calibri"/>
        <charset val="134"/>
        <scheme val="minor"/>
      </rPr>
      <t xml:space="preserve"> sheet. New parameters for Vaccination intervention.</t>
    </r>
  </si>
  <si>
    <r>
      <rPr>
        <b/>
        <sz val="12"/>
        <color theme="1"/>
        <rFont val="Calibri"/>
        <charset val="134"/>
        <scheme val="minor"/>
      </rPr>
      <t>Interventions</t>
    </r>
    <r>
      <rPr>
        <sz val="12"/>
        <color theme="1"/>
        <rFont val="Calibri"/>
        <charset val="134"/>
        <scheme val="minor"/>
      </rPr>
      <t xml:space="preserve"> sheet. Added </t>
    </r>
    <r>
      <rPr>
        <i/>
        <sz val="12"/>
        <color theme="1"/>
        <rFont val="Calibri"/>
        <charset val="134"/>
        <scheme val="minor"/>
      </rPr>
      <t>(*Vaccination) Age Vaccine Maximum.</t>
    </r>
    <r>
      <rPr>
        <sz val="12"/>
        <color theme="1"/>
        <rFont val="Calibri"/>
        <charset val="134"/>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</si>
  <si>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</si>
  <si>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</si>
  <si>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</si>
  <si>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</si>
  <si>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</si>
  <si>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</si>
  <si>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</si>
  <si>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</si>
  <si>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</si>
  <si>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</si>
  <si>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</si>
  <si>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</si>
  <si>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</si>
  <si>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</si>
  <si>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</si>
  <si>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</si>
  <si>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</si>
  <si>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</si>
  <si>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</si>
  <si>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</si>
  <si>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</si>
  <si>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</si>
  <si>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</si>
  <si>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</si>
  <si>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</si>
  <si>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</si>
  <si>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</si>
  <si>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</si>
  <si>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</si>
  <si>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</si>
  <si>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</si>
  <si>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</si>
  <si>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</si>
  <si>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</si>
  <si>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</si>
  <si>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</si>
  <si>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</si>
  <si>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</si>
  <si>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</si>
  <si>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</si>
  <si>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</si>
  <si>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</si>
  <si>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</si>
  <si>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</si>
  <si>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</si>
  <si>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</si>
  <si>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</si>
  <si>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</si>
  <si>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</si>
  <si>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</si>
  <si>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</si>
  <si>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</si>
  <si>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</si>
  <si>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charset val="134"/>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</si>
  <si>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</si>
  <si>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</si>
  <si>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</si>
  <si>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charset val="134"/>
        <scheme val="minor"/>
      </rPr>
      <t>Proportion of population with partial immunity at the start date</t>
    </r>
  </si>
  <si>
    <t>%</t>
  </si>
  <si>
    <t>slider</t>
  </si>
  <si>
    <t>pre</t>
  </si>
  <si>
    <t>Probability of infection given contact (0 to 0.2)</t>
  </si>
  <si>
    <t>p</t>
  </si>
  <si>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that are reported</t>
    </r>
  </si>
  <si>
    <t>report</t>
  </si>
  <si>
    <r>
      <rPr>
        <sz val="12"/>
        <color theme="1"/>
        <rFont val="Calibri"/>
        <charset val="134"/>
        <scheme val="minor"/>
      </rPr>
      <t xml:space="preserve">Percentage of all </t>
    </r>
    <r>
      <rPr>
        <b/>
        <sz val="12"/>
        <color theme="1"/>
        <rFont val="Calibri"/>
        <charset val="134"/>
        <scheme val="minor"/>
      </rPr>
      <t>symptomatic</t>
    </r>
    <r>
      <rPr>
        <sz val="12"/>
        <color theme="1"/>
        <rFont val="Calibri"/>
        <charset val="134"/>
        <scheme val="minor"/>
      </rPr>
      <t xml:space="preserve"> infections that are reported</t>
    </r>
  </si>
  <si>
    <t>reportc</t>
  </si>
  <si>
    <r>
      <rPr>
        <sz val="12"/>
        <color rgb="FFFF0000"/>
        <rFont val="Calibri (Body)_x0000_"/>
        <charset val="134"/>
      </rPr>
      <t xml:space="preserve">(v16.2) </t>
    </r>
    <r>
      <rPr>
        <sz val="12"/>
        <color theme="1"/>
        <rFont val="Calibri"/>
        <charset val="134"/>
        <scheme val="minor"/>
      </rPr>
      <t xml:space="preserve">Percentage of denied </t>
    </r>
    <r>
      <rPr>
        <b/>
        <sz val="12"/>
        <color theme="1"/>
        <rFont val="Calibri"/>
        <charset val="134"/>
        <scheme val="minor"/>
      </rPr>
      <t>hospitalisations</t>
    </r>
    <r>
      <rPr>
        <sz val="12"/>
        <color theme="1"/>
        <rFont val="Calibri"/>
        <charset val="134"/>
        <scheme val="minor"/>
      </rPr>
      <t xml:space="preserve"> that are reported</t>
    </r>
  </si>
  <si>
    <t>reporth_g</t>
  </si>
  <si>
    <r>
      <rPr>
        <sz val="12"/>
        <color rgb="FFFF0000"/>
        <rFont val="Calibri (Body)_x0000_"/>
        <charset val="134"/>
      </rPr>
      <t xml:space="preserve">(v16.2) </t>
    </r>
    <r>
      <rPr>
        <sz val="12"/>
        <color theme="1"/>
        <rFont val="Calibri"/>
        <charset val="134"/>
        <scheme val="minor"/>
      </rPr>
      <t xml:space="preserve">Percentage of </t>
    </r>
    <r>
      <rPr>
        <u/>
        <sz val="12"/>
        <color theme="1"/>
        <rFont val="Calibri (Body)_x0000_"/>
        <charset val="134"/>
      </rPr>
      <t>non-severe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</si>
  <si>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t>
  </si>
  <si>
    <r>
      <rPr>
        <sz val="12"/>
        <color rgb="FFFF0000"/>
        <rFont val="Calibri (Body)_x0000_"/>
        <charset val="134"/>
      </rPr>
      <t>(v16.2)</t>
    </r>
    <r>
      <rPr>
        <sz val="12"/>
        <color theme="1"/>
        <rFont val="Calibri"/>
        <charset val="134"/>
        <scheme val="minor"/>
      </rPr>
      <t xml:space="preserve"> Percentage of </t>
    </r>
    <r>
      <rPr>
        <u/>
        <sz val="12"/>
        <color theme="1"/>
        <rFont val="Calibri (Body)_x0000_"/>
        <charset val="134"/>
      </rPr>
      <t>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</si>
  <si>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reporth_ICU</t>
  </si>
  <si>
    <r>
      <rPr>
        <sz val="12"/>
        <color rgb="FFFF0000"/>
        <rFont val="Calibri (Body)_x0000_"/>
        <charset val="134"/>
      </rPr>
      <t xml:space="preserve">(v16.2) </t>
    </r>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</si>
  <si>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</si>
  <si>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</si>
  <si>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</si>
  <si>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</si>
  <si>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</si>
  <si>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</si>
  <si>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report_cv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</si>
  <si>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</si>
  <si>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report_cvr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</si>
  <si>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</si>
  <si>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report_cr</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</si>
  <si>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asymptomatic</t>
    </r>
    <r>
      <rPr>
        <sz val="12"/>
        <color theme="1"/>
        <rFont val="Calibri"/>
        <charset val="134"/>
        <scheme val="minor"/>
      </rPr>
      <t xml:space="preserve"> infections reported as covid-deaths</t>
    </r>
  </si>
  <si>
    <t>report_natdeathI</t>
  </si>
  <si>
    <r>
      <rPr>
        <sz val="12"/>
        <color rgb="FFFF0000"/>
        <rFont val="Calibri (Body)_x0000_"/>
        <charset val="134"/>
      </rPr>
      <t xml:space="preserve">(v16.2) </t>
    </r>
    <r>
      <rPr>
        <sz val="12"/>
        <color theme="1"/>
        <rFont val="Calibri"/>
        <charset val="134"/>
        <scheme val="minor"/>
      </rPr>
      <t xml:space="preserve">Percentage of all people dying outside the hospital with </t>
    </r>
    <r>
      <rPr>
        <b/>
        <sz val="12"/>
        <color theme="1"/>
        <rFont val="Calibri"/>
        <charset val="134"/>
        <scheme val="minor"/>
      </rPr>
      <t>symptomatic</t>
    </r>
    <r>
      <rPr>
        <sz val="12"/>
        <color theme="1"/>
        <rFont val="Calibri"/>
        <charset val="134"/>
        <scheme val="minor"/>
      </rPr>
      <t xml:space="preserve"> infections reported as covid-deaths</t>
    </r>
  </si>
  <si>
    <t>report_natdeathCL</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</si>
  <si>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severe</t>
    </r>
    <r>
      <rPr>
        <sz val="12"/>
        <color theme="1"/>
        <rFont val="Calibri"/>
        <charset val="134"/>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</si>
  <si>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</si>
  <si>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</si>
  <si>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</si>
  <si>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</si>
  <si>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</si>
  <si>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</si>
  <si>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</si>
  <si>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</si>
  <si>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</si>
  <si>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</si>
  <si>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</si>
  <si>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United Kingdom of Great Britain</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</si>
  <si>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</si>
  <si>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</si>
  <si>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</si>
  <si>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</si>
  <si>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</si>
  <si>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</si>
  <si>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</si>
  <si>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</si>
  <si>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</si>
  <si>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</si>
  <si>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</si>
  <si>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</si>
  <si>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</si>
  <si>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</si>
  <si>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</si>
  <si>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</si>
  <si>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</si>
  <si>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</si>
  <si>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</si>
  <si>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</si>
  <si>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</si>
  <si>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</si>
  <si>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</si>
  <si>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</si>
  <si>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</si>
  <si>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</si>
  <si>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</si>
  <si>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</si>
  <si>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</si>
  <si>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</si>
  <si>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</si>
  <si>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</si>
  <si>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</si>
  <si>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charset val="134"/>
        <scheme val="minor"/>
      </rPr>
      <t xml:space="preserve">Maximum number of ICU beds </t>
    </r>
    <r>
      <rPr>
        <b/>
        <sz val="12"/>
        <color theme="1"/>
        <rFont val="Calibri"/>
        <charset val="134"/>
        <scheme val="minor"/>
      </rPr>
      <t>without</t>
    </r>
    <r>
      <rPr>
        <sz val="12"/>
        <color theme="1"/>
        <rFont val="Calibri"/>
        <charset val="134"/>
        <scheme val="minor"/>
      </rPr>
      <t xml:space="preserve"> ventilators</t>
    </r>
  </si>
  <si>
    <t>icu_beds_available</t>
  </si>
  <si>
    <r>
      <rPr>
        <sz val="12"/>
        <color theme="1"/>
        <rFont val="Calibri"/>
        <charset val="134"/>
        <scheme val="minor"/>
      </rPr>
      <t xml:space="preserve">Maximum number of ICU beds </t>
    </r>
    <r>
      <rPr>
        <b/>
        <sz val="12"/>
        <color theme="1"/>
        <rFont val="Calibri"/>
        <charset val="134"/>
        <scheme val="minor"/>
      </rPr>
      <t>with</t>
    </r>
    <r>
      <rPr>
        <sz val="12"/>
        <color theme="1"/>
        <rFont val="Calibri"/>
        <charset val="134"/>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</si>
  <si>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</si>
  <si>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</si>
  <si>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</si>
  <si>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</si>
  <si>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</si>
  <si>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</si>
  <si>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</si>
  <si>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</si>
  <si>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</si>
  <si>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</si>
  <si>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</si>
  <si>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</si>
  <si>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</si>
  <si>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</si>
  <si>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</si>
  <si>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</si>
  <si>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</si>
  <si>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</si>
  <si>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</si>
  <si>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</si>
  <si>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</si>
  <si>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</si>
  <si>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</si>
  <si>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</si>
  <si>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</si>
  <si>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charset val="134"/>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</si>
  <si>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</si>
  <si>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charset val="134"/>
        <scheme val="minor"/>
      </rPr>
      <t>Probability of dying when icu required (not O2) and not going to hospital:</t>
    </r>
  </si>
  <si>
    <t>pdeath_icu_hc</t>
  </si>
  <si>
    <r>
      <rPr>
        <sz val="12"/>
        <color rgb="FFFF0000"/>
        <rFont val="Calibri (Body)_x0000_"/>
        <charset val="134"/>
      </rPr>
      <t>(v16.2)</t>
    </r>
    <r>
      <rPr>
        <sz val="12"/>
        <color theme="1"/>
        <rFont val="Calibri"/>
        <charset val="134"/>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</si>
  <si>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</si>
  <si>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</si>
  <si>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</si>
  <si>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</si>
  <si>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</si>
  <si>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</si>
  <si>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</si>
  <si>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</si>
  <si>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Body)"/>
        <charset val="134"/>
      </rPr>
      <t xml:space="preserve">(Optional Vaccine Formula) </t>
    </r>
    <r>
      <rPr>
        <sz val="12"/>
        <color theme="1"/>
        <rFont val="Calibri (Body)"/>
        <charset val="134"/>
      </rPr>
      <t>E</t>
    </r>
    <r>
      <rPr>
        <sz val="12"/>
        <color theme="1"/>
        <rFont val="Calibri"/>
        <charset val="134"/>
        <scheme val="minor"/>
      </rPr>
      <t>fficacy against infection</t>
    </r>
  </si>
  <si>
    <r>
      <rPr>
        <sz val="12"/>
        <color rgb="FFFF0000"/>
        <rFont val="Calibri (Body)"/>
        <charset val="134"/>
      </rPr>
      <t>(Optional Vaccine Formula)</t>
    </r>
    <r>
      <rPr>
        <sz val="12"/>
        <color theme="1"/>
        <rFont val="Calibri"/>
        <charset val="134"/>
        <scheme val="minor"/>
      </rPr>
      <t xml:space="preserve"> Efficacy against disease given already infected</t>
    </r>
  </si>
  <si>
    <r>
      <rPr>
        <sz val="12"/>
        <color rgb="FFFF0000"/>
        <rFont val="Calibri (Body)"/>
        <charset val="134"/>
      </rPr>
      <t>(Optional Vaccine Formula)</t>
    </r>
    <r>
      <rPr>
        <sz val="12"/>
        <color theme="1"/>
        <rFont val="Calibri"/>
        <charset val="134"/>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</si>
  <si>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charset val="134"/>
        <scheme val="minor"/>
      </rPr>
      <t>Probability upon infection of developing clinical symptoms if previously vaccinated</t>
    </r>
  </si>
  <si>
    <r>
      <rPr>
        <sz val="12"/>
        <color rgb="FFFF0000"/>
        <rFont val="Calibri (Body)_x0000_"/>
        <charset val="134"/>
      </rPr>
      <t xml:space="preserve">(Optional Vaccine Formula) </t>
    </r>
    <r>
      <rPr>
        <sz val="12"/>
        <rFont val="Calibri"/>
        <charset val="134"/>
        <scheme val="minor"/>
      </rPr>
      <t>Probability of requiring hospitalisation if previously vaccinated</t>
    </r>
  </si>
  <si>
    <r>
      <rPr>
        <sz val="12"/>
        <color rgb="FFFF0000"/>
        <rFont val="Calibri (Body)"/>
        <charset val="134"/>
      </rPr>
      <t>(Prev. in Virus Param)</t>
    </r>
    <r>
      <rPr>
        <sz val="12"/>
        <rFont val="Calibri"/>
        <charset val="134"/>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</si>
  <si>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</si>
  <si>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charset val="134"/>
        <scheme val="minor"/>
      </rPr>
      <t>Probability upon infection of developing clinical symptoms if previously vaccinated and exposed</t>
    </r>
  </si>
  <si>
    <t>pclin_vr</t>
  </si>
  <si>
    <r>
      <rPr>
        <sz val="12"/>
        <color rgb="FFFF0000"/>
        <rFont val="Calibri (Body)"/>
        <charset val="134"/>
      </rPr>
      <t>(Prev. in Virus Param)</t>
    </r>
    <r>
      <rPr>
        <sz val="12"/>
        <rFont val="Calibri"/>
        <charset val="134"/>
        <scheme val="minor"/>
      </rPr>
      <t xml:space="preserve"> Probability upon infection of developing clinical symptoms if previously infected</t>
    </r>
  </si>
  <si>
    <t>pclin_r</t>
  </si>
  <si>
    <r>
      <rPr>
        <sz val="12"/>
        <color rgb="FFFF0000"/>
        <rFont val="Calibri (Body)"/>
        <charset val="134"/>
      </rPr>
      <t>(Prev. in Virus Param)</t>
    </r>
    <r>
      <rPr>
        <sz val="12"/>
        <rFont val="Calibri"/>
        <charset val="134"/>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</si>
  <si>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</si>
  <si>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charset val="134"/>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</si>
  <si>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</si>
  <si>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charset val="134"/>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</si>
  <si>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</si>
  <si>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charset val="134"/>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</si>
  <si>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</si>
  <si>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charset val="134"/>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</si>
  <si>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</si>
  <si>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charset val="134"/>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</si>
  <si>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</si>
  <si>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charset val="134"/>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</si>
  <si>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</si>
  <si>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charset val="134"/>
        <scheme val="minor"/>
      </rPr>
      <t>Probability of requiring hospitalisation if previously vaccinated</t>
    </r>
  </si>
  <si>
    <t>sigmaEV</t>
  </si>
  <si>
    <r>
      <rPr>
        <sz val="12"/>
        <color rgb="FFFF0000"/>
        <rFont val="Calibri (Body)"/>
        <charset val="134"/>
      </rPr>
      <t xml:space="preserve">(Prev. in Virus Param) </t>
    </r>
    <r>
      <rPr>
        <sz val="12"/>
        <rFont val="Calibri"/>
        <charset val="134"/>
        <scheme val="minor"/>
      </rPr>
      <t>Probability of requiring hospitalisation if previously infected</t>
    </r>
  </si>
  <si>
    <t>sigmaER</t>
  </si>
  <si>
    <r>
      <rPr>
        <sz val="12"/>
        <color rgb="FFFF0000"/>
        <rFont val="Calibri (Body)"/>
        <charset val="134"/>
      </rPr>
      <t>(Prev. in Virus Param)</t>
    </r>
    <r>
      <rPr>
        <sz val="12"/>
        <rFont val="Calibri"/>
        <charset val="134"/>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</si>
  <si>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</si>
  <si>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charset val="134"/>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</si>
  <si>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</si>
  <si>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charset val="134"/>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</si>
  <si>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</si>
  <si>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</si>
  <si>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charset val="134"/>
        <scheme val="minor"/>
      </rPr>
      <t>Vaccination - Duration of efficacious period</t>
    </r>
  </si>
  <si>
    <t>vac_dur</t>
  </si>
  <si>
    <r>
      <rPr>
        <sz val="12"/>
        <color rgb="FFFF0000"/>
        <rFont val="Calibri (Body)_x0000_"/>
        <charset val="134"/>
      </rPr>
      <t xml:space="preserve">(Prev. in Interventions Param) </t>
    </r>
    <r>
      <rPr>
        <sz val="12"/>
        <color theme="1"/>
        <rFont val="Calibri"/>
        <charset val="134"/>
        <scheme val="minor"/>
      </rPr>
      <t>Vaccination -  Duration of efficacious period if previously infected</t>
    </r>
  </si>
  <si>
    <t>vac_dur_r</t>
  </si>
  <si>
    <r>
      <rPr>
        <sz val="12"/>
        <color rgb="FFFF0000"/>
        <rFont val="Calibri (Body)"/>
        <charset val="134"/>
      </rPr>
      <t>(Prev. in Interventions Param)</t>
    </r>
    <r>
      <rPr>
        <sz val="12"/>
        <color theme="1"/>
        <rFont val="Calibri"/>
        <charset val="134"/>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</si>
  <si>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</si>
  <si>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charset val="134"/>
        <scheme val="minor"/>
      </rPr>
      <t>Efficacy against infection if previously infected</t>
    </r>
  </si>
  <si>
    <t>vaccine_eff_r</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</si>
  <si>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</si>
  <si>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</si>
  <si>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</si>
  <si>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</si>
  <si>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</si>
  <si>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</si>
  <si>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</si>
  <si>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</si>
  <si>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</si>
  <si>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</si>
  <si>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</si>
  <si>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</si>
  <si>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</si>
  <si>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</si>
  <si>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</si>
  <si>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</si>
  <si>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</si>
  <si>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</si>
  <si>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</si>
  <si>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</si>
  <si>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</si>
  <si>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</si>
  <si>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</si>
  <si>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</si>
  <si>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</si>
  <si>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</si>
  <si>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</si>
  <si>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</si>
  <si>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</si>
  <si>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</si>
  <si>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</si>
  <si>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</si>
  <si>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</si>
  <si>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</si>
  <si>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</si>
  <si>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</si>
  <si>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</si>
  <si>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</si>
  <si>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</si>
  <si>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</si>
  <si>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</si>
  <si>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</si>
  <si>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</si>
  <si>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</si>
  <si>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</si>
  <si>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</si>
  <si>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</si>
  <si>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</si>
  <si>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</si>
  <si>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</si>
  <si>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</si>
  <si>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</si>
  <si>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</si>
  <si>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</si>
  <si>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</si>
  <si>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</si>
  <si>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Intervention</t>
  </si>
  <si>
    <t>Date Start</t>
  </si>
  <si>
    <t>Date End</t>
  </si>
  <si>
    <t>Age Groups</t>
  </si>
  <si>
    <t>Apply to</t>
  </si>
  <si>
    <t>Baseline (Calibration)</t>
  </si>
  <si>
    <t>Transmissibility</t>
  </si>
  <si>
    <t>Lethality</t>
  </si>
  <si>
    <t>Breakthrough infection probability</t>
  </si>
  <si>
    <t>Switch</t>
  </si>
  <si>
    <t>Social Contacts</t>
  </si>
  <si>
    <t>Unit Intervention</t>
  </si>
  <si>
    <t>Albania</t>
  </si>
  <si>
    <t>Algeria</t>
  </si>
  <si>
    <t>Hypothetical Scenario</t>
  </si>
  <si>
    <t>Andorra</t>
  </si>
  <si>
    <t>International Travel Ban</t>
  </si>
  <si>
    <t>Antigua and Barbuda</t>
  </si>
  <si>
    <t>Argentina</t>
  </si>
  <si>
    <t>thousand tests</t>
  </si>
  <si>
    <t>Armenia</t>
  </si>
  <si>
    <t>Australia</t>
  </si>
  <si>
    <t>Austria</t>
  </si>
  <si>
    <t>Azerbaijan</t>
  </si>
  <si>
    <t>contacts</t>
  </si>
  <si>
    <t>Bahamas</t>
  </si>
  <si>
    <t>Bahrain</t>
  </si>
  <si>
    <t>Bangladesh</t>
  </si>
  <si>
    <t>Vaccination</t>
  </si>
  <si>
    <t>Belarus</t>
  </si>
  <si>
    <t>Belgium</t>
  </si>
  <si>
    <t>Partial School Closures</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</si>
  <si>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</si>
  <si>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</si>
  <si>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</si>
  <si>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</si>
  <si>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</si>
  <si>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</si>
  <si>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</si>
  <si>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</si>
  <si>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</si>
  <si>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</si>
  <si>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</si>
  <si>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</si>
  <si>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</si>
  <si>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</si>
  <si>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</si>
  <si>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</si>
  <si>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</si>
  <si>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</si>
  <si>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</si>
  <si>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</si>
  <si>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</si>
  <si>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</si>
  <si>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</si>
  <si>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</si>
  <si>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</si>
  <si>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</si>
  <si>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</si>
  <si>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</si>
  <si>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</si>
  <si>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</si>
  <si>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</si>
  <si>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</si>
  <si>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</si>
  <si>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</si>
  <si>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</si>
  <si>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</si>
  <si>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</si>
  <si>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</si>
  <si>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</si>
  <si>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</si>
  <si>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</si>
  <si>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</si>
  <si>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</si>
  <si>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</si>
  <si>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</si>
  <si>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</si>
  <si>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</si>
  <si>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</si>
  <si>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</si>
  <si>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</si>
  <si>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</si>
  <si>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</si>
  <si>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</si>
  <si>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</si>
  <si>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</si>
  <si>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</si>
  <si>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</si>
  <si>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</si>
  <si>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</si>
  <si>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</si>
  <si>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</si>
  <si>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</si>
  <si>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</si>
  <si>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</si>
  <si>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</si>
  <si>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</si>
  <si>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</si>
  <si>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</si>
  <si>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</si>
  <si>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</si>
  <si>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</si>
  <si>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</si>
  <si>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</si>
  <si>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</si>
  <si>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</si>
  <si>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</si>
  <si>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</si>
  <si>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</si>
  <si>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</si>
  <si>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</si>
  <si>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</si>
  <si>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</si>
  <si>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</si>
  <si>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</si>
  <si>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</si>
  <si>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</si>
  <si>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</si>
  <si>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</si>
  <si>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</si>
  <si>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</si>
  <si>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</si>
  <si>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</si>
  <si>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</si>
  <si>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</si>
  <si>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</si>
  <si>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</si>
  <si>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</si>
  <si>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</si>
  <si>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</si>
  <si>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</si>
  <si>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</si>
  <si>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</si>
  <si>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</si>
  <si>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</si>
  <si>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</si>
  <si>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</si>
  <si>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</si>
  <si>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</si>
  <si>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</si>
  <si>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</si>
  <si>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</si>
  <si>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</si>
  <si>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</si>
  <si>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</si>
  <si>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</si>
  <si>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</si>
  <si>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</si>
  <si>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</si>
  <si>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</si>
  <si>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</si>
  <si>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Thailand</t>
  </si>
  <si>
    <t>Timor-Leste</t>
  </si>
  <si>
    <t>Tonga</t>
  </si>
  <si>
    <t>Tunisia</t>
  </si>
  <si>
    <t>Turkey</t>
  </si>
  <si>
    <t>Uganda</t>
  </si>
  <si>
    <t>Ukraine</t>
  </si>
  <si>
    <t>United Arab Emirates</t>
  </si>
  <si>
    <t>United Republic of Tanzania</t>
  </si>
  <si>
    <t>United States of America</t>
  </si>
  <si>
    <t>Uruguay</t>
  </si>
  <si>
    <t>Uzbekistan</t>
  </si>
  <si>
    <t>Vanuatu</t>
  </si>
  <si>
    <t xml:space="preserve">Venezuela (Bolivarian Republic </t>
  </si>
  <si>
    <t>Viet Nam</t>
  </si>
  <si>
    <t>Yemen</t>
  </si>
  <si>
    <t>Zambia</t>
  </si>
  <si>
    <t>Zimbabwe</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</si>
  <si>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</si>
  <si>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t>Added a "Transmissibility" intervention (VOC sheet)</t>
  </si>
  <si>
    <t>Added a "Lethality" intervention (VOC sheet)</t>
  </si>
  <si>
    <t>Added a "Breakthrough infection probability" intervention (VOC sheet)</t>
  </si>
  <si>
    <t>Variants of concern(VOC) modelling</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</si>
  <si>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</si>
  <si>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v19.d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</si>
</sst>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00_);_(* \(#,##0.00\);_(* &quot;-&quot;??_);_(@_)"/>
    <numFmt numFmtId="166" formatCode="_(* #,##0_);_(* \(#,##0\);_(* &quot;-&quot;??_);_(@_)"/>
  </numFmts>
  <fonts count="25">
    <font>
      <sz val="12"/>
      <color theme="1"/>
      <name val="Calibri"/>
      <charset val="134"/>
      <scheme val="minor"/>
    </font>
    <font>
      <sz val="12"/>
      <color theme="1"/>
      <name val="Calibri"/>
      <family val="2"/>
      <scheme val="minor"/>
    </font>
    <font>
      <sz val="12"/>
      <color theme="1"/>
      <name val="Calibri"/>
      <family val="2"/>
      <scheme val="minor"/>
    </font>
    <font>
      <sz val="12"/>
      <color theme="2" tint="-9.9978637043366805E-2"/>
      <name val="Calibri"/>
      <charset val="134"/>
      <scheme val="minor"/>
    </font>
    <font>
      <sz val="12"/>
      <name val="Calibri"/>
      <charset val="134"/>
      <scheme val="minor"/>
    </font>
    <font>
      <i/>
      <sz val="12"/>
      <color theme="1"/>
      <name val="Calibri"/>
      <charset val="134"/>
      <scheme val="minor"/>
    </font>
    <font>
      <b/>
      <sz val="12"/>
      <color theme="0" tint="-0.14996795556505021"/>
      <name val="Abadi Extra Light"/>
      <charset val="134"/>
    </font>
    <font>
      <i/>
      <sz val="12"/>
      <color theme="2" tint="-9.9978637043366805E-2"/>
      <name val="Calibri"/>
      <charset val="134"/>
      <scheme val="minor"/>
    </font>
    <font>
      <sz val="12"/>
      <color rgb="FF000000"/>
      <name val="Calibri"/>
      <charset val="134"/>
      <scheme val="minor"/>
    </font>
    <font>
      <sz val="12"/>
      <color theme="1"/>
      <name val="Calibri (Body)"/>
      <charset val="134"/>
    </font>
    <font>
      <sz val="12"/>
      <color rgb="FFD0CECE"/>
      <name val="Calibri"/>
      <charset val="134"/>
      <scheme val="minor"/>
    </font>
    <font>
      <sz val="12"/>
      <color rgb="FFFF0000"/>
      <name val="Calibri"/>
      <charset val="134"/>
      <scheme val="minor"/>
    </font>
    <font>
      <sz val="12"/>
      <color theme="2"/>
      <name val="Calibri"/>
      <charset val="134"/>
      <scheme val="minor"/>
    </font>
    <font>
      <b/>
      <sz val="16"/>
      <color theme="1"/>
      <name val="Calibri"/>
      <charset val="134"/>
      <scheme val="minor"/>
    </font>
    <font>
      <b/>
      <sz val="12"/>
      <color theme="1"/>
      <name val="Calibri"/>
      <charset val="134"/>
      <scheme val="minor"/>
    </font>
    <font>
      <b/>
      <sz val="12"/>
      <name val="Calibri"/>
      <charset val="134"/>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charset val="134"/>
      <scheme val="minor"/>
    </font>
    <font>
      <sz val="12"/>
      <color theme="2" tint="-9.9978637043366805E-2"/>
      <name val="Calibri"/>
      <family val="2"/>
      <scheme val="minor"/>
    </font>
    <font>
      <sz val="12"/>
      <color rgb="FFFF0000"/>
      <name val="Calibri"/>
      <family val="2"/>
      <scheme val="minor"/>
    </font>
    <font>
      <b/>
      <sz val="14"/>
      <color theme="1"/>
      <name val="Calibri"/>
      <family val="2"/>
      <scheme val="minor"/>
    </font>
  </fonts>
  <fills count="11">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2">
    <xf numFmtId="0" fontId="0" fillId="0" borderId="0"/>
    <xf numFmtId="165" fontId="21" fillId="0" borderId="0" applyFont="0" applyFill="0" applyBorder="0" applyAlignment="0" applyProtection="0"/>
  </cellStyleXfs>
  <cellXfs count="115">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49" fontId="0" fillId="0" borderId="0" xfId="0" applyNumberFormat="1" applyFill="1" applyAlignment="1">
      <alignment horizontal="center"/>
    </xf>
    <xf numFmtId="0" fontId="0" fillId="3" borderId="0" xfId="0" applyFill="1"/>
    <xf numFmtId="0" fontId="3"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4" fillId="4" borderId="1" xfId="0" applyFont="1" applyFill="1" applyBorder="1"/>
    <xf numFmtId="0" fontId="4" fillId="4" borderId="2" xfId="0" applyFont="1" applyFill="1" applyBorder="1" applyAlignment="1">
      <alignment horizontal="right" vertical="center" wrapText="1"/>
    </xf>
    <xf numFmtId="0" fontId="4" fillId="4" borderId="2" xfId="0" applyFont="1" applyFill="1" applyBorder="1" applyAlignment="1">
      <alignment horizontal="center" vertical="center"/>
    </xf>
    <xf numFmtId="0" fontId="4" fillId="4" borderId="2" xfId="0" applyFont="1" applyFill="1" applyBorder="1" applyAlignment="1">
      <alignment vertical="center"/>
    </xf>
    <xf numFmtId="0" fontId="4" fillId="3" borderId="4" xfId="0" applyFont="1" applyFill="1" applyBorder="1"/>
    <xf numFmtId="0" fontId="4" fillId="3" borderId="5" xfId="0" applyFont="1" applyFill="1" applyBorder="1" applyAlignment="1">
      <alignment horizontal="right" vertical="center" wrapText="1"/>
    </xf>
    <xf numFmtId="0" fontId="4" fillId="0" borderId="5" xfId="0" applyFont="1" applyFill="1" applyBorder="1" applyAlignment="1">
      <alignment horizontal="center" vertical="center"/>
    </xf>
    <xf numFmtId="0" fontId="4" fillId="3" borderId="5" xfId="0" applyFont="1" applyFill="1" applyBorder="1" applyAlignment="1">
      <alignment vertical="center"/>
    </xf>
    <xf numFmtId="0" fontId="4" fillId="3" borderId="0" xfId="0" applyFont="1" applyFill="1" applyBorder="1" applyAlignment="1">
      <alignment horizontal="right" vertical="center" wrapText="1"/>
    </xf>
    <xf numFmtId="0" fontId="4" fillId="3" borderId="0" xfId="0" applyFont="1" applyFill="1" applyAlignment="1">
      <alignment horizontal="right" vertical="center" wrapText="1"/>
    </xf>
    <xf numFmtId="0" fontId="4" fillId="0" borderId="5" xfId="0" applyFont="1" applyBorder="1" applyAlignment="1">
      <alignment horizontal="center" vertical="center"/>
    </xf>
    <xf numFmtId="0" fontId="4" fillId="3" borderId="3" xfId="0" applyFont="1" applyFill="1" applyBorder="1"/>
    <xf numFmtId="0" fontId="4" fillId="0" borderId="0" xfId="0" applyFont="1" applyFill="1" applyAlignment="1">
      <alignment horizontal="center" vertical="center"/>
    </xf>
    <xf numFmtId="0" fontId="4" fillId="3" borderId="0" xfId="0" applyFont="1" applyFill="1" applyBorder="1" applyAlignment="1">
      <alignment vertical="center"/>
    </xf>
    <xf numFmtId="0" fontId="4" fillId="0" borderId="0" xfId="0" applyFont="1" applyAlignment="1">
      <alignment horizontal="center" vertical="center"/>
    </xf>
    <xf numFmtId="0" fontId="4" fillId="3" borderId="0" xfId="0" applyFont="1" applyFill="1" applyAlignment="1">
      <alignment vertical="center"/>
    </xf>
    <xf numFmtId="0" fontId="4" fillId="3" borderId="0" xfId="0" applyFont="1" applyFill="1"/>
    <xf numFmtId="0" fontId="4" fillId="0" borderId="0" xfId="0" applyFont="1" applyBorder="1" applyAlignment="1">
      <alignment horizontal="center" vertical="center"/>
    </xf>
    <xf numFmtId="0" fontId="3" fillId="4" borderId="2" xfId="0" applyFont="1" applyFill="1" applyBorder="1"/>
    <xf numFmtId="0" fontId="3" fillId="4" borderId="6" xfId="0" applyFont="1" applyFill="1" applyBorder="1"/>
    <xf numFmtId="0" fontId="3" fillId="3" borderId="0" xfId="0" applyFont="1" applyFill="1" applyBorder="1"/>
    <xf numFmtId="0" fontId="3" fillId="3" borderId="7" xfId="0" applyFont="1" applyFill="1" applyBorder="1"/>
    <xf numFmtId="0" fontId="3" fillId="3" borderId="5" xfId="0" applyFont="1" applyFill="1" applyBorder="1"/>
    <xf numFmtId="0" fontId="3" fillId="3" borderId="8" xfId="0" applyFont="1" applyFill="1" applyBorder="1"/>
    <xf numFmtId="0" fontId="5" fillId="3" borderId="0" xfId="0" applyFont="1" applyFill="1"/>
    <xf numFmtId="0" fontId="0" fillId="3" borderId="0" xfId="0" applyFill="1" applyAlignment="1">
      <alignment vertical="center"/>
    </xf>
    <xf numFmtId="0" fontId="0" fillId="3" borderId="0" xfId="0" applyFill="1" applyBorder="1"/>
    <xf numFmtId="0" fontId="3" fillId="3" borderId="0" xfId="0" applyFont="1" applyFill="1" applyAlignment="1">
      <alignment vertical="center"/>
    </xf>
    <xf numFmtId="0" fontId="6"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4" fillId="3" borderId="0" xfId="0" applyFont="1" applyFill="1" applyAlignment="1">
      <alignment horizontal="left" vertical="center" wrapText="1"/>
    </xf>
    <xf numFmtId="0" fontId="7"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3" fillId="3" borderId="0" xfId="0" applyFont="1" applyFill="1" applyAlignment="1">
      <alignment vertical="center" wrapText="1"/>
    </xf>
    <xf numFmtId="0" fontId="0" fillId="3" borderId="0" xfId="0" applyFill="1" applyAlignment="1">
      <alignment horizontal="left" vertical="center" wrapText="1"/>
    </xf>
    <xf numFmtId="0" fontId="4"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3" fillId="3" borderId="0" xfId="0" applyFont="1" applyFill="1" applyBorder="1" applyAlignment="1">
      <alignment vertical="center" wrapText="1"/>
    </xf>
    <xf numFmtId="0" fontId="4" fillId="0" borderId="0" xfId="0" applyFont="1" applyFill="1" applyBorder="1" applyAlignment="1">
      <alignment horizontal="right" vertical="center"/>
    </xf>
    <xf numFmtId="0" fontId="3"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6" fontId="0" fillId="0" borderId="0" xfId="1" applyNumberFormat="1" applyFont="1" applyFill="1"/>
    <xf numFmtId="0" fontId="4" fillId="0" borderId="0" xfId="0" applyFont="1" applyFill="1"/>
    <xf numFmtId="0" fontId="0" fillId="3" borderId="0" xfId="0" applyFill="1" applyAlignment="1">
      <alignment wrapText="1"/>
    </xf>
    <xf numFmtId="0" fontId="4" fillId="3" borderId="0" xfId="0" applyFont="1" applyFill="1" applyAlignment="1">
      <alignment horizontal="left" wrapText="1"/>
    </xf>
    <xf numFmtId="1" fontId="0" fillId="0" borderId="0" xfId="0" applyNumberFormat="1" applyFill="1" applyAlignment="1">
      <alignment horizontal="right" vertical="center"/>
    </xf>
    <xf numFmtId="0" fontId="0" fillId="3" borderId="0" xfId="0" applyFont="1" applyFill="1"/>
    <xf numFmtId="1" fontId="4" fillId="0" borderId="0" xfId="0" applyNumberFormat="1" applyFont="1" applyFill="1" applyAlignment="1">
      <alignment horizontal="right" vertical="center"/>
    </xf>
    <xf numFmtId="14" fontId="0" fillId="0" borderId="0" xfId="0" applyNumberFormat="1" applyFill="1" applyAlignment="1">
      <alignment vertical="center"/>
    </xf>
    <xf numFmtId="14" fontId="0" fillId="3" borderId="0" xfId="0" applyNumberFormat="1" applyFill="1" applyAlignment="1">
      <alignment vertical="center"/>
    </xf>
    <xf numFmtId="1" fontId="0" fillId="7" borderId="0" xfId="0" applyNumberFormat="1" applyFill="1" applyAlignment="1">
      <alignment vertical="center"/>
    </xf>
    <xf numFmtId="0" fontId="0" fillId="7" borderId="0" xfId="0" applyNumberFormat="1" applyFill="1" applyAlignment="1">
      <alignment vertical="center"/>
    </xf>
    <xf numFmtId="0" fontId="0" fillId="0" borderId="0" xfId="0" applyFill="1" applyAlignment="1">
      <alignment vertical="center"/>
    </xf>
    <xf numFmtId="0" fontId="8" fillId="8" borderId="0" xfId="0" applyFont="1" applyFill="1" applyBorder="1" applyAlignment="1">
      <alignment vertical="center" wrapText="1"/>
    </xf>
    <xf numFmtId="0" fontId="8" fillId="8" borderId="0" xfId="0" applyFont="1" applyFill="1" applyBorder="1" applyAlignment="1">
      <alignment vertical="center"/>
    </xf>
    <xf numFmtId="166" fontId="0" fillId="0" borderId="0" xfId="1" applyNumberFormat="1" applyFont="1" applyFill="1" applyAlignment="1">
      <alignment vertical="center"/>
    </xf>
    <xf numFmtId="164" fontId="0" fillId="0" borderId="0" xfId="0" applyNumberFormat="1" applyFill="1" applyAlignment="1">
      <alignment vertical="center"/>
    </xf>
    <xf numFmtId="0" fontId="9" fillId="3" borderId="0" xfId="0" applyFont="1" applyFill="1"/>
    <xf numFmtId="0" fontId="10"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166" fontId="0" fillId="0" borderId="0" xfId="1" applyNumberFormat="1" applyFont="1" applyFill="1" applyAlignment="1">
      <alignment horizontal="left" vertical="center"/>
    </xf>
    <xf numFmtId="0" fontId="0" fillId="0" borderId="0" xfId="0" applyFill="1" applyAlignment="1">
      <alignment horizontal="left" vertical="center"/>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5" fillId="0" borderId="0" xfId="0" applyFont="1"/>
    <xf numFmtId="0" fontId="11" fillId="6" borderId="0" xfId="0" applyFont="1" applyFill="1"/>
    <xf numFmtId="0" fontId="12" fillId="0" borderId="0" xfId="0" applyFont="1"/>
    <xf numFmtId="0" fontId="13" fillId="0" borderId="0" xfId="0" applyFont="1"/>
    <xf numFmtId="0" fontId="14"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4" fillId="10" borderId="0" xfId="0" applyFont="1" applyFill="1"/>
    <xf numFmtId="0" fontId="15" fillId="2" borderId="0" xfId="0" applyFont="1" applyFill="1"/>
    <xf numFmtId="0" fontId="0" fillId="0" borderId="0" xfId="0" applyFont="1"/>
    <xf numFmtId="0" fontId="14" fillId="2" borderId="0" xfId="0" applyFont="1" applyFill="1"/>
    <xf numFmtId="0" fontId="22" fillId="3" borderId="0" xfId="0" applyFont="1" applyFill="1" applyAlignment="1">
      <alignment vertical="center"/>
    </xf>
    <xf numFmtId="0" fontId="24" fillId="0" borderId="0" xfId="0" applyFont="1"/>
    <xf numFmtId="0" fontId="2" fillId="0" borderId="0" xfId="0" applyFont="1" applyAlignment="1">
      <alignment wrapText="1"/>
    </xf>
  </cellXfs>
  <cellStyles count="2">
    <cellStyle name="Comma" xfId="1" builtinId="3"/>
    <cellStyle name="Normal" xfId="0" builtinId="0"/>
  </cellStyles>
  <dxfs count="5">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tabSelected="1" zoomScale="140" zoomScaleNormal="140" workbookViewId="0">
      <selection activeCell="B1" sqref="B1"/>
    </sheetView>
  </sheetViews>
  <sheetFormatPr baseColWidth="10" defaultColWidth="11" defaultRowHeight="16"/>
  <cols>
    <col min="1" max="1" width="76.5" customWidth="1"/>
  </cols>
  <sheetData>
    <row r="1" spans="1:2">
      <c r="A1" s="99" t="s">
        <v>0</v>
      </c>
      <c r="B1" s="100" t="s">
        <v>500</v>
      </c>
    </row>
    <row r="2" spans="1:2" ht="21">
      <c r="A2" s="101" t="s">
        <v>1</v>
      </c>
    </row>
    <row r="3" spans="1:2">
      <c r="A3" t="s">
        <v>2</v>
      </c>
    </row>
    <row r="4" spans="1:2">
      <c r="A4" s="1" t="s">
        <v>3</v>
      </c>
    </row>
    <row r="5" spans="1:2">
      <c r="A5" t="s">
        <v>4</v>
      </c>
    </row>
    <row r="7" spans="1:2">
      <c r="A7" s="102" t="s">
        <v>5</v>
      </c>
    </row>
    <row r="8" spans="1:2" ht="19">
      <c r="A8" s="113" t="s">
        <v>498</v>
      </c>
    </row>
    <row r="9" spans="1:2" ht="17">
      <c r="A9" s="103" t="s">
        <v>495</v>
      </c>
    </row>
    <row r="10" spans="1:2" ht="17">
      <c r="A10" s="103" t="s">
        <v>496</v>
      </c>
    </row>
    <row r="11" spans="1:2" ht="17">
      <c r="A11" s="103" t="s">
        <v>497</v>
      </c>
    </row>
    <row r="12" spans="1:2">
      <c r="A12" s="103"/>
    </row>
    <row r="13" spans="1:2" ht="85">
      <c r="A13" s="114" t="s">
        <v>499</v>
      </c>
    </row>
    <row r="14" spans="1:2">
      <c r="A14">
        <f>0.2*1+0.3*1.2+0.5*1.6</f>
        <v>1.36</v>
      </c>
    </row>
    <row r="15" spans="1:2">
      <c r="A15" s="102" t="s">
        <v>6</v>
      </c>
    </row>
    <row r="16" spans="1:2" ht="17">
      <c r="A16" s="103" t="s">
        <v>7</v>
      </c>
    </row>
    <row r="17" spans="1:6" ht="34">
      <c r="A17" s="103" t="s">
        <v>8</v>
      </c>
    </row>
    <row r="19" spans="1:6">
      <c r="A19" s="102" t="s">
        <v>9</v>
      </c>
    </row>
    <row r="20" spans="1:6" ht="89.25" customHeight="1">
      <c r="A20" s="103" t="s">
        <v>10</v>
      </c>
    </row>
    <row r="21" spans="1:6">
      <c r="A21" s="103"/>
    </row>
    <row r="22" spans="1:6">
      <c r="A22" t="s">
        <v>11</v>
      </c>
    </row>
    <row r="23" spans="1:6">
      <c r="A23" t="s">
        <v>12</v>
      </c>
    </row>
    <row r="24" spans="1:6">
      <c r="A24" t="s">
        <v>13</v>
      </c>
    </row>
    <row r="25" spans="1:6">
      <c r="A25" t="s">
        <v>14</v>
      </c>
    </row>
    <row r="27" spans="1:6">
      <c r="A27" s="104" t="s">
        <v>15</v>
      </c>
      <c r="F27" s="110"/>
    </row>
    <row r="28" spans="1:6">
      <c r="A28" s="104" t="s">
        <v>16</v>
      </c>
      <c r="F28" s="110"/>
    </row>
    <row r="29" spans="1:6">
      <c r="A29" s="104" t="s">
        <v>17</v>
      </c>
      <c r="F29" s="110"/>
    </row>
    <row r="30" spans="1:6">
      <c r="A30" s="104" t="s">
        <v>18</v>
      </c>
      <c r="F30" s="110"/>
    </row>
    <row r="31" spans="1:6">
      <c r="A31" s="104" t="s">
        <v>19</v>
      </c>
      <c r="F31" s="110"/>
    </row>
    <row r="32" spans="1:6">
      <c r="A32" s="104" t="s">
        <v>20</v>
      </c>
      <c r="F32" s="110"/>
    </row>
    <row r="33" spans="1:6">
      <c r="A33" s="104" t="s">
        <v>21</v>
      </c>
      <c r="F33" s="110"/>
    </row>
    <row r="34" spans="1:6">
      <c r="A34" s="104" t="s">
        <v>22</v>
      </c>
      <c r="F34" s="110"/>
    </row>
    <row r="35" spans="1:6">
      <c r="A35" s="104" t="s">
        <v>23</v>
      </c>
      <c r="F35" s="110"/>
    </row>
    <row r="36" spans="1:6">
      <c r="A36" s="104" t="s">
        <v>24</v>
      </c>
      <c r="F36" s="110"/>
    </row>
    <row r="37" spans="1:6">
      <c r="A37" s="104" t="s">
        <v>25</v>
      </c>
      <c r="F37" s="110"/>
    </row>
    <row r="38" spans="1:6" s="98" customFormat="1">
      <c r="A38" s="104" t="s">
        <v>26</v>
      </c>
      <c r="B38"/>
      <c r="D38"/>
      <c r="F38" s="110"/>
    </row>
    <row r="39" spans="1:6">
      <c r="A39" s="104" t="s">
        <v>27</v>
      </c>
      <c r="F39" s="110"/>
    </row>
    <row r="40" spans="1:6">
      <c r="A40" s="104" t="s">
        <v>28</v>
      </c>
      <c r="F40" s="110"/>
    </row>
    <row r="41" spans="1:6">
      <c r="A41" s="104" t="s">
        <v>29</v>
      </c>
      <c r="F41" s="110"/>
    </row>
    <row r="42" spans="1:6">
      <c r="A42" s="104" t="s">
        <v>30</v>
      </c>
      <c r="F42" s="110"/>
    </row>
    <row r="43" spans="1:6">
      <c r="A43" s="104" t="s">
        <v>31</v>
      </c>
      <c r="F43" s="110"/>
    </row>
    <row r="44" spans="1:6">
      <c r="A44" s="104" t="s">
        <v>32</v>
      </c>
      <c r="F44" s="110"/>
    </row>
    <row r="45" spans="1:6">
      <c r="A45" s="104" t="s">
        <v>33</v>
      </c>
      <c r="F45" s="110"/>
    </row>
    <row r="46" spans="1:6">
      <c r="A46" s="104" t="s">
        <v>34</v>
      </c>
      <c r="F46" s="110"/>
    </row>
    <row r="47" spans="1:6">
      <c r="A47" s="104" t="s">
        <v>35</v>
      </c>
      <c r="F47" s="110"/>
    </row>
    <row r="49" spans="1:1">
      <c r="A49" s="105" t="s">
        <v>36</v>
      </c>
    </row>
    <row r="50" spans="1:1" ht="34">
      <c r="A50" s="106" t="s">
        <v>37</v>
      </c>
    </row>
    <row r="51" spans="1:1" ht="34">
      <c r="A51" s="107" t="s">
        <v>38</v>
      </c>
    </row>
    <row r="52" spans="1:1" ht="34">
      <c r="A52" s="107" t="s">
        <v>39</v>
      </c>
    </row>
    <row r="53" spans="1:1" ht="17">
      <c r="A53" s="107" t="s">
        <v>40</v>
      </c>
    </row>
    <row r="54" spans="1:1" ht="17">
      <c r="A54" s="107" t="s">
        <v>41</v>
      </c>
    </row>
    <row r="55" spans="1:1">
      <c r="A55" s="105"/>
    </row>
    <row r="57" spans="1:1">
      <c r="A57" s="108" t="s">
        <v>42</v>
      </c>
    </row>
    <row r="58" spans="1:1" ht="34">
      <c r="A58" s="103" t="s">
        <v>43</v>
      </c>
    </row>
    <row r="59" spans="1:1" ht="17">
      <c r="A59" s="103" t="s">
        <v>44</v>
      </c>
    </row>
    <row r="60" spans="1:1" ht="17">
      <c r="A60" s="103" t="s">
        <v>45</v>
      </c>
    </row>
    <row r="61" spans="1:1" ht="17">
      <c r="A61" s="103" t="s">
        <v>46</v>
      </c>
    </row>
    <row r="62" spans="1:1" ht="34">
      <c r="A62" s="103" t="s">
        <v>47</v>
      </c>
    </row>
    <row r="64" spans="1:1">
      <c r="A64" s="109" t="s">
        <v>48</v>
      </c>
    </row>
    <row r="65" spans="1:1">
      <c r="A65" s="110" t="s">
        <v>49</v>
      </c>
    </row>
    <row r="67" spans="1:1">
      <c r="A67" s="111" t="s">
        <v>50</v>
      </c>
    </row>
    <row r="68" spans="1:1">
      <c r="A68" t="s">
        <v>51</v>
      </c>
    </row>
    <row r="69" spans="1:1" ht="34">
      <c r="A69" s="103" t="s">
        <v>52</v>
      </c>
    </row>
    <row r="70" spans="1:1" ht="34">
      <c r="A70" s="103" t="s">
        <v>53</v>
      </c>
    </row>
    <row r="71" spans="1:1" ht="68">
      <c r="A71" s="103" t="s">
        <v>54</v>
      </c>
    </row>
    <row r="72" spans="1:1">
      <c r="A72" s="103"/>
    </row>
    <row r="73" spans="1:1">
      <c r="A73" s="111" t="s">
        <v>55</v>
      </c>
    </row>
    <row r="74" spans="1:1">
      <c r="A74" t="s">
        <v>56</v>
      </c>
    </row>
    <row r="75" spans="1:1">
      <c r="A75" t="s">
        <v>57</v>
      </c>
    </row>
    <row r="76" spans="1:1">
      <c r="A76" t="s">
        <v>58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100"/>
  <sheetViews>
    <sheetView zoomScale="150" zoomScaleNormal="150" workbookViewId="0">
      <selection activeCell="D5" sqref="D5"/>
    </sheetView>
  </sheetViews>
  <sheetFormatPr baseColWidth="10" defaultColWidth="8.83203125" defaultRowHeight="16"/>
  <cols>
    <col min="1" max="1" width="29.6640625" style="8" bestFit="1" customWidth="1"/>
    <col min="2" max="3" width="10.83203125" style="8" bestFit="1" customWidth="1"/>
    <col min="4" max="4" width="8.83203125" style="8"/>
    <col min="5" max="5" width="8.6640625" style="8"/>
    <col min="6" max="6" width="10.6640625" style="8" bestFit="1" customWidth="1"/>
    <col min="7" max="7" width="19" style="8" bestFit="1" customWidth="1"/>
    <col min="8" max="16384" width="8.83203125" style="8"/>
  </cols>
  <sheetData>
    <row r="1" spans="1:7" ht="17">
      <c r="A1" s="8" t="s">
        <v>324</v>
      </c>
      <c r="B1" s="8" t="s">
        <v>325</v>
      </c>
      <c r="C1" s="8" t="s">
        <v>326</v>
      </c>
      <c r="D1" s="75" t="s">
        <v>92</v>
      </c>
      <c r="E1" s="75" t="s">
        <v>93</v>
      </c>
      <c r="F1" s="8" t="s">
        <v>327</v>
      </c>
      <c r="G1" s="8" t="s">
        <v>328</v>
      </c>
    </row>
    <row r="2" spans="1:7">
      <c r="A2" s="4" t="s">
        <v>330</v>
      </c>
      <c r="B2" s="5">
        <v>43876</v>
      </c>
      <c r="C2" s="80">
        <v>44255</v>
      </c>
      <c r="D2" s="4">
        <v>3</v>
      </c>
      <c r="E2" s="8" t="str">
        <f>IF(A2="","",VLOOKUP(A2,HIDDEN!$E$2:$F$18,2,FALSE))</f>
        <v>RR</v>
      </c>
      <c r="G2" s="4" t="s">
        <v>329</v>
      </c>
    </row>
    <row r="3" spans="1:7">
      <c r="A3" s="4" t="s">
        <v>332</v>
      </c>
      <c r="B3" s="5">
        <v>43876</v>
      </c>
      <c r="C3" s="80">
        <v>44255</v>
      </c>
      <c r="D3" s="4">
        <v>12</v>
      </c>
      <c r="E3" s="8" t="str">
        <f>IF(A3="","",VLOOKUP(A3,HIDDEN!$E$2:$F$18,2,FALSE))</f>
        <v>%</v>
      </c>
      <c r="G3" s="4" t="s">
        <v>329</v>
      </c>
    </row>
    <row r="4" spans="1:7">
      <c r="A4" s="4" t="s">
        <v>331</v>
      </c>
      <c r="B4" s="5">
        <v>43876</v>
      </c>
      <c r="C4" s="80">
        <v>43889</v>
      </c>
      <c r="D4" s="4">
        <v>3</v>
      </c>
      <c r="E4" s="8" t="str">
        <f>IF(A4="","",VLOOKUP(A4,HIDDEN!$E$2:$F$18,2,FALSE))</f>
        <v>RR</v>
      </c>
      <c r="G4" s="4" t="s">
        <v>329</v>
      </c>
    </row>
    <row r="5" spans="1:7">
      <c r="A5" s="4" t="s">
        <v>331</v>
      </c>
      <c r="B5" s="5">
        <v>43891</v>
      </c>
      <c r="C5" s="80">
        <v>44255</v>
      </c>
      <c r="D5" s="4">
        <v>2</v>
      </c>
      <c r="E5" s="8" t="str">
        <f>IF(A5="","",VLOOKUP(A5,HIDDEN!$E$2:$F$18,2,FALSE))</f>
        <v>RR</v>
      </c>
      <c r="G5" s="4" t="s">
        <v>329</v>
      </c>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5"/>
      <c r="C79" s="5"/>
      <c r="D79" s="4"/>
      <c r="G79" s="4"/>
    </row>
    <row r="80" spans="1:7">
      <c r="A80" s="4"/>
      <c r="B80" s="5"/>
      <c r="C80" s="5"/>
      <c r="D80" s="4"/>
      <c r="G80" s="4"/>
    </row>
    <row r="81" spans="1:7">
      <c r="A81" s="4"/>
      <c r="B81" s="5"/>
      <c r="C81" s="5"/>
      <c r="D81" s="4"/>
      <c r="G81" s="4"/>
    </row>
    <row r="82" spans="1:7">
      <c r="A82" s="4"/>
      <c r="B82" s="5"/>
      <c r="C82" s="5"/>
      <c r="D82" s="4"/>
      <c r="G82" s="4"/>
    </row>
    <row r="83" spans="1:7">
      <c r="A83" s="4"/>
      <c r="B83" s="5"/>
      <c r="C83" s="5"/>
      <c r="D83" s="4"/>
      <c r="G83" s="4"/>
    </row>
    <row r="84" spans="1:7">
      <c r="A84" s="4"/>
      <c r="B84" s="5"/>
      <c r="C84" s="5"/>
      <c r="D84" s="4"/>
      <c r="G84" s="4"/>
    </row>
    <row r="85" spans="1:7">
      <c r="A85" s="4"/>
      <c r="B85" s="5"/>
      <c r="C85" s="5"/>
      <c r="D85" s="4"/>
      <c r="G85" s="4"/>
    </row>
    <row r="86" spans="1:7">
      <c r="A86" s="4"/>
      <c r="B86" s="5"/>
      <c r="C86" s="5"/>
      <c r="D86" s="4"/>
      <c r="G86" s="4"/>
    </row>
    <row r="87" spans="1:7">
      <c r="A87" s="4"/>
      <c r="B87" s="5"/>
      <c r="C87" s="5"/>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row r="92" spans="1:7">
      <c r="A92" s="4"/>
      <c r="B92" s="4"/>
      <c r="C92" s="4"/>
      <c r="D92" s="4"/>
      <c r="G92" s="4"/>
    </row>
    <row r="93" spans="1:7">
      <c r="A93" s="4"/>
      <c r="B93" s="4"/>
      <c r="C93" s="4"/>
      <c r="D93" s="4"/>
      <c r="G93" s="4"/>
    </row>
    <row r="94" spans="1:7">
      <c r="A94" s="4"/>
      <c r="B94" s="4"/>
      <c r="C94" s="4"/>
      <c r="D94" s="4"/>
      <c r="G94" s="4"/>
    </row>
    <row r="95" spans="1:7">
      <c r="A95" s="4"/>
      <c r="B95" s="4"/>
      <c r="C95" s="4"/>
      <c r="D95" s="4"/>
      <c r="G95" s="4"/>
    </row>
    <row r="96" spans="1:7">
      <c r="A96" s="4"/>
      <c r="B96" s="4"/>
      <c r="C96" s="4"/>
      <c r="D96" s="4"/>
      <c r="G96" s="4"/>
    </row>
    <row r="97" spans="1:7">
      <c r="A97" s="4"/>
      <c r="B97" s="4"/>
      <c r="C97" s="4"/>
      <c r="D97" s="4"/>
      <c r="G97" s="4"/>
    </row>
    <row r="98" spans="1:7">
      <c r="A98" s="4"/>
      <c r="B98" s="4"/>
      <c r="C98" s="4"/>
      <c r="D98" s="4"/>
      <c r="G98" s="4"/>
    </row>
    <row r="99" spans="1:7">
      <c r="A99" s="4"/>
      <c r="B99" s="4"/>
      <c r="C99" s="4"/>
      <c r="D99" s="4"/>
      <c r="G99" s="4"/>
    </row>
    <row r="100" spans="1:7">
      <c r="A100" s="4"/>
      <c r="B100" s="4"/>
      <c r="C100" s="4"/>
      <c r="D100" s="4"/>
      <c r="G100" s="4"/>
    </row>
  </sheetData>
  <dataValidations count="3">
    <dataValidation type="decimal" allowBlank="1" showInputMessage="1" showErrorMessage="1" sqref="E6:E1048576" xr:uid="{129FC4CD-6444-498F-9774-FAAAA13D1CA1}">
      <formula1>0</formula1>
      <formula2>3</formula2>
    </dataValidation>
    <dataValidation type="date" allowBlank="1" showInputMessage="1" showErrorMessage="1" sqref="C2:C5" xr:uid="{59B54AA7-41FA-4E29-8FC0-085803525CB7}">
      <formula1>1</formula1>
      <formula2>73051</formula2>
    </dataValidation>
    <dataValidation type="list" allowBlank="1" showInputMessage="1" showErrorMessage="1" sqref="D2:D100" xr:uid="{A6CC5939-A78C-BB46-8ED1-906DE28976E4}">
      <formula1>INDIRECT(SUBSTITUTE(A2, " ", "_"))</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A43:A87</xm:sqref>
        </x14:dataValidation>
        <x14:dataValidation type="list" allowBlank="1" showInputMessage="1" showErrorMessage="1" xr:uid="{836E3C53-16B3-4837-85D1-FD8F88143FA4}">
          <x14:formula1>
            <xm:f>HIDDEN!$I$2:$I$3</xm:f>
          </x14:formula1>
          <xm:sqref>G2:G87</xm:sqref>
        </x14:dataValidation>
        <x14:dataValidation type="list" allowBlank="1" showInputMessage="1" showErrorMessage="1" xr:uid="{E626A45C-7AB6-41BC-9C89-D844C5066D40}">
          <x14:formula1>
            <xm:f>HIDDEN!$E$16:$E$18</xm:f>
          </x14:formula1>
          <xm:sqref>A2:A42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26" zoomScale="110" zoomScaleNormal="110" workbookViewId="0">
      <selection activeCell="F44" sqref="F44"/>
    </sheetView>
  </sheetViews>
  <sheetFormatPr baseColWidth="10" defaultColWidth="11" defaultRowHeight="16"/>
  <cols>
    <col min="1" max="1" width="35" style="8" customWidth="1"/>
    <col min="2" max="2" width="42.5" style="8" customWidth="1"/>
    <col min="3" max="3" width="8.33203125" style="8" customWidth="1"/>
    <col min="4" max="4" width="8" style="8" customWidth="1"/>
    <col min="5" max="5" width="11" style="8"/>
    <col min="6" max="6" width="20.5" style="8" customWidth="1"/>
    <col min="7" max="16384" width="11" style="8"/>
  </cols>
  <sheetData>
    <row r="1" spans="1:6">
      <c r="A1" s="9" t="s">
        <v>268</v>
      </c>
      <c r="B1" s="9" t="s">
        <v>269</v>
      </c>
      <c r="C1" s="9" t="s">
        <v>92</v>
      </c>
      <c r="D1" s="9" t="s">
        <v>93</v>
      </c>
      <c r="E1" s="9" t="s">
        <v>94</v>
      </c>
      <c r="F1" s="9" t="s">
        <v>95</v>
      </c>
    </row>
    <row r="2" spans="1:6">
      <c r="A2" s="10" t="s">
        <v>270</v>
      </c>
      <c r="B2" s="11"/>
      <c r="C2" s="12"/>
      <c r="D2" s="12"/>
      <c r="E2" s="45"/>
      <c r="F2" s="46"/>
    </row>
    <row r="3" spans="1:6" ht="17">
      <c r="A3" s="13"/>
      <c r="B3" s="14" t="s">
        <v>271</v>
      </c>
      <c r="C3" s="15">
        <v>50</v>
      </c>
      <c r="D3" s="16" t="s">
        <v>106</v>
      </c>
      <c r="E3" s="47" t="s">
        <v>107</v>
      </c>
      <c r="F3" s="48" t="s">
        <v>272</v>
      </c>
    </row>
    <row r="4" spans="1:6">
      <c r="A4" s="10" t="s">
        <v>273</v>
      </c>
      <c r="B4" s="17"/>
      <c r="C4" s="18"/>
      <c r="D4" s="19"/>
      <c r="E4" s="45"/>
      <c r="F4" s="46"/>
    </row>
    <row r="5" spans="1:6" ht="17">
      <c r="A5" s="20"/>
      <c r="B5" s="21" t="s">
        <v>274</v>
      </c>
      <c r="C5" s="22">
        <v>4</v>
      </c>
      <c r="D5" s="16"/>
      <c r="E5" s="47" t="s">
        <v>107</v>
      </c>
      <c r="F5" s="48" t="s">
        <v>275</v>
      </c>
    </row>
    <row r="6" spans="1:6" ht="17">
      <c r="A6" s="20"/>
      <c r="B6" s="21" t="s">
        <v>276</v>
      </c>
      <c r="C6" s="22">
        <v>80</v>
      </c>
      <c r="D6" s="16" t="s">
        <v>106</v>
      </c>
      <c r="E6" s="47" t="s">
        <v>107</v>
      </c>
      <c r="F6" s="48" t="s">
        <v>277</v>
      </c>
    </row>
    <row r="7" spans="1:6">
      <c r="A7" s="10" t="s">
        <v>278</v>
      </c>
      <c r="B7" s="17"/>
      <c r="C7" s="18"/>
      <c r="D7" s="19"/>
      <c r="E7" s="45"/>
      <c r="F7" s="46"/>
    </row>
    <row r="8" spans="1:6" ht="17">
      <c r="A8" s="13"/>
      <c r="B8" s="14" t="s">
        <v>279</v>
      </c>
      <c r="C8" s="15">
        <v>14</v>
      </c>
      <c r="D8" s="16" t="s">
        <v>160</v>
      </c>
      <c r="E8" s="47" t="s">
        <v>107</v>
      </c>
      <c r="F8" s="48" t="s">
        <v>280</v>
      </c>
    </row>
    <row r="9" spans="1:6" ht="34">
      <c r="A9" s="13"/>
      <c r="B9" s="21" t="s">
        <v>281</v>
      </c>
      <c r="C9" s="22">
        <v>2</v>
      </c>
      <c r="D9" s="16" t="s">
        <v>160</v>
      </c>
      <c r="E9" s="47" t="s">
        <v>107</v>
      </c>
      <c r="F9" s="48" t="s">
        <v>282</v>
      </c>
    </row>
    <row r="10" spans="1:6" ht="34">
      <c r="A10" s="13"/>
      <c r="B10" s="14" t="s">
        <v>283</v>
      </c>
      <c r="C10" s="15">
        <v>20</v>
      </c>
      <c r="D10" s="16" t="s">
        <v>106</v>
      </c>
      <c r="E10" s="47" t="s">
        <v>107</v>
      </c>
      <c r="F10" s="48" t="s">
        <v>284</v>
      </c>
    </row>
    <row r="11" spans="1:6" ht="34">
      <c r="A11" s="23"/>
      <c r="B11" s="24" t="s">
        <v>285</v>
      </c>
      <c r="C11" s="25">
        <v>100</v>
      </c>
      <c r="D11" s="26" t="s">
        <v>106</v>
      </c>
      <c r="E11" s="49" t="s">
        <v>107</v>
      </c>
      <c r="F11" s="50" t="s">
        <v>286</v>
      </c>
    </row>
    <row r="12" spans="1:6">
      <c r="A12" s="27" t="s">
        <v>287</v>
      </c>
      <c r="B12" s="28"/>
      <c r="C12" s="29"/>
      <c r="D12" s="30"/>
      <c r="E12" s="45"/>
      <c r="F12" s="46"/>
    </row>
    <row r="13" spans="1:6" ht="17">
      <c r="A13" s="31"/>
      <c r="B13" s="32" t="s">
        <v>271</v>
      </c>
      <c r="C13" s="33">
        <v>100</v>
      </c>
      <c r="D13" s="34" t="s">
        <v>106</v>
      </c>
      <c r="E13" s="49" t="s">
        <v>107</v>
      </c>
      <c r="F13" s="50" t="s">
        <v>288</v>
      </c>
    </row>
    <row r="14" spans="1:6">
      <c r="A14" s="27" t="s">
        <v>289</v>
      </c>
      <c r="B14" s="28"/>
      <c r="C14" s="29"/>
      <c r="D14" s="30"/>
      <c r="E14" s="45"/>
      <c r="F14" s="46"/>
    </row>
    <row r="15" spans="1:6" ht="17">
      <c r="A15" s="31"/>
      <c r="B15" s="35" t="s">
        <v>290</v>
      </c>
      <c r="C15" s="33">
        <v>20</v>
      </c>
      <c r="D15" s="34" t="s">
        <v>106</v>
      </c>
      <c r="E15" s="49" t="s">
        <v>107</v>
      </c>
      <c r="F15" s="50" t="s">
        <v>291</v>
      </c>
    </row>
    <row r="16" spans="1:6">
      <c r="A16" s="27" t="s">
        <v>292</v>
      </c>
      <c r="B16" s="28"/>
      <c r="C16" s="29"/>
      <c r="D16" s="30"/>
      <c r="E16" s="45"/>
      <c r="F16" s="46"/>
    </row>
    <row r="17" spans="1:6" ht="17">
      <c r="A17" s="31"/>
      <c r="B17" s="36" t="s">
        <v>293</v>
      </c>
      <c r="C17" s="37">
        <v>15</v>
      </c>
      <c r="D17" s="34" t="s">
        <v>106</v>
      </c>
      <c r="E17" s="49" t="s">
        <v>107</v>
      </c>
      <c r="F17" s="50" t="s">
        <v>294</v>
      </c>
    </row>
    <row r="18" spans="1:6">
      <c r="A18" s="27" t="s">
        <v>295</v>
      </c>
      <c r="B18" s="28"/>
      <c r="C18" s="29"/>
      <c r="D18" s="30"/>
      <c r="E18" s="45"/>
      <c r="F18" s="46"/>
    </row>
    <row r="19" spans="1:6" ht="17">
      <c r="A19" s="38"/>
      <c r="B19" s="35" t="s">
        <v>296</v>
      </c>
      <c r="C19" s="39">
        <v>85</v>
      </c>
      <c r="D19" s="40" t="s">
        <v>106</v>
      </c>
      <c r="E19" s="47" t="s">
        <v>107</v>
      </c>
      <c r="F19" s="48" t="s">
        <v>297</v>
      </c>
    </row>
    <row r="20" spans="1:6" ht="34">
      <c r="A20" s="31"/>
      <c r="B20" s="32" t="s">
        <v>298</v>
      </c>
      <c r="C20" s="33">
        <v>10</v>
      </c>
      <c r="D20" s="34" t="s">
        <v>106</v>
      </c>
      <c r="E20" s="49" t="s">
        <v>107</v>
      </c>
      <c r="F20" s="50" t="s">
        <v>299</v>
      </c>
    </row>
    <row r="21" spans="1:6">
      <c r="A21" s="27" t="s">
        <v>300</v>
      </c>
      <c r="B21" s="28"/>
      <c r="C21" s="29"/>
      <c r="D21" s="30"/>
      <c r="E21" s="45"/>
      <c r="F21" s="46"/>
    </row>
    <row r="22" spans="1:6" ht="17">
      <c r="A22" s="31"/>
      <c r="B22" s="32" t="s">
        <v>301</v>
      </c>
      <c r="C22" s="33">
        <v>20</v>
      </c>
      <c r="D22" s="34" t="s">
        <v>106</v>
      </c>
      <c r="E22" s="49" t="s">
        <v>107</v>
      </c>
      <c r="F22" s="50" t="s">
        <v>302</v>
      </c>
    </row>
    <row r="23" spans="1:6">
      <c r="A23" s="27" t="s">
        <v>303</v>
      </c>
      <c r="B23" s="28"/>
      <c r="C23" s="29"/>
      <c r="D23" s="30"/>
      <c r="E23" s="45"/>
      <c r="F23" s="46"/>
    </row>
    <row r="24" spans="1:6" ht="17">
      <c r="A24" s="38"/>
      <c r="B24" s="35" t="s">
        <v>296</v>
      </c>
      <c r="C24" s="39">
        <v>95</v>
      </c>
      <c r="D24" s="40" t="s">
        <v>106</v>
      </c>
      <c r="E24" s="47" t="s">
        <v>107</v>
      </c>
      <c r="F24" s="48" t="s">
        <v>304</v>
      </c>
    </row>
    <row r="25" spans="1:6" ht="17">
      <c r="A25" s="31"/>
      <c r="B25" s="32" t="s">
        <v>305</v>
      </c>
      <c r="C25" s="33">
        <v>70</v>
      </c>
      <c r="D25" s="34" t="s">
        <v>306</v>
      </c>
      <c r="E25" s="49" t="s">
        <v>107</v>
      </c>
      <c r="F25" s="50" t="s">
        <v>307</v>
      </c>
    </row>
    <row r="26" spans="1:6">
      <c r="A26" s="27" t="s">
        <v>308</v>
      </c>
      <c r="B26" s="28"/>
      <c r="C26" s="29"/>
      <c r="D26" s="30"/>
      <c r="E26" s="45"/>
      <c r="F26" s="46"/>
    </row>
    <row r="27" spans="1:6" ht="17">
      <c r="A27" s="38"/>
      <c r="B27" s="35" t="s">
        <v>309</v>
      </c>
      <c r="C27" s="39">
        <v>80</v>
      </c>
      <c r="D27" s="40" t="s">
        <v>106</v>
      </c>
      <c r="E27" s="47" t="s">
        <v>107</v>
      </c>
      <c r="F27" s="48" t="s">
        <v>310</v>
      </c>
    </row>
    <row r="28" spans="1:6" ht="17">
      <c r="A28" s="38"/>
      <c r="B28" s="35" t="s">
        <v>311</v>
      </c>
      <c r="C28" s="39">
        <v>14</v>
      </c>
      <c r="D28" s="40" t="s">
        <v>160</v>
      </c>
      <c r="E28" s="47" t="s">
        <v>107</v>
      </c>
      <c r="F28" s="48" t="s">
        <v>312</v>
      </c>
    </row>
    <row r="29" spans="1:6">
      <c r="A29" s="27" t="s">
        <v>313</v>
      </c>
      <c r="B29" s="28"/>
      <c r="C29" s="29"/>
      <c r="D29" s="30"/>
      <c r="E29" s="45"/>
      <c r="F29" s="46"/>
    </row>
    <row r="30" spans="1:6" ht="34">
      <c r="A30" s="38"/>
      <c r="B30" s="36" t="s">
        <v>314</v>
      </c>
      <c r="C30" s="41">
        <v>82</v>
      </c>
      <c r="D30" s="42" t="s">
        <v>106</v>
      </c>
      <c r="E30" s="9" t="s">
        <v>107</v>
      </c>
      <c r="F30" s="48" t="s">
        <v>315</v>
      </c>
    </row>
    <row r="31" spans="1:6" ht="34">
      <c r="A31" s="43"/>
      <c r="B31" s="36" t="s">
        <v>316</v>
      </c>
      <c r="C31" s="41">
        <v>64</v>
      </c>
      <c r="D31" s="42" t="s">
        <v>106</v>
      </c>
      <c r="E31" s="9" t="s">
        <v>107</v>
      </c>
      <c r="F31" s="48" t="s">
        <v>317</v>
      </c>
    </row>
    <row r="32" spans="1:6" ht="34">
      <c r="A32" s="38"/>
      <c r="B32" s="36" t="s">
        <v>318</v>
      </c>
      <c r="C32" s="41">
        <v>82</v>
      </c>
      <c r="D32" s="42" t="s">
        <v>106</v>
      </c>
      <c r="E32" s="9" t="s">
        <v>107</v>
      </c>
      <c r="F32" s="48" t="s">
        <v>319</v>
      </c>
    </row>
    <row r="33" spans="1:6" ht="34">
      <c r="A33" s="38"/>
      <c r="B33" s="35" t="s">
        <v>320</v>
      </c>
      <c r="C33" s="44">
        <v>64</v>
      </c>
      <c r="D33" s="40" t="s">
        <v>106</v>
      </c>
      <c r="E33" s="47" t="s">
        <v>107</v>
      </c>
      <c r="F33" s="48" t="s">
        <v>321</v>
      </c>
    </row>
    <row r="34" spans="1:6" ht="17">
      <c r="A34" s="31"/>
      <c r="B34" s="32" t="s">
        <v>322</v>
      </c>
      <c r="C34" s="37">
        <v>87</v>
      </c>
      <c r="D34" s="34" t="s">
        <v>106</v>
      </c>
      <c r="E34" s="49" t="s">
        <v>107</v>
      </c>
      <c r="F34" s="50" t="s">
        <v>323</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00000000-0002-0000-0900-000001000000}">
      <formula1>0</formula1>
      <formula2>35</formula2>
    </dataValidation>
    <dataValidation type="whole" allowBlank="1" showInputMessage="1" showErrorMessage="1" sqref="C15" xr:uid="{00000000-0002-0000-0900-000002000000}">
      <formula1>0</formula1>
      <formula2>25</formula2>
    </dataValidation>
    <dataValidation type="whole" allowBlank="1" showInputMessage="1" showErrorMessage="1" sqref="C13 C22 C3:C4 C10:C11 C19:C20 C24:C25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100"/>
  <sheetViews>
    <sheetView zoomScale="150" zoomScaleNormal="150" workbookViewId="0">
      <selection activeCell="D2" sqref="D2"/>
    </sheetView>
  </sheetViews>
  <sheetFormatPr baseColWidth="10" defaultColWidth="10.83203125" defaultRowHeight="16"/>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ht="17">
      <c r="A1" s="1" t="s">
        <v>324</v>
      </c>
      <c r="B1" s="1" t="s">
        <v>325</v>
      </c>
      <c r="C1" s="1" t="s">
        <v>326</v>
      </c>
      <c r="D1" s="3" t="s">
        <v>92</v>
      </c>
      <c r="E1" s="3" t="s">
        <v>93</v>
      </c>
      <c r="F1" s="3" t="s">
        <v>327</v>
      </c>
      <c r="G1" s="1" t="s">
        <v>328</v>
      </c>
    </row>
    <row r="2" spans="1:7">
      <c r="A2" s="4" t="s">
        <v>270</v>
      </c>
      <c r="B2" s="5">
        <v>43876</v>
      </c>
      <c r="C2" s="5">
        <v>43936</v>
      </c>
      <c r="D2" s="4">
        <v>30</v>
      </c>
      <c r="E2" s="1" t="str">
        <f>IF(A2="","",VLOOKUP(A2,HIDDEN!$E$2:$F$18,2,FALSE))</f>
        <v>%</v>
      </c>
      <c r="F2" s="6"/>
      <c r="G2" s="4" t="s">
        <v>329</v>
      </c>
    </row>
    <row r="3" spans="1:7">
      <c r="A3" s="4" t="s">
        <v>303</v>
      </c>
      <c r="B3" s="5">
        <v>43876</v>
      </c>
      <c r="C3" s="5">
        <v>44074</v>
      </c>
      <c r="D3" s="4">
        <v>60</v>
      </c>
      <c r="E3" s="1" t="str">
        <f>IF(A3="","",VLOOKUP(A3,HIDDEN!$E$2:$F$18,2,FALSE))</f>
        <v>%</v>
      </c>
      <c r="F3" s="7"/>
      <c r="G3" s="4" t="s">
        <v>329</v>
      </c>
    </row>
    <row r="4" spans="1:7">
      <c r="A4" s="4" t="s">
        <v>295</v>
      </c>
      <c r="B4" s="5">
        <v>43876</v>
      </c>
      <c r="C4" s="5">
        <v>43921</v>
      </c>
      <c r="D4" s="4">
        <v>50</v>
      </c>
      <c r="E4" s="1" t="str">
        <f>IF(A4="","",VLOOKUP(A4,HIDDEN!$E$2:$F$18,2,FALSE))</f>
        <v>%</v>
      </c>
      <c r="F4" s="7"/>
      <c r="G4" s="4" t="s">
        <v>329</v>
      </c>
    </row>
    <row r="5" spans="1:7">
      <c r="A5" s="4" t="s">
        <v>292</v>
      </c>
      <c r="B5" s="5">
        <v>43876</v>
      </c>
      <c r="C5" s="5">
        <v>43921</v>
      </c>
      <c r="D5" s="4">
        <v>2</v>
      </c>
      <c r="E5" s="1" t="str">
        <f>IF(A5="","",VLOOKUP(A5,HIDDEN!$E$2:$F$18,2,FALSE))</f>
        <v>%</v>
      </c>
      <c r="F5" s="6"/>
      <c r="G5" s="4" t="s">
        <v>329</v>
      </c>
    </row>
    <row r="6" spans="1:7">
      <c r="A6" s="4" t="s">
        <v>340</v>
      </c>
      <c r="B6" s="5">
        <v>43876</v>
      </c>
      <c r="C6" s="5">
        <v>43921</v>
      </c>
      <c r="D6" s="4">
        <v>10</v>
      </c>
      <c r="E6" s="1" t="str">
        <f>IF(A6="","",VLOOKUP(A6,HIDDEN!$E$2:$F$18,2,FALSE))</f>
        <v>%</v>
      </c>
      <c r="F6" s="6"/>
      <c r="G6" s="4" t="s">
        <v>329</v>
      </c>
    </row>
    <row r="7" spans="1:7">
      <c r="A7" s="4"/>
      <c r="B7" s="5"/>
      <c r="C7" s="5"/>
      <c r="D7" s="4"/>
      <c r="E7" s="1" t="str">
        <f>IF(A7="","",VLOOKUP(A7,HIDDEN!$E$2:$F$18,2,FALSE))</f>
        <v/>
      </c>
      <c r="F7" s="6"/>
      <c r="G7" s="4"/>
    </row>
    <row r="8" spans="1:7">
      <c r="A8" s="4"/>
      <c r="B8" s="5"/>
      <c r="C8" s="5"/>
      <c r="D8" s="4"/>
      <c r="E8" s="1" t="str">
        <f>IF(A8="","",VLOOKUP(A8,HIDDEN!$E$2:$F$18,2,FALSE))</f>
        <v/>
      </c>
      <c r="F8" s="6"/>
      <c r="G8" s="4"/>
    </row>
    <row r="9" spans="1:7">
      <c r="A9" s="4"/>
      <c r="B9" s="5"/>
      <c r="C9" s="5"/>
      <c r="D9" s="4"/>
      <c r="E9" s="1" t="str">
        <f>IF(A9="","",VLOOKUP(A9,HIDDEN!$E$2:$F$18,2,FALSE))</f>
        <v/>
      </c>
      <c r="F9" s="6"/>
      <c r="G9" s="4"/>
    </row>
    <row r="10" spans="1:7">
      <c r="A10" s="4"/>
      <c r="B10" s="5"/>
      <c r="C10" s="5"/>
      <c r="D10" s="4"/>
      <c r="E10" s="1" t="str">
        <f>IF(A10="","",VLOOKUP(A10,HIDDEN!$E$2:$F$18,2,FALSE))</f>
        <v/>
      </c>
      <c r="F10" s="6"/>
      <c r="G10" s="4"/>
    </row>
    <row r="11" spans="1:7">
      <c r="A11" s="4"/>
      <c r="B11" s="5"/>
      <c r="C11" s="5"/>
      <c r="D11" s="4"/>
      <c r="E11" s="1" t="str">
        <f>IF(A11="","",VLOOKUP(A11,HIDDEN!$E$2:$F$18,2,FALSE))</f>
        <v/>
      </c>
      <c r="F11" s="6"/>
      <c r="G11" s="4"/>
    </row>
    <row r="12" spans="1:7">
      <c r="A12" s="4"/>
      <c r="B12" s="5"/>
      <c r="C12" s="5"/>
      <c r="D12" s="4"/>
      <c r="E12" s="1" t="str">
        <f>IF(A12="","",VLOOKUP(A12,HIDDEN!$E$2:$F$18,2,FALSE))</f>
        <v/>
      </c>
      <c r="F12" s="6"/>
      <c r="G12" s="4"/>
    </row>
    <row r="13" spans="1:7">
      <c r="A13" s="4"/>
      <c r="B13" s="5"/>
      <c r="C13" s="5"/>
      <c r="D13" s="4"/>
      <c r="E13" s="1" t="str">
        <f>IF(A13="","",VLOOKUP(A13,HIDDEN!$E$2:$F$18,2,FALSE))</f>
        <v/>
      </c>
      <c r="F13" s="6"/>
      <c r="G13" s="4"/>
    </row>
    <row r="14" spans="1:7">
      <c r="A14" s="4"/>
      <c r="B14" s="5"/>
      <c r="C14" s="5"/>
      <c r="D14" s="4"/>
      <c r="E14" s="1" t="str">
        <f>IF(A14="","",VLOOKUP(A14,HIDDEN!$E$2:$F$18,2,FALSE))</f>
        <v/>
      </c>
      <c r="F14" s="6"/>
      <c r="G14" s="4"/>
    </row>
    <row r="15" spans="1:7">
      <c r="A15" s="4"/>
      <c r="B15" s="5"/>
      <c r="C15" s="5"/>
      <c r="D15" s="4"/>
      <c r="E15" s="1" t="str">
        <f>IF(A15="","",VLOOKUP(A15,HIDDEN!$E$2:$F$18,2,FALSE))</f>
        <v/>
      </c>
      <c r="F15" s="6"/>
      <c r="G15" s="4"/>
    </row>
    <row r="16" spans="1:7">
      <c r="A16" s="4"/>
      <c r="B16" s="5"/>
      <c r="C16" s="5"/>
      <c r="D16" s="4"/>
      <c r="E16" s="1" t="str">
        <f>IF(A16="","",VLOOKUP(A16,HIDDEN!$E$2:$F$18,2,FALSE))</f>
        <v/>
      </c>
      <c r="F16" s="6"/>
      <c r="G16" s="4"/>
    </row>
    <row r="17" spans="1:7">
      <c r="A17" s="4"/>
      <c r="B17" s="5"/>
      <c r="C17" s="5"/>
      <c r="D17" s="4"/>
      <c r="E17" s="1" t="str">
        <f>IF(A17="","",VLOOKUP(A17,HIDDEN!$E$2:$F$18,2,FALSE))</f>
        <v/>
      </c>
      <c r="F17" s="6"/>
      <c r="G17" s="4"/>
    </row>
    <row r="18" spans="1:7">
      <c r="A18" s="4"/>
      <c r="B18" s="5"/>
      <c r="C18" s="5"/>
      <c r="D18" s="4"/>
      <c r="E18" s="1" t="str">
        <f>IF(A18="","",VLOOKUP(A18,HIDDEN!$E$2:$F$18,2,FALSE))</f>
        <v/>
      </c>
      <c r="F18" s="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row r="94" spans="1:7">
      <c r="A94" s="4"/>
      <c r="B94" s="5"/>
      <c r="C94" s="5"/>
      <c r="D94" s="4"/>
      <c r="E94" s="1" t="str">
        <f>IF(A94="","",VLOOKUP(A94,HIDDEN!$E$2:$F$18,2,FALSE))</f>
        <v/>
      </c>
      <c r="F94" s="6"/>
      <c r="G94" s="4"/>
    </row>
    <row r="95" spans="1:7">
      <c r="A95" s="4"/>
      <c r="B95" s="5"/>
      <c r="C95" s="5"/>
      <c r="D95" s="4"/>
      <c r="E95" s="1" t="str">
        <f>IF(A95="","",VLOOKUP(A95,HIDDEN!$E$2:$F$18,2,FALSE))</f>
        <v/>
      </c>
      <c r="F95" s="6"/>
      <c r="G95" s="4"/>
    </row>
    <row r="96" spans="1:7">
      <c r="A96" s="4"/>
      <c r="B96" s="5"/>
      <c r="C96" s="5"/>
      <c r="D96" s="4"/>
      <c r="E96" s="1" t="str">
        <f>IF(A96="","",VLOOKUP(A96,HIDDEN!$E$2:$F$18,2,FALSE))</f>
        <v/>
      </c>
      <c r="F96" s="6"/>
      <c r="G96" s="4"/>
    </row>
    <row r="97" spans="1:7">
      <c r="A97" s="4"/>
      <c r="B97" s="5"/>
      <c r="C97" s="5"/>
      <c r="D97" s="4"/>
      <c r="E97" s="1" t="str">
        <f>IF(A97="","",VLOOKUP(A97,HIDDEN!$E$2:$F$18,2,FALSE))</f>
        <v/>
      </c>
      <c r="F97" s="6"/>
      <c r="G97" s="4"/>
    </row>
    <row r="98" spans="1:7">
      <c r="A98" s="4"/>
      <c r="B98" s="5"/>
      <c r="C98" s="5"/>
      <c r="D98" s="4"/>
      <c r="E98" s="1" t="str">
        <f>IF(A98="","",VLOOKUP(A98,HIDDEN!$E$2:$F$18,2,FALSE))</f>
        <v/>
      </c>
      <c r="F98" s="6"/>
      <c r="G98" s="4"/>
    </row>
    <row r="99" spans="1:7">
      <c r="A99" s="4"/>
      <c r="B99" s="5"/>
      <c r="C99" s="5"/>
      <c r="D99" s="4"/>
      <c r="E99" s="1" t="str">
        <f>IF(A99="","",VLOOKUP(A99,HIDDEN!$E$2:$F$18,2,FALSE))</f>
        <v/>
      </c>
      <c r="F99" s="6"/>
      <c r="G99" s="4"/>
    </row>
    <row r="100" spans="1:7">
      <c r="A100" s="4"/>
      <c r="B100" s="5"/>
      <c r="C100" s="5"/>
      <c r="D100" s="4"/>
      <c r="E100" s="1" t="str">
        <f>IF(A100="","",VLOOKUP(A100,HIDDEN!$E$2:$F$18,2,FALSE))</f>
        <v/>
      </c>
      <c r="F100" s="6"/>
      <c r="G100" s="4"/>
    </row>
  </sheetData>
  <conditionalFormatting sqref="F2:F85">
    <cfRule type="expression" dxfId="4" priority="3">
      <formula>NOT(OR($A2="Vaccination",$A2="School Closures",$A2="Partial School Closures",$A2="Mass Testing"))</formula>
    </cfRule>
  </conditionalFormatting>
  <conditionalFormatting sqref="F86:F99">
    <cfRule type="expression" dxfId="3" priority="2">
      <formula>NOT(OR($A86="Vaccination",$A86="School Closures",$A86="Partial School Closures",$A86="Mass Testing"))</formula>
    </cfRule>
  </conditionalFormatting>
  <conditionalFormatting sqref="F100">
    <cfRule type="expression" dxfId="2" priority="1">
      <formula>NOT(OR($A100="Vaccination",$A100="School Closures",$A100="Partial School Closures",$A100="Mass Testing"))</formula>
    </cfRule>
  </conditionalFormatting>
  <dataValidations count="1">
    <dataValidation type="decimal" allowBlank="1" showInputMessage="1" showErrorMessage="1" sqref="D2:D100"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HIDDEN!$I$2:$I$3</xm:f>
          </x14:formula1>
          <xm:sqref>G2:G100</xm:sqref>
        </x14:dataValidation>
        <x14:dataValidation type="list" allowBlank="1" showInputMessage="1" showErrorMessage="1" xr:uid="{515C1212-901A-6E43-9285-E7D8C81FFB73}">
          <x14:formula1>
            <xm:f>HIDDEN!$E$2:$E$15</xm:f>
          </x14:formula1>
          <xm:sqref>A2:A100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153"/>
  <sheetViews>
    <sheetView topLeftCell="E1" zoomScale="130" zoomScaleNormal="130" workbookViewId="0">
      <selection activeCell="O30" sqref="O30"/>
    </sheetView>
  </sheetViews>
  <sheetFormatPr baseColWidth="10" defaultColWidth="10.83203125" defaultRowHeight="16"/>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1640625" style="1" bestFit="1" customWidth="1"/>
    <col min="14" max="14" width="12.6640625" style="1" customWidth="1"/>
    <col min="15" max="16384" width="10.83203125" style="1"/>
  </cols>
  <sheetData>
    <row r="1" spans="1:14">
      <c r="A1" s="1" t="s">
        <v>333</v>
      </c>
      <c r="C1" s="1" t="s">
        <v>334</v>
      </c>
      <c r="E1" s="2" t="s">
        <v>324</v>
      </c>
      <c r="F1" s="2" t="s">
        <v>335</v>
      </c>
      <c r="I1" s="1" t="s">
        <v>328</v>
      </c>
      <c r="L1" s="1" t="s">
        <v>330</v>
      </c>
      <c r="M1" s="2" t="s">
        <v>331</v>
      </c>
      <c r="N1" s="1" t="s">
        <v>332</v>
      </c>
    </row>
    <row r="2" spans="1:14">
      <c r="A2" s="1" t="b">
        <v>0</v>
      </c>
      <c r="C2" s="1" t="s">
        <v>336</v>
      </c>
      <c r="E2" s="1" t="s">
        <v>313</v>
      </c>
      <c r="F2" s="1" t="s">
        <v>106</v>
      </c>
      <c r="I2" s="1" t="s">
        <v>329</v>
      </c>
      <c r="L2" s="1">
        <v>0</v>
      </c>
      <c r="M2" s="1">
        <v>0</v>
      </c>
      <c r="N2" s="1">
        <v>0</v>
      </c>
    </row>
    <row r="3" spans="1:14">
      <c r="A3" s="1" t="b">
        <v>1</v>
      </c>
      <c r="C3" s="1" t="s">
        <v>337</v>
      </c>
      <c r="E3" s="1" t="s">
        <v>289</v>
      </c>
      <c r="F3" s="1" t="s">
        <v>106</v>
      </c>
      <c r="I3" s="1" t="s">
        <v>338</v>
      </c>
      <c r="L3" s="1">
        <v>1</v>
      </c>
      <c r="M3" s="1">
        <v>1</v>
      </c>
      <c r="N3" s="1">
        <v>1</v>
      </c>
    </row>
    <row r="4" spans="1:14">
      <c r="C4" s="1" t="s">
        <v>339</v>
      </c>
      <c r="E4" s="1" t="s">
        <v>340</v>
      </c>
      <c r="F4" s="1" t="s">
        <v>106</v>
      </c>
      <c r="L4" s="1">
        <v>2</v>
      </c>
      <c r="M4" s="1">
        <v>2</v>
      </c>
      <c r="N4" s="1">
        <v>2</v>
      </c>
    </row>
    <row r="5" spans="1:14">
      <c r="C5" s="1" t="s">
        <v>341</v>
      </c>
      <c r="E5" s="1" t="s">
        <v>292</v>
      </c>
      <c r="F5" s="1" t="s">
        <v>106</v>
      </c>
      <c r="L5" s="1">
        <v>3</v>
      </c>
      <c r="M5" s="1">
        <v>3</v>
      </c>
      <c r="N5" s="1">
        <v>3</v>
      </c>
    </row>
    <row r="6" spans="1:14">
      <c r="C6" s="1" t="s">
        <v>342</v>
      </c>
      <c r="E6" s="1" t="s">
        <v>308</v>
      </c>
      <c r="F6" s="1" t="s">
        <v>343</v>
      </c>
      <c r="N6" s="1">
        <v>4</v>
      </c>
    </row>
    <row r="7" spans="1:14">
      <c r="C7" s="1" t="s">
        <v>344</v>
      </c>
      <c r="E7" s="1" t="s">
        <v>300</v>
      </c>
      <c r="F7" s="1" t="s">
        <v>106</v>
      </c>
      <c r="N7" s="1">
        <v>5</v>
      </c>
    </row>
    <row r="8" spans="1:14">
      <c r="C8" s="1" t="s">
        <v>345</v>
      </c>
      <c r="E8" s="1" t="s">
        <v>270</v>
      </c>
      <c r="F8" s="1" t="s">
        <v>106</v>
      </c>
      <c r="N8" s="1">
        <v>6</v>
      </c>
    </row>
    <row r="9" spans="1:14">
      <c r="C9" s="1" t="s">
        <v>346</v>
      </c>
      <c r="E9" s="1" t="s">
        <v>278</v>
      </c>
      <c r="F9" s="1" t="s">
        <v>106</v>
      </c>
      <c r="N9" s="1">
        <v>7</v>
      </c>
    </row>
    <row r="10" spans="1:14">
      <c r="C10" s="1" t="s">
        <v>347</v>
      </c>
      <c r="E10" s="1" t="s">
        <v>273</v>
      </c>
      <c r="F10" s="1" t="s">
        <v>348</v>
      </c>
      <c r="N10" s="1">
        <v>8</v>
      </c>
    </row>
    <row r="11" spans="1:14">
      <c r="C11" s="1" t="s">
        <v>349</v>
      </c>
      <c r="E11" s="1" t="s">
        <v>303</v>
      </c>
      <c r="F11" s="1" t="s">
        <v>106</v>
      </c>
      <c r="N11" s="1">
        <v>9</v>
      </c>
    </row>
    <row r="12" spans="1:14">
      <c r="C12" s="1" t="s">
        <v>350</v>
      </c>
      <c r="E12" s="1" t="s">
        <v>287</v>
      </c>
      <c r="F12" s="1" t="s">
        <v>106</v>
      </c>
      <c r="N12" s="1">
        <v>10</v>
      </c>
    </row>
    <row r="13" spans="1:14">
      <c r="C13" s="1" t="s">
        <v>351</v>
      </c>
      <c r="E13" s="1" t="s">
        <v>352</v>
      </c>
      <c r="F13" s="1" t="s">
        <v>106</v>
      </c>
      <c r="N13" s="1">
        <v>11</v>
      </c>
    </row>
    <row r="14" spans="1:14">
      <c r="C14" s="1" t="s">
        <v>353</v>
      </c>
      <c r="E14" s="1" t="s">
        <v>295</v>
      </c>
      <c r="F14" s="1" t="s">
        <v>106</v>
      </c>
      <c r="N14" s="1">
        <v>12</v>
      </c>
    </row>
    <row r="15" spans="1:14">
      <c r="C15" s="1" t="s">
        <v>354</v>
      </c>
      <c r="E15" s="1" t="s">
        <v>355</v>
      </c>
      <c r="F15" s="1" t="s">
        <v>106</v>
      </c>
      <c r="N15" s="1">
        <v>13</v>
      </c>
    </row>
    <row r="16" spans="1:14">
      <c r="C16" s="1" t="s">
        <v>356</v>
      </c>
      <c r="E16" s="1" t="s">
        <v>330</v>
      </c>
      <c r="F16" s="1" t="s">
        <v>357</v>
      </c>
      <c r="N16" s="1">
        <v>14</v>
      </c>
    </row>
    <row r="17" spans="3:14">
      <c r="C17" s="1" t="s">
        <v>358</v>
      </c>
      <c r="E17" s="1" t="s">
        <v>331</v>
      </c>
      <c r="F17" s="1" t="s">
        <v>357</v>
      </c>
      <c r="N17" s="1">
        <v>15</v>
      </c>
    </row>
    <row r="18" spans="3:14">
      <c r="C18" s="1" t="s">
        <v>359</v>
      </c>
      <c r="E18" s="1" t="s">
        <v>332</v>
      </c>
      <c r="F18" s="1" t="s">
        <v>106</v>
      </c>
      <c r="N18" s="1">
        <v>16</v>
      </c>
    </row>
    <row r="19" spans="3:14">
      <c r="C19" s="1" t="s">
        <v>360</v>
      </c>
      <c r="N19" s="1">
        <v>17</v>
      </c>
    </row>
    <row r="20" spans="3:14">
      <c r="C20" s="1" t="s">
        <v>361</v>
      </c>
      <c r="N20" s="1">
        <v>18</v>
      </c>
    </row>
    <row r="21" spans="3:14">
      <c r="C21" s="1" t="s">
        <v>362</v>
      </c>
      <c r="N21" s="1">
        <v>19</v>
      </c>
    </row>
    <row r="22" spans="3:14">
      <c r="C22" s="1" t="s">
        <v>363</v>
      </c>
      <c r="N22" s="1">
        <v>20</v>
      </c>
    </row>
    <row r="23" spans="3:14">
      <c r="C23" s="1" t="s">
        <v>364</v>
      </c>
      <c r="N23" s="1">
        <v>21</v>
      </c>
    </row>
    <row r="24" spans="3:14">
      <c r="C24" s="1" t="s">
        <v>365</v>
      </c>
      <c r="N24" s="1">
        <v>22</v>
      </c>
    </row>
    <row r="25" spans="3:14">
      <c r="C25" s="1" t="s">
        <v>366</v>
      </c>
      <c r="N25" s="1">
        <v>23</v>
      </c>
    </row>
    <row r="26" spans="3:14">
      <c r="C26" s="1" t="s">
        <v>367</v>
      </c>
      <c r="N26" s="1">
        <v>24</v>
      </c>
    </row>
    <row r="27" spans="3:14">
      <c r="C27" s="1" t="s">
        <v>368</v>
      </c>
      <c r="N27" s="1">
        <v>25</v>
      </c>
    </row>
    <row r="28" spans="3:14">
      <c r="C28" s="1" t="s">
        <v>369</v>
      </c>
      <c r="N28" s="1">
        <v>26</v>
      </c>
    </row>
    <row r="29" spans="3:14">
      <c r="C29" s="1" t="s">
        <v>370</v>
      </c>
      <c r="N29" s="1">
        <v>27</v>
      </c>
    </row>
    <row r="30" spans="3:14">
      <c r="C30" s="1" t="s">
        <v>371</v>
      </c>
      <c r="N30" s="1">
        <v>28</v>
      </c>
    </row>
    <row r="31" spans="3:14">
      <c r="C31" s="1" t="s">
        <v>372</v>
      </c>
      <c r="N31" s="1">
        <v>29</v>
      </c>
    </row>
    <row r="32" spans="3:14">
      <c r="C32" s="1" t="s">
        <v>373</v>
      </c>
      <c r="N32" s="1">
        <v>30</v>
      </c>
    </row>
    <row r="33" spans="3:14">
      <c r="C33" s="1" t="s">
        <v>374</v>
      </c>
      <c r="N33" s="1">
        <v>31</v>
      </c>
    </row>
    <row r="34" spans="3:14">
      <c r="C34" s="1" t="s">
        <v>375</v>
      </c>
      <c r="N34" s="1">
        <v>32</v>
      </c>
    </row>
    <row r="35" spans="3:14">
      <c r="C35" s="1" t="s">
        <v>376</v>
      </c>
      <c r="N35" s="1">
        <v>33</v>
      </c>
    </row>
    <row r="36" spans="3:14">
      <c r="C36" s="1" t="s">
        <v>377</v>
      </c>
      <c r="N36" s="1">
        <v>34</v>
      </c>
    </row>
    <row r="37" spans="3:14">
      <c r="C37" s="1" t="s">
        <v>378</v>
      </c>
      <c r="N37" s="1">
        <v>35</v>
      </c>
    </row>
    <row r="38" spans="3:14">
      <c r="C38" s="1" t="s">
        <v>379</v>
      </c>
      <c r="N38" s="1">
        <v>36</v>
      </c>
    </row>
    <row r="39" spans="3:14">
      <c r="C39" s="1" t="s">
        <v>380</v>
      </c>
      <c r="N39" s="1">
        <v>37</v>
      </c>
    </row>
    <row r="40" spans="3:14">
      <c r="C40" s="1" t="s">
        <v>381</v>
      </c>
      <c r="N40" s="1">
        <v>38</v>
      </c>
    </row>
    <row r="41" spans="3:14">
      <c r="C41" s="1" t="s">
        <v>382</v>
      </c>
      <c r="N41" s="1">
        <v>39</v>
      </c>
    </row>
    <row r="42" spans="3:14">
      <c r="C42" s="1" t="s">
        <v>383</v>
      </c>
      <c r="N42" s="1">
        <v>40</v>
      </c>
    </row>
    <row r="43" spans="3:14">
      <c r="C43" s="1" t="s">
        <v>384</v>
      </c>
      <c r="N43" s="1">
        <v>41</v>
      </c>
    </row>
    <row r="44" spans="3:14">
      <c r="C44" s="1" t="s">
        <v>385</v>
      </c>
      <c r="N44" s="1">
        <v>42</v>
      </c>
    </row>
    <row r="45" spans="3:14">
      <c r="C45" s="1" t="s">
        <v>386</v>
      </c>
      <c r="N45" s="1">
        <v>43</v>
      </c>
    </row>
    <row r="46" spans="3:14">
      <c r="C46" s="1" t="s">
        <v>387</v>
      </c>
      <c r="N46" s="1">
        <v>44</v>
      </c>
    </row>
    <row r="47" spans="3:14">
      <c r="C47" s="1" t="s">
        <v>388</v>
      </c>
      <c r="N47" s="1">
        <v>45</v>
      </c>
    </row>
    <row r="48" spans="3:14">
      <c r="C48" s="1" t="s">
        <v>389</v>
      </c>
      <c r="N48" s="1">
        <v>46</v>
      </c>
    </row>
    <row r="49" spans="3:14">
      <c r="C49" s="1" t="s">
        <v>390</v>
      </c>
      <c r="N49" s="1">
        <v>47</v>
      </c>
    </row>
    <row r="50" spans="3:14">
      <c r="C50" s="1" t="s">
        <v>391</v>
      </c>
      <c r="N50" s="1">
        <v>48</v>
      </c>
    </row>
    <row r="51" spans="3:14">
      <c r="C51" s="1" t="s">
        <v>392</v>
      </c>
      <c r="N51" s="1">
        <v>49</v>
      </c>
    </row>
    <row r="52" spans="3:14">
      <c r="C52" s="1" t="s">
        <v>393</v>
      </c>
      <c r="N52" s="1">
        <v>50</v>
      </c>
    </row>
    <row r="53" spans="3:14">
      <c r="C53" s="1" t="s">
        <v>394</v>
      </c>
      <c r="N53" s="1">
        <v>51</v>
      </c>
    </row>
    <row r="54" spans="3:14">
      <c r="C54" s="1" t="s">
        <v>395</v>
      </c>
      <c r="N54" s="1">
        <v>52</v>
      </c>
    </row>
    <row r="55" spans="3:14">
      <c r="C55" s="1" t="s">
        <v>396</v>
      </c>
      <c r="N55" s="1">
        <v>53</v>
      </c>
    </row>
    <row r="56" spans="3:14">
      <c r="C56" s="1" t="s">
        <v>397</v>
      </c>
      <c r="N56" s="1">
        <v>54</v>
      </c>
    </row>
    <row r="57" spans="3:14">
      <c r="C57" s="1" t="s">
        <v>398</v>
      </c>
      <c r="N57" s="1">
        <v>55</v>
      </c>
    </row>
    <row r="58" spans="3:14">
      <c r="C58" s="1" t="s">
        <v>399</v>
      </c>
      <c r="N58" s="1">
        <v>56</v>
      </c>
    </row>
    <row r="59" spans="3:14">
      <c r="C59" s="1" t="s">
        <v>400</v>
      </c>
      <c r="N59" s="1">
        <v>57</v>
      </c>
    </row>
    <row r="60" spans="3:14">
      <c r="C60" s="1" t="s">
        <v>401</v>
      </c>
      <c r="N60" s="1">
        <v>58</v>
      </c>
    </row>
    <row r="61" spans="3:14">
      <c r="C61" s="1" t="s">
        <v>402</v>
      </c>
      <c r="N61" s="1">
        <v>59</v>
      </c>
    </row>
    <row r="62" spans="3:14">
      <c r="C62" s="1" t="s">
        <v>403</v>
      </c>
      <c r="N62" s="1">
        <v>60</v>
      </c>
    </row>
    <row r="63" spans="3:14">
      <c r="C63" s="1" t="s">
        <v>404</v>
      </c>
      <c r="N63" s="1">
        <v>61</v>
      </c>
    </row>
    <row r="64" spans="3:14">
      <c r="C64" s="1" t="s">
        <v>405</v>
      </c>
      <c r="N64" s="1">
        <v>62</v>
      </c>
    </row>
    <row r="65" spans="3:14">
      <c r="C65" s="1" t="s">
        <v>406</v>
      </c>
      <c r="N65" s="1">
        <v>63</v>
      </c>
    </row>
    <row r="66" spans="3:14">
      <c r="C66" s="1" t="s">
        <v>407</v>
      </c>
      <c r="N66" s="1">
        <v>64</v>
      </c>
    </row>
    <row r="67" spans="3:14">
      <c r="C67" s="1" t="s">
        <v>408</v>
      </c>
      <c r="N67" s="1">
        <v>65</v>
      </c>
    </row>
    <row r="68" spans="3:14">
      <c r="C68" s="1" t="s">
        <v>409</v>
      </c>
      <c r="N68" s="1">
        <v>66</v>
      </c>
    </row>
    <row r="69" spans="3:14">
      <c r="C69" s="1" t="s">
        <v>410</v>
      </c>
      <c r="N69" s="1">
        <v>67</v>
      </c>
    </row>
    <row r="70" spans="3:14">
      <c r="C70" s="1" t="s">
        <v>411</v>
      </c>
      <c r="N70" s="1">
        <v>68</v>
      </c>
    </row>
    <row r="71" spans="3:14">
      <c r="C71" s="1" t="s">
        <v>412</v>
      </c>
      <c r="N71" s="1">
        <v>69</v>
      </c>
    </row>
    <row r="72" spans="3:14">
      <c r="C72" s="1" t="s">
        <v>413</v>
      </c>
      <c r="N72" s="1">
        <v>70</v>
      </c>
    </row>
    <row r="73" spans="3:14">
      <c r="C73" s="1" t="s">
        <v>414</v>
      </c>
      <c r="N73" s="1">
        <v>71</v>
      </c>
    </row>
    <row r="74" spans="3:14">
      <c r="C74" s="1" t="s">
        <v>415</v>
      </c>
      <c r="N74" s="1">
        <v>72</v>
      </c>
    </row>
    <row r="75" spans="3:14">
      <c r="C75" s="1" t="s">
        <v>416</v>
      </c>
      <c r="N75" s="1">
        <v>73</v>
      </c>
    </row>
    <row r="76" spans="3:14">
      <c r="C76" s="1" t="s">
        <v>417</v>
      </c>
      <c r="N76" s="1">
        <v>74</v>
      </c>
    </row>
    <row r="77" spans="3:14">
      <c r="C77" s="1" t="s">
        <v>418</v>
      </c>
      <c r="N77" s="1">
        <v>75</v>
      </c>
    </row>
    <row r="78" spans="3:14">
      <c r="C78" s="1" t="s">
        <v>419</v>
      </c>
      <c r="N78" s="1">
        <v>76</v>
      </c>
    </row>
    <row r="79" spans="3:14">
      <c r="C79" s="1" t="s">
        <v>420</v>
      </c>
      <c r="N79" s="1">
        <v>77</v>
      </c>
    </row>
    <row r="80" spans="3:14">
      <c r="C80" s="1" t="s">
        <v>421</v>
      </c>
      <c r="N80" s="1">
        <v>78</v>
      </c>
    </row>
    <row r="81" spans="3:14">
      <c r="C81" s="1" t="s">
        <v>422</v>
      </c>
      <c r="N81" s="1">
        <v>79</v>
      </c>
    </row>
    <row r="82" spans="3:14">
      <c r="C82" s="1" t="s">
        <v>423</v>
      </c>
      <c r="N82" s="1">
        <v>80</v>
      </c>
    </row>
    <row r="83" spans="3:14">
      <c r="C83" s="1" t="s">
        <v>424</v>
      </c>
      <c r="N83" s="1">
        <v>81</v>
      </c>
    </row>
    <row r="84" spans="3:14">
      <c r="C84" s="1" t="s">
        <v>425</v>
      </c>
      <c r="N84" s="1">
        <v>82</v>
      </c>
    </row>
    <row r="85" spans="3:14">
      <c r="C85" s="1" t="s">
        <v>426</v>
      </c>
      <c r="N85" s="1">
        <v>83</v>
      </c>
    </row>
    <row r="86" spans="3:14">
      <c r="C86" s="1" t="s">
        <v>427</v>
      </c>
      <c r="N86" s="1">
        <v>84</v>
      </c>
    </row>
    <row r="87" spans="3:14">
      <c r="C87" s="1" t="s">
        <v>428</v>
      </c>
      <c r="N87" s="1">
        <v>85</v>
      </c>
    </row>
    <row r="88" spans="3:14">
      <c r="C88" s="1" t="s">
        <v>429</v>
      </c>
      <c r="N88" s="1">
        <v>86</v>
      </c>
    </row>
    <row r="89" spans="3:14">
      <c r="C89" s="1" t="s">
        <v>430</v>
      </c>
      <c r="N89" s="1">
        <v>87</v>
      </c>
    </row>
    <row r="90" spans="3:14">
      <c r="C90" s="1" t="s">
        <v>431</v>
      </c>
      <c r="N90" s="1">
        <v>88</v>
      </c>
    </row>
    <row r="91" spans="3:14">
      <c r="C91" s="1" t="s">
        <v>432</v>
      </c>
      <c r="N91" s="1">
        <v>89</v>
      </c>
    </row>
    <row r="92" spans="3:14">
      <c r="C92" s="1" t="s">
        <v>433</v>
      </c>
      <c r="N92" s="1">
        <v>90</v>
      </c>
    </row>
    <row r="93" spans="3:14">
      <c r="C93" s="1" t="s">
        <v>434</v>
      </c>
      <c r="N93" s="1">
        <v>91</v>
      </c>
    </row>
    <row r="94" spans="3:14">
      <c r="C94" s="1" t="s">
        <v>435</v>
      </c>
      <c r="N94" s="1">
        <v>92</v>
      </c>
    </row>
    <row r="95" spans="3:14">
      <c r="C95" s="1" t="s">
        <v>436</v>
      </c>
      <c r="N95" s="1">
        <v>93</v>
      </c>
    </row>
    <row r="96" spans="3:14">
      <c r="C96" s="1" t="s">
        <v>437</v>
      </c>
      <c r="N96" s="1">
        <v>94</v>
      </c>
    </row>
    <row r="97" spans="3:14">
      <c r="C97" s="1" t="s">
        <v>438</v>
      </c>
      <c r="N97" s="1">
        <v>95</v>
      </c>
    </row>
    <row r="98" spans="3:14">
      <c r="C98" s="1" t="s">
        <v>439</v>
      </c>
      <c r="N98" s="1">
        <v>96</v>
      </c>
    </row>
    <row r="99" spans="3:14">
      <c r="C99" s="1" t="s">
        <v>440</v>
      </c>
      <c r="N99" s="1">
        <v>97</v>
      </c>
    </row>
    <row r="100" spans="3:14">
      <c r="C100" s="1" t="s">
        <v>441</v>
      </c>
      <c r="N100" s="1">
        <v>98</v>
      </c>
    </row>
    <row r="101" spans="3:14">
      <c r="C101" s="1" t="s">
        <v>442</v>
      </c>
      <c r="N101" s="1">
        <v>99</v>
      </c>
    </row>
    <row r="102" spans="3:14">
      <c r="C102" s="1" t="s">
        <v>443</v>
      </c>
      <c r="N102" s="1">
        <v>100</v>
      </c>
    </row>
    <row r="103" spans="3:14">
      <c r="C103" s="1" t="s">
        <v>444</v>
      </c>
    </row>
    <row r="104" spans="3:14">
      <c r="C104" s="1" t="s">
        <v>445</v>
      </c>
    </row>
    <row r="105" spans="3:14">
      <c r="C105" s="1" t="s">
        <v>446</v>
      </c>
    </row>
    <row r="106" spans="3:14">
      <c r="C106" s="1" t="s">
        <v>447</v>
      </c>
    </row>
    <row r="107" spans="3:14">
      <c r="C107" s="1" t="s">
        <v>448</v>
      </c>
    </row>
    <row r="108" spans="3:14">
      <c r="C108" s="1" t="s">
        <v>449</v>
      </c>
    </row>
    <row r="109" spans="3:14">
      <c r="C109" s="1" t="s">
        <v>450</v>
      </c>
    </row>
    <row r="110" spans="3:14">
      <c r="C110" s="1" t="s">
        <v>451</v>
      </c>
    </row>
    <row r="111" spans="3:14">
      <c r="C111" s="1" t="s">
        <v>452</v>
      </c>
    </row>
    <row r="112" spans="3:14">
      <c r="C112" s="1" t="s">
        <v>453</v>
      </c>
    </row>
    <row r="113" spans="3:3">
      <c r="C113" s="1" t="s">
        <v>454</v>
      </c>
    </row>
    <row r="114" spans="3:3">
      <c r="C114" s="1" t="s">
        <v>455</v>
      </c>
    </row>
    <row r="115" spans="3:3">
      <c r="C115" s="1" t="s">
        <v>456</v>
      </c>
    </row>
    <row r="116" spans="3:3">
      <c r="C116" s="1" t="s">
        <v>457</v>
      </c>
    </row>
    <row r="117" spans="3:3">
      <c r="C117" s="1" t="s">
        <v>458</v>
      </c>
    </row>
    <row r="118" spans="3:3">
      <c r="C118" s="1" t="s">
        <v>459</v>
      </c>
    </row>
    <row r="119" spans="3:3">
      <c r="C119" s="1" t="s">
        <v>460</v>
      </c>
    </row>
    <row r="120" spans="3:3">
      <c r="C120" s="1" t="s">
        <v>461</v>
      </c>
    </row>
    <row r="121" spans="3:3">
      <c r="C121" s="1" t="s">
        <v>462</v>
      </c>
    </row>
    <row r="122" spans="3:3">
      <c r="C122" s="1" t="s">
        <v>463</v>
      </c>
    </row>
    <row r="123" spans="3:3">
      <c r="C123" s="1" t="s">
        <v>464</v>
      </c>
    </row>
    <row r="124" spans="3:3">
      <c r="C124" s="1" t="s">
        <v>465</v>
      </c>
    </row>
    <row r="125" spans="3:3">
      <c r="C125" s="1" t="s">
        <v>466</v>
      </c>
    </row>
    <row r="126" spans="3:3">
      <c r="C126" s="1" t="s">
        <v>467</v>
      </c>
    </row>
    <row r="127" spans="3:3">
      <c r="C127" s="1" t="s">
        <v>468</v>
      </c>
    </row>
    <row r="128" spans="3:3">
      <c r="C128" s="1" t="s">
        <v>469</v>
      </c>
    </row>
    <row r="129" spans="3:3">
      <c r="C129" s="1" t="s">
        <v>470</v>
      </c>
    </row>
    <row r="130" spans="3:3">
      <c r="C130" s="1" t="s">
        <v>471</v>
      </c>
    </row>
    <row r="131" spans="3:3">
      <c r="C131" s="1" t="s">
        <v>472</v>
      </c>
    </row>
    <row r="132" spans="3:3">
      <c r="C132" s="1" t="s">
        <v>473</v>
      </c>
    </row>
    <row r="133" spans="3:3">
      <c r="C133" s="1" t="s">
        <v>474</v>
      </c>
    </row>
    <row r="134" spans="3:3">
      <c r="C134" s="1" t="s">
        <v>475</v>
      </c>
    </row>
    <row r="135" spans="3:3">
      <c r="C135" s="1" t="s">
        <v>476</v>
      </c>
    </row>
    <row r="136" spans="3:3">
      <c r="C136" s="1" t="s">
        <v>477</v>
      </c>
    </row>
    <row r="137" spans="3:3">
      <c r="C137" s="1" t="s">
        <v>478</v>
      </c>
    </row>
    <row r="138" spans="3:3">
      <c r="C138" s="1" t="s">
        <v>479</v>
      </c>
    </row>
    <row r="139" spans="3:3">
      <c r="C139" s="1" t="s">
        <v>480</v>
      </c>
    </row>
    <row r="140" spans="3:3">
      <c r="C140" s="1" t="s">
        <v>481</v>
      </c>
    </row>
    <row r="141" spans="3:3">
      <c r="C141" s="1" t="s">
        <v>482</v>
      </c>
    </row>
    <row r="142" spans="3:3">
      <c r="C142" s="1" t="s">
        <v>483</v>
      </c>
    </row>
    <row r="143" spans="3:3">
      <c r="C143" s="1" t="s">
        <v>149</v>
      </c>
    </row>
    <row r="144" spans="3:3">
      <c r="C144" s="1" t="s">
        <v>484</v>
      </c>
    </row>
    <row r="145" spans="3:3">
      <c r="C145" s="1" t="s">
        <v>485</v>
      </c>
    </row>
    <row r="146" spans="3:3">
      <c r="C146" s="1" t="s">
        <v>486</v>
      </c>
    </row>
    <row r="147" spans="3:3">
      <c r="C147" s="1" t="s">
        <v>487</v>
      </c>
    </row>
    <row r="148" spans="3:3">
      <c r="C148" s="1" t="s">
        <v>488</v>
      </c>
    </row>
    <row r="149" spans="3:3">
      <c r="C149" s="1" t="s">
        <v>489</v>
      </c>
    </row>
    <row r="150" spans="3:3">
      <c r="C150" s="1" t="s">
        <v>490</v>
      </c>
    </row>
    <row r="151" spans="3:3">
      <c r="C151" s="1" t="s">
        <v>491</v>
      </c>
    </row>
    <row r="152" spans="3:3">
      <c r="C152" s="1" t="s">
        <v>492</v>
      </c>
    </row>
    <row r="153" spans="3:3">
      <c r="C153" s="1" t="s">
        <v>493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105"/>
  <sheetViews>
    <sheetView zoomScale="120" zoomScaleNormal="120" workbookViewId="0">
      <pane ySplit="1" topLeftCell="A2" activePane="bottomLeft" state="frozen"/>
      <selection pane="bottomLeft" activeCell="H1" sqref="H1"/>
    </sheetView>
  </sheetViews>
  <sheetFormatPr baseColWidth="10" defaultColWidth="11" defaultRowHeight="16"/>
  <cols>
    <col min="1" max="3" width="11" style="4"/>
    <col min="4" max="4" width="13.5" style="4" customWidth="1"/>
    <col min="5" max="16384" width="11" style="8"/>
  </cols>
  <sheetData>
    <row r="1" spans="1:4" ht="68">
      <c r="A1" s="91" t="s">
        <v>59</v>
      </c>
      <c r="B1" s="92" t="s">
        <v>60</v>
      </c>
      <c r="C1" s="92" t="s">
        <v>61</v>
      </c>
      <c r="D1" s="92" t="s">
        <v>62</v>
      </c>
    </row>
    <row r="2" spans="1:4">
      <c r="A2" s="5">
        <v>43830</v>
      </c>
      <c r="B2" s="4">
        <v>0</v>
      </c>
      <c r="C2" s="4">
        <v>0</v>
      </c>
    </row>
    <row r="3" spans="1:4">
      <c r="A3" s="5">
        <v>43831</v>
      </c>
      <c r="B3" s="4">
        <v>0</v>
      </c>
      <c r="C3" s="4">
        <v>0</v>
      </c>
    </row>
    <row r="4" spans="1:4">
      <c r="A4" s="5">
        <v>43832</v>
      </c>
      <c r="B4" s="4">
        <v>0</v>
      </c>
      <c r="C4" s="4">
        <v>0</v>
      </c>
    </row>
    <row r="5" spans="1:4">
      <c r="A5" s="5">
        <v>43833</v>
      </c>
      <c r="B5" s="4">
        <v>0</v>
      </c>
      <c r="C5" s="4">
        <v>0</v>
      </c>
    </row>
    <row r="6" spans="1:4">
      <c r="A6" s="5">
        <v>43834</v>
      </c>
      <c r="B6" s="4">
        <v>0</v>
      </c>
      <c r="C6" s="4">
        <v>0</v>
      </c>
    </row>
    <row r="7" spans="1:4">
      <c r="A7" s="5">
        <v>43835</v>
      </c>
      <c r="B7" s="4">
        <v>0</v>
      </c>
      <c r="C7" s="4">
        <v>0</v>
      </c>
    </row>
    <row r="8" spans="1:4">
      <c r="A8" s="5">
        <v>43836</v>
      </c>
      <c r="B8" s="4">
        <v>0</v>
      </c>
      <c r="C8" s="4">
        <v>0</v>
      </c>
    </row>
    <row r="9" spans="1:4">
      <c r="A9" s="5">
        <v>43837</v>
      </c>
      <c r="B9" s="4">
        <v>0</v>
      </c>
      <c r="C9" s="4">
        <v>0</v>
      </c>
    </row>
    <row r="10" spans="1:4">
      <c r="A10" s="5">
        <v>43838</v>
      </c>
      <c r="B10" s="4">
        <v>0</v>
      </c>
      <c r="C10" s="4">
        <v>0</v>
      </c>
    </row>
    <row r="11" spans="1:4">
      <c r="A11" s="5">
        <v>43839</v>
      </c>
      <c r="B11" s="4">
        <v>0</v>
      </c>
      <c r="C11" s="4">
        <v>0</v>
      </c>
    </row>
    <row r="12" spans="1:4">
      <c r="A12" s="5">
        <v>43840</v>
      </c>
      <c r="B12" s="4">
        <v>0</v>
      </c>
      <c r="C12" s="4">
        <v>0</v>
      </c>
    </row>
    <row r="13" spans="1:4">
      <c r="A13" s="5">
        <v>43841</v>
      </c>
      <c r="B13" s="4">
        <v>0</v>
      </c>
      <c r="C13" s="4">
        <v>0</v>
      </c>
    </row>
    <row r="14" spans="1:4">
      <c r="A14" s="5">
        <v>43842</v>
      </c>
      <c r="B14" s="4">
        <v>0</v>
      </c>
      <c r="C14" s="4">
        <v>0</v>
      </c>
    </row>
    <row r="15" spans="1:4">
      <c r="A15" s="5">
        <v>43843</v>
      </c>
      <c r="B15" s="4">
        <v>0</v>
      </c>
      <c r="C15" s="4">
        <v>0</v>
      </c>
    </row>
    <row r="16" spans="1:4">
      <c r="A16" s="5">
        <v>43844</v>
      </c>
      <c r="B16" s="4">
        <v>0</v>
      </c>
      <c r="C16" s="4">
        <v>0</v>
      </c>
    </row>
    <row r="17" spans="1:3">
      <c r="A17" s="5">
        <v>43845</v>
      </c>
      <c r="B17" s="4">
        <v>0</v>
      </c>
      <c r="C17" s="4">
        <v>0</v>
      </c>
    </row>
    <row r="18" spans="1:3">
      <c r="A18" s="5">
        <v>43846</v>
      </c>
      <c r="B18" s="4">
        <v>0</v>
      </c>
      <c r="C18" s="4">
        <v>0</v>
      </c>
    </row>
    <row r="19" spans="1:3">
      <c r="A19" s="5">
        <v>43847</v>
      </c>
      <c r="B19" s="4">
        <v>0</v>
      </c>
      <c r="C19" s="4">
        <v>0</v>
      </c>
    </row>
    <row r="20" spans="1:3">
      <c r="A20" s="5">
        <v>43848</v>
      </c>
      <c r="B20" s="4">
        <v>0</v>
      </c>
      <c r="C20" s="4">
        <v>0</v>
      </c>
    </row>
    <row r="21" spans="1:3">
      <c r="A21" s="5">
        <v>43849</v>
      </c>
      <c r="B21" s="4">
        <v>0</v>
      </c>
      <c r="C21" s="4">
        <v>0</v>
      </c>
    </row>
    <row r="22" spans="1:3">
      <c r="A22" s="5">
        <v>43850</v>
      </c>
      <c r="B22" s="4">
        <v>0</v>
      </c>
      <c r="C22" s="4">
        <v>0</v>
      </c>
    </row>
    <row r="23" spans="1:3">
      <c r="A23" s="5">
        <v>43851</v>
      </c>
      <c r="B23" s="4">
        <v>0</v>
      </c>
      <c r="C23" s="4">
        <v>0</v>
      </c>
    </row>
    <row r="24" spans="1:3">
      <c r="A24" s="5">
        <v>43852</v>
      </c>
      <c r="B24" s="4">
        <v>0</v>
      </c>
      <c r="C24" s="4">
        <v>0</v>
      </c>
    </row>
    <row r="25" spans="1:3">
      <c r="A25" s="5">
        <v>43853</v>
      </c>
      <c r="B25" s="4">
        <v>0</v>
      </c>
      <c r="C25" s="4">
        <v>0</v>
      </c>
    </row>
    <row r="26" spans="1:3">
      <c r="A26" s="5">
        <v>43854</v>
      </c>
      <c r="B26" s="4">
        <v>0</v>
      </c>
      <c r="C26" s="4">
        <v>0</v>
      </c>
    </row>
    <row r="27" spans="1:3">
      <c r="A27" s="5">
        <v>43855</v>
      </c>
      <c r="B27" s="4">
        <v>0</v>
      </c>
      <c r="C27" s="4">
        <v>0</v>
      </c>
    </row>
    <row r="28" spans="1:3">
      <c r="A28" s="5">
        <v>43856</v>
      </c>
      <c r="B28" s="4">
        <v>0</v>
      </c>
      <c r="C28" s="4">
        <v>0</v>
      </c>
    </row>
    <row r="29" spans="1:3">
      <c r="A29" s="5">
        <v>43857</v>
      </c>
      <c r="B29" s="4">
        <v>0</v>
      </c>
      <c r="C29" s="4">
        <v>0</v>
      </c>
    </row>
    <row r="30" spans="1:3">
      <c r="A30" s="5">
        <v>43858</v>
      </c>
      <c r="B30" s="4">
        <v>0</v>
      </c>
      <c r="C30" s="4">
        <v>0</v>
      </c>
    </row>
    <row r="31" spans="1:3">
      <c r="A31" s="5">
        <v>43859</v>
      </c>
      <c r="B31" s="4">
        <v>0</v>
      </c>
      <c r="C31" s="4">
        <v>0</v>
      </c>
    </row>
    <row r="32" spans="1:3">
      <c r="A32" s="5">
        <v>43860</v>
      </c>
      <c r="B32" s="4">
        <v>0</v>
      </c>
      <c r="C32" s="4">
        <v>0</v>
      </c>
    </row>
    <row r="33" spans="1:3">
      <c r="A33" s="5">
        <v>43861</v>
      </c>
      <c r="B33" s="4">
        <v>2</v>
      </c>
      <c r="C33" s="4">
        <v>0</v>
      </c>
    </row>
    <row r="34" spans="1:3">
      <c r="A34" s="5">
        <v>43862</v>
      </c>
      <c r="B34" s="4">
        <v>0</v>
      </c>
      <c r="C34" s="4">
        <v>0</v>
      </c>
    </row>
    <row r="35" spans="1:3">
      <c r="A35" s="5">
        <v>43863</v>
      </c>
      <c r="B35" s="4">
        <v>0</v>
      </c>
      <c r="C35" s="4">
        <v>0</v>
      </c>
    </row>
    <row r="36" spans="1:3">
      <c r="A36" s="5">
        <v>43864</v>
      </c>
      <c r="B36" s="4">
        <v>0</v>
      </c>
      <c r="C36" s="4">
        <v>0</v>
      </c>
    </row>
    <row r="37" spans="1:3">
      <c r="A37" s="5">
        <v>43865</v>
      </c>
      <c r="B37" s="4">
        <v>0</v>
      </c>
      <c r="C37" s="4">
        <v>0</v>
      </c>
    </row>
    <row r="38" spans="1:3">
      <c r="A38" s="5">
        <v>43866</v>
      </c>
      <c r="B38" s="4">
        <v>0</v>
      </c>
      <c r="C38" s="4">
        <v>0</v>
      </c>
    </row>
    <row r="39" spans="1:3">
      <c r="A39" s="5">
        <v>43867</v>
      </c>
      <c r="B39" s="4">
        <v>0</v>
      </c>
      <c r="C39" s="4">
        <v>0</v>
      </c>
    </row>
    <row r="40" spans="1:3">
      <c r="A40" s="5">
        <v>43868</v>
      </c>
      <c r="B40" s="4">
        <v>1</v>
      </c>
      <c r="C40" s="4">
        <v>0</v>
      </c>
    </row>
    <row r="41" spans="1:3">
      <c r="A41" s="5">
        <v>43869</v>
      </c>
      <c r="B41" s="4">
        <v>0</v>
      </c>
      <c r="C41" s="4">
        <v>0</v>
      </c>
    </row>
    <row r="42" spans="1:3">
      <c r="A42" s="5">
        <v>43870</v>
      </c>
      <c r="B42" s="4">
        <v>1</v>
      </c>
      <c r="C42" s="4">
        <v>0</v>
      </c>
    </row>
    <row r="43" spans="1:3">
      <c r="A43" s="5">
        <v>43871</v>
      </c>
      <c r="B43" s="4">
        <v>0</v>
      </c>
      <c r="C43" s="4">
        <v>0</v>
      </c>
    </row>
    <row r="44" spans="1:3">
      <c r="A44" s="5">
        <v>43872</v>
      </c>
      <c r="B44" s="4">
        <v>4</v>
      </c>
      <c r="C44" s="4">
        <v>0</v>
      </c>
    </row>
    <row r="45" spans="1:3">
      <c r="A45" s="5">
        <v>43873</v>
      </c>
      <c r="B45" s="4">
        <v>0</v>
      </c>
      <c r="C45" s="4">
        <v>0</v>
      </c>
    </row>
    <row r="46" spans="1:3">
      <c r="A46" s="5">
        <v>43874</v>
      </c>
      <c r="B46" s="4">
        <v>1</v>
      </c>
      <c r="C46" s="4">
        <v>0</v>
      </c>
    </row>
    <row r="47" spans="1:3">
      <c r="A47" s="5">
        <v>43875</v>
      </c>
      <c r="B47" s="4">
        <v>0</v>
      </c>
      <c r="C47" s="4">
        <v>0</v>
      </c>
    </row>
    <row r="48" spans="1:3">
      <c r="A48" s="5">
        <v>43876</v>
      </c>
      <c r="B48" s="4">
        <v>0</v>
      </c>
      <c r="C48" s="4">
        <v>0</v>
      </c>
    </row>
    <row r="49" spans="1:3">
      <c r="A49" s="5">
        <v>43877</v>
      </c>
      <c r="B49" s="4">
        <v>0</v>
      </c>
      <c r="C49" s="4">
        <v>0</v>
      </c>
    </row>
    <row r="50" spans="1:3">
      <c r="A50" s="5">
        <v>43878</v>
      </c>
      <c r="B50" s="4">
        <v>0</v>
      </c>
      <c r="C50" s="4">
        <v>0</v>
      </c>
    </row>
    <row r="51" spans="1:3">
      <c r="A51" s="5">
        <v>43879</v>
      </c>
      <c r="B51" s="4">
        <v>0</v>
      </c>
      <c r="C51" s="4">
        <v>0</v>
      </c>
    </row>
    <row r="52" spans="1:3">
      <c r="A52" s="5">
        <v>43880</v>
      </c>
      <c r="B52" s="4">
        <v>0</v>
      </c>
      <c r="C52" s="4">
        <v>0</v>
      </c>
    </row>
    <row r="53" spans="1:3">
      <c r="A53" s="5">
        <v>43881</v>
      </c>
      <c r="B53" s="4">
        <v>0</v>
      </c>
      <c r="C53" s="4">
        <v>0</v>
      </c>
    </row>
    <row r="54" spans="1:3">
      <c r="A54" s="5">
        <v>43882</v>
      </c>
      <c r="B54" s="4">
        <v>0</v>
      </c>
      <c r="C54" s="4">
        <v>0</v>
      </c>
    </row>
    <row r="55" spans="1:3">
      <c r="A55" s="5">
        <v>43883</v>
      </c>
      <c r="B55" s="4">
        <v>0</v>
      </c>
      <c r="C55" s="4">
        <v>0</v>
      </c>
    </row>
    <row r="56" spans="1:3">
      <c r="A56" s="5">
        <v>43884</v>
      </c>
      <c r="B56" s="4">
        <v>0</v>
      </c>
      <c r="C56" s="4">
        <v>0</v>
      </c>
    </row>
    <row r="57" spans="1:3">
      <c r="A57" s="5">
        <v>43885</v>
      </c>
      <c r="B57" s="4">
        <v>4</v>
      </c>
      <c r="C57" s="4">
        <v>0</v>
      </c>
    </row>
    <row r="58" spans="1:3">
      <c r="A58" s="5">
        <v>43886</v>
      </c>
      <c r="B58" s="4">
        <v>0</v>
      </c>
      <c r="C58" s="4">
        <v>0</v>
      </c>
    </row>
    <row r="59" spans="1:3">
      <c r="A59" s="5">
        <v>43887</v>
      </c>
      <c r="B59" s="4">
        <v>0</v>
      </c>
      <c r="C59" s="4">
        <v>0</v>
      </c>
    </row>
    <row r="60" spans="1:3">
      <c r="A60" s="5">
        <v>43888</v>
      </c>
      <c r="B60" s="4">
        <v>0</v>
      </c>
      <c r="C60" s="4">
        <v>0</v>
      </c>
    </row>
    <row r="61" spans="1:3">
      <c r="A61" s="5">
        <v>43889</v>
      </c>
      <c r="B61" s="4">
        <v>3</v>
      </c>
      <c r="C61" s="4">
        <v>0</v>
      </c>
    </row>
    <row r="62" spans="1:3">
      <c r="A62" s="5">
        <v>43890</v>
      </c>
      <c r="B62" s="4">
        <v>2</v>
      </c>
      <c r="C62" s="4">
        <v>0</v>
      </c>
    </row>
    <row r="63" spans="1:3">
      <c r="A63" s="5">
        <v>43891</v>
      </c>
      <c r="B63" s="4">
        <v>5</v>
      </c>
      <c r="C63" s="4">
        <v>0</v>
      </c>
    </row>
    <row r="64" spans="1:3">
      <c r="A64" s="5">
        <v>43892</v>
      </c>
      <c r="B64" s="4">
        <v>13</v>
      </c>
      <c r="C64" s="4">
        <v>0</v>
      </c>
    </row>
    <row r="65" spans="1:4">
      <c r="A65" s="5">
        <v>43893</v>
      </c>
      <c r="B65" s="4">
        <v>4</v>
      </c>
      <c r="C65" s="4">
        <v>0</v>
      </c>
    </row>
    <row r="66" spans="1:4">
      <c r="A66" s="5">
        <v>43894</v>
      </c>
      <c r="B66" s="4">
        <v>11</v>
      </c>
      <c r="C66" s="4">
        <v>0</v>
      </c>
    </row>
    <row r="67" spans="1:4">
      <c r="A67" s="5">
        <v>43895</v>
      </c>
      <c r="B67" s="4">
        <v>34</v>
      </c>
      <c r="C67" s="4">
        <v>0</v>
      </c>
    </row>
    <row r="68" spans="1:4">
      <c r="A68" s="5">
        <v>43896</v>
      </c>
      <c r="B68" s="4">
        <v>30</v>
      </c>
      <c r="C68" s="4">
        <v>1</v>
      </c>
    </row>
    <row r="69" spans="1:4">
      <c r="A69" s="5">
        <v>43897</v>
      </c>
      <c r="B69" s="4">
        <v>48</v>
      </c>
      <c r="C69" s="4">
        <v>0</v>
      </c>
    </row>
    <row r="70" spans="1:4">
      <c r="A70" s="5">
        <v>43898</v>
      </c>
      <c r="B70" s="4">
        <v>43</v>
      </c>
      <c r="C70" s="4">
        <v>1</v>
      </c>
    </row>
    <row r="71" spans="1:4">
      <c r="A71" s="5">
        <v>43899</v>
      </c>
      <c r="B71" s="4">
        <v>67</v>
      </c>
      <c r="C71" s="4">
        <v>1</v>
      </c>
    </row>
    <row r="72" spans="1:4">
      <c r="A72" s="5">
        <v>43900</v>
      </c>
      <c r="B72" s="4">
        <v>48</v>
      </c>
      <c r="C72" s="4">
        <v>2</v>
      </c>
    </row>
    <row r="73" spans="1:4">
      <c r="A73" s="5">
        <v>43901</v>
      </c>
      <c r="B73" s="4">
        <v>52</v>
      </c>
      <c r="C73" s="4">
        <v>1</v>
      </c>
    </row>
    <row r="74" spans="1:4">
      <c r="A74" s="5">
        <v>43902</v>
      </c>
      <c r="B74" s="4">
        <v>83</v>
      </c>
      <c r="C74" s="4">
        <v>0</v>
      </c>
    </row>
    <row r="75" spans="1:4">
      <c r="A75" s="5">
        <v>43903</v>
      </c>
      <c r="B75" s="4">
        <v>134</v>
      </c>
      <c r="C75" s="4">
        <v>4</v>
      </c>
    </row>
    <row r="76" spans="1:4">
      <c r="A76" s="5">
        <v>43904</v>
      </c>
      <c r="B76" s="4">
        <v>117</v>
      </c>
      <c r="C76" s="4">
        <v>0</v>
      </c>
    </row>
    <row r="77" spans="1:4">
      <c r="A77" s="5">
        <v>43905</v>
      </c>
      <c r="B77" s="4">
        <v>433</v>
      </c>
      <c r="C77" s="4">
        <v>11</v>
      </c>
      <c r="D77" s="4">
        <v>12</v>
      </c>
    </row>
    <row r="78" spans="1:4">
      <c r="A78" s="5">
        <v>43906</v>
      </c>
      <c r="B78" s="4">
        <v>251</v>
      </c>
      <c r="C78" s="4">
        <v>14</v>
      </c>
    </row>
    <row r="79" spans="1:4">
      <c r="A79" s="5">
        <v>43907</v>
      </c>
      <c r="B79" s="4">
        <v>152</v>
      </c>
      <c r="C79" s="4">
        <v>20</v>
      </c>
    </row>
    <row r="80" spans="1:4">
      <c r="A80" s="5">
        <v>43908</v>
      </c>
      <c r="B80" s="4">
        <v>407</v>
      </c>
      <c r="C80" s="4">
        <v>5</v>
      </c>
    </row>
    <row r="81" spans="1:4">
      <c r="A81" s="5">
        <v>43909</v>
      </c>
      <c r="B81" s="4">
        <v>680</v>
      </c>
      <c r="C81" s="4">
        <v>43</v>
      </c>
    </row>
    <row r="82" spans="1:4">
      <c r="A82" s="5">
        <v>43910</v>
      </c>
      <c r="B82" s="4">
        <v>647</v>
      </c>
      <c r="C82" s="4">
        <v>41</v>
      </c>
      <c r="D82" s="4">
        <v>12.5</v>
      </c>
    </row>
    <row r="83" spans="1:4">
      <c r="A83" s="5">
        <v>43911</v>
      </c>
      <c r="B83" s="4">
        <v>706</v>
      </c>
      <c r="C83" s="4">
        <v>33</v>
      </c>
    </row>
    <row r="84" spans="1:4">
      <c r="A84" s="5">
        <v>43912</v>
      </c>
      <c r="B84" s="4">
        <v>1035</v>
      </c>
      <c r="C84" s="4">
        <v>56</v>
      </c>
    </row>
    <row r="85" spans="1:4">
      <c r="A85" s="5">
        <v>43913</v>
      </c>
      <c r="B85" s="4">
        <v>665</v>
      </c>
      <c r="C85" s="4">
        <v>48</v>
      </c>
    </row>
    <row r="86" spans="1:4">
      <c r="A86" s="5">
        <v>43914</v>
      </c>
      <c r="B86" s="4">
        <v>967</v>
      </c>
      <c r="C86" s="4">
        <v>54</v>
      </c>
    </row>
    <row r="87" spans="1:4">
      <c r="A87" s="5">
        <v>43915</v>
      </c>
      <c r="B87" s="4">
        <v>1427</v>
      </c>
      <c r="C87" s="4">
        <v>87</v>
      </c>
      <c r="D87" s="4">
        <v>13</v>
      </c>
    </row>
    <row r="88" spans="1:4">
      <c r="A88" s="5">
        <v>43916</v>
      </c>
      <c r="B88" s="4">
        <v>1452</v>
      </c>
      <c r="C88" s="4">
        <v>41</v>
      </c>
    </row>
    <row r="89" spans="1:4">
      <c r="A89" s="5">
        <v>43917</v>
      </c>
      <c r="B89" s="4">
        <v>2129</v>
      </c>
      <c r="C89" s="4">
        <v>115</v>
      </c>
    </row>
    <row r="90" spans="1:4">
      <c r="A90" s="5">
        <v>43918</v>
      </c>
      <c r="B90" s="4">
        <v>2885</v>
      </c>
      <c r="C90" s="4">
        <v>181</v>
      </c>
    </row>
    <row r="91" spans="1:4">
      <c r="A91" s="5">
        <v>43919</v>
      </c>
      <c r="B91" s="4">
        <v>2546</v>
      </c>
      <c r="C91" s="4">
        <v>260</v>
      </c>
    </row>
    <row r="92" spans="1:4">
      <c r="A92" s="5">
        <v>43920</v>
      </c>
      <c r="B92" s="4">
        <v>2433</v>
      </c>
      <c r="C92" s="4">
        <v>209</v>
      </c>
      <c r="D92" s="4">
        <v>13.2</v>
      </c>
    </row>
    <row r="93" spans="1:4">
      <c r="A93" s="5">
        <v>43921</v>
      </c>
      <c r="B93" s="4">
        <v>2619</v>
      </c>
      <c r="C93" s="4">
        <v>180</v>
      </c>
    </row>
    <row r="94" spans="1:4">
      <c r="A94" s="5">
        <v>43922</v>
      </c>
      <c r="B94" s="4">
        <v>3009</v>
      </c>
      <c r="C94" s="4">
        <v>381</v>
      </c>
    </row>
    <row r="95" spans="1:4">
      <c r="A95" s="5">
        <v>43923</v>
      </c>
      <c r="B95" s="4">
        <v>4324</v>
      </c>
      <c r="C95" s="4">
        <v>743</v>
      </c>
    </row>
    <row r="96" spans="1:4">
      <c r="A96" s="5">
        <v>43924</v>
      </c>
      <c r="B96" s="4">
        <v>4244</v>
      </c>
      <c r="C96" s="4">
        <v>389</v>
      </c>
    </row>
    <row r="97" spans="1:3">
      <c r="A97" s="5">
        <v>43925</v>
      </c>
      <c r="B97" s="4">
        <v>4450</v>
      </c>
      <c r="C97" s="4">
        <v>684</v>
      </c>
    </row>
    <row r="98" spans="1:3">
      <c r="A98" s="5">
        <v>43926</v>
      </c>
      <c r="B98" s="4">
        <v>3735</v>
      </c>
      <c r="C98" s="4">
        <v>708</v>
      </c>
    </row>
    <row r="99" spans="1:3">
      <c r="A99" s="5">
        <v>43927</v>
      </c>
    </row>
    <row r="100" spans="1:3">
      <c r="A100" s="5">
        <v>43928</v>
      </c>
    </row>
    <row r="101" spans="1:3">
      <c r="A101" s="5">
        <v>43929</v>
      </c>
    </row>
    <row r="102" spans="1:3">
      <c r="A102" s="5">
        <v>43930</v>
      </c>
    </row>
    <row r="103" spans="1:3">
      <c r="A103" s="5">
        <v>43931</v>
      </c>
    </row>
    <row r="104" spans="1:3">
      <c r="A104" s="5">
        <v>43932</v>
      </c>
    </row>
    <row r="105" spans="1:3">
      <c r="A105" s="5">
        <v>43933</v>
      </c>
    </row>
  </sheetData>
  <dataValidations count="1">
    <dataValidation type="whole" operator="greaterThanOrEqual" allowBlank="1" showInputMessage="1" showErrorMessage="1" sqref="B2:C1048576" xr:uid="{00000000-0002-0000-0100-000000000000}">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zoomScale="120" zoomScaleNormal="120" workbookViewId="0">
      <selection activeCell="E5" sqref="E5"/>
    </sheetView>
  </sheetViews>
  <sheetFormatPr baseColWidth="10" defaultColWidth="11" defaultRowHeight="16"/>
  <cols>
    <col min="1" max="1" width="12" style="8" customWidth="1"/>
    <col min="2" max="2" width="18.5" style="8" customWidth="1"/>
    <col min="3" max="3" width="19.5" style="8" customWidth="1"/>
    <col min="4" max="16384" width="11" style="8"/>
  </cols>
  <sheetData>
    <row r="1" spans="1:3" ht="126" customHeight="1">
      <c r="A1" s="95" t="s">
        <v>63</v>
      </c>
      <c r="B1" s="96" t="s">
        <v>64</v>
      </c>
      <c r="C1" s="96" t="s">
        <v>65</v>
      </c>
    </row>
    <row r="2" spans="1:3">
      <c r="A2" s="8" t="s">
        <v>66</v>
      </c>
      <c r="B2" s="97">
        <v>0.6</v>
      </c>
      <c r="C2" s="97">
        <v>0.1</v>
      </c>
    </row>
    <row r="3" spans="1:3">
      <c r="A3" s="8" t="s">
        <v>67</v>
      </c>
      <c r="B3" s="97">
        <v>0.6</v>
      </c>
      <c r="C3" s="97">
        <v>0.1</v>
      </c>
    </row>
    <row r="4" spans="1:3">
      <c r="A4" s="8" t="s">
        <v>68</v>
      </c>
      <c r="B4" s="97">
        <v>0.6</v>
      </c>
      <c r="C4" s="97">
        <v>0.1</v>
      </c>
    </row>
    <row r="5" spans="1:3">
      <c r="A5" s="8" t="s">
        <v>69</v>
      </c>
      <c r="B5" s="97">
        <v>0.6</v>
      </c>
      <c r="C5" s="97">
        <v>0.1</v>
      </c>
    </row>
    <row r="6" spans="1:3">
      <c r="A6" s="8" t="s">
        <v>70</v>
      </c>
      <c r="B6" s="97">
        <v>1.1000000000000001</v>
      </c>
      <c r="C6" s="97">
        <v>0.5</v>
      </c>
    </row>
    <row r="7" spans="1:3">
      <c r="A7" s="8" t="s">
        <v>71</v>
      </c>
      <c r="B7" s="97">
        <v>1.1000000000000001</v>
      </c>
      <c r="C7" s="97">
        <v>0.5</v>
      </c>
    </row>
    <row r="8" spans="1:3">
      <c r="A8" s="8" t="s">
        <v>72</v>
      </c>
      <c r="B8" s="97">
        <v>1.9</v>
      </c>
      <c r="C8" s="97">
        <v>1.1000000000000001</v>
      </c>
    </row>
    <row r="9" spans="1:3">
      <c r="A9" s="8" t="s">
        <v>73</v>
      </c>
      <c r="B9" s="97">
        <v>1.9</v>
      </c>
      <c r="C9" s="97">
        <v>1.1000000000000001</v>
      </c>
    </row>
    <row r="10" spans="1:3">
      <c r="A10" s="8" t="s">
        <v>74</v>
      </c>
      <c r="B10" s="97">
        <v>3.3</v>
      </c>
      <c r="C10" s="97">
        <v>1.4</v>
      </c>
    </row>
    <row r="11" spans="1:3">
      <c r="A11" s="8" t="s">
        <v>75</v>
      </c>
      <c r="B11" s="97">
        <v>3.3</v>
      </c>
      <c r="C11" s="97">
        <v>1.4</v>
      </c>
    </row>
    <row r="12" spans="1:3">
      <c r="A12" s="8" t="s">
        <v>76</v>
      </c>
      <c r="B12" s="97">
        <v>6.5</v>
      </c>
      <c r="C12" s="97">
        <v>2.9</v>
      </c>
    </row>
    <row r="13" spans="1:3">
      <c r="A13" s="8" t="s">
        <v>77</v>
      </c>
      <c r="B13" s="97">
        <v>6.5</v>
      </c>
      <c r="C13" s="97">
        <v>2.9</v>
      </c>
    </row>
    <row r="14" spans="1:3">
      <c r="A14" s="8" t="s">
        <v>78</v>
      </c>
      <c r="B14" s="97">
        <v>12.6</v>
      </c>
      <c r="C14" s="97">
        <v>5.8</v>
      </c>
    </row>
    <row r="15" spans="1:3">
      <c r="A15" s="8" t="s">
        <v>79</v>
      </c>
      <c r="B15" s="97">
        <v>12.6</v>
      </c>
      <c r="C15" s="97">
        <v>5.8</v>
      </c>
    </row>
    <row r="16" spans="1:3">
      <c r="A16" s="8" t="s">
        <v>80</v>
      </c>
      <c r="B16" s="97">
        <v>21</v>
      </c>
      <c r="C16" s="97">
        <v>9.3000000000000007</v>
      </c>
    </row>
    <row r="17" spans="1:3">
      <c r="A17" s="8" t="s">
        <v>81</v>
      </c>
      <c r="B17" s="97">
        <v>21</v>
      </c>
      <c r="C17" s="97">
        <v>9.3000000000000007</v>
      </c>
    </row>
    <row r="18" spans="1:3">
      <c r="A18" s="8" t="s">
        <v>82</v>
      </c>
      <c r="B18" s="97">
        <v>31.6</v>
      </c>
      <c r="C18" s="97">
        <v>26.2</v>
      </c>
    </row>
    <row r="19" spans="1:3">
      <c r="A19" s="8" t="s">
        <v>83</v>
      </c>
      <c r="B19" s="97">
        <v>31.6</v>
      </c>
      <c r="C19" s="97">
        <v>26.2</v>
      </c>
    </row>
    <row r="20" spans="1:3">
      <c r="A20" s="8" t="s">
        <v>84</v>
      </c>
      <c r="B20" s="97">
        <v>31.6</v>
      </c>
      <c r="C20" s="97">
        <v>26.2</v>
      </c>
    </row>
    <row r="21" spans="1:3">
      <c r="A21" s="8" t="s">
        <v>85</v>
      </c>
      <c r="B21" s="97">
        <v>31.6</v>
      </c>
      <c r="C21" s="97">
        <v>26.2</v>
      </c>
    </row>
    <row r="22" spans="1:3">
      <c r="A22" s="8" t="s">
        <v>86</v>
      </c>
      <c r="B22" s="97">
        <v>31.6</v>
      </c>
      <c r="C22" s="97">
        <v>26.2</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D24" sqref="D24"/>
    </sheetView>
  </sheetViews>
  <sheetFormatPr baseColWidth="10" defaultColWidth="11" defaultRowHeight="16"/>
  <cols>
    <col min="1" max="1" width="12" style="91" customWidth="1"/>
    <col min="2" max="2" width="14" style="91" customWidth="1"/>
    <col min="3" max="3" width="16.5" style="91" customWidth="1"/>
    <col min="4" max="5" width="11" style="91"/>
    <col min="6" max="6" width="11" style="91" customWidth="1"/>
    <col min="7" max="16384" width="11" style="91"/>
  </cols>
  <sheetData>
    <row r="1" spans="1:4" ht="68">
      <c r="A1" s="91" t="s">
        <v>63</v>
      </c>
      <c r="B1" s="91" t="s">
        <v>87</v>
      </c>
      <c r="C1" s="92" t="s">
        <v>88</v>
      </c>
      <c r="D1" s="92" t="s">
        <v>89</v>
      </c>
    </row>
    <row r="2" spans="1:4">
      <c r="A2" s="8" t="s">
        <v>66</v>
      </c>
      <c r="B2" s="93">
        <v>3924000</v>
      </c>
      <c r="C2" s="94">
        <v>0</v>
      </c>
      <c r="D2" s="94">
        <v>2.3722458400227202E-6</v>
      </c>
    </row>
    <row r="3" spans="1:4">
      <c r="A3" s="8" t="s">
        <v>67</v>
      </c>
      <c r="B3" s="93">
        <v>4120000</v>
      </c>
      <c r="C3" s="94">
        <v>0</v>
      </c>
      <c r="D3" s="94">
        <v>1.32905378016121E-7</v>
      </c>
    </row>
    <row r="4" spans="1:4">
      <c r="A4" s="8" t="s">
        <v>68</v>
      </c>
      <c r="B4" s="93">
        <v>3956000</v>
      </c>
      <c r="C4" s="94">
        <v>0</v>
      </c>
      <c r="D4" s="94">
        <v>2.7683021103459102E-7</v>
      </c>
    </row>
    <row r="5" spans="1:4">
      <c r="A5" s="8" t="s">
        <v>69</v>
      </c>
      <c r="B5" s="93">
        <v>3686000</v>
      </c>
      <c r="C5" s="94">
        <v>1.82721457849836E-5</v>
      </c>
      <c r="D5" s="94">
        <v>5.9421612308889897E-7</v>
      </c>
    </row>
    <row r="6" spans="1:4">
      <c r="A6" s="8" t="s">
        <v>70</v>
      </c>
      <c r="B6" s="93">
        <v>4075000</v>
      </c>
      <c r="C6" s="94">
        <v>7.3367682442901998E-5</v>
      </c>
      <c r="D6" s="94">
        <v>9.4061131337053795E-7</v>
      </c>
    </row>
    <row r="7" spans="1:4">
      <c r="A7" s="8" t="s">
        <v>71</v>
      </c>
      <c r="B7" s="93">
        <v>4484000</v>
      </c>
      <c r="C7" s="94">
        <v>1.2968766886415199E-4</v>
      </c>
      <c r="D7" s="94">
        <v>1.22116449024625E-6</v>
      </c>
    </row>
    <row r="8" spans="1:4">
      <c r="A8" s="8" t="s">
        <v>72</v>
      </c>
      <c r="B8" s="93">
        <v>4707000</v>
      </c>
      <c r="C8" s="94">
        <v>1.4518112523224401E-4</v>
      </c>
      <c r="D8" s="94">
        <v>1.74496544750293E-6</v>
      </c>
    </row>
    <row r="9" spans="1:4">
      <c r="A9" s="8" t="s">
        <v>73</v>
      </c>
      <c r="B9" s="93">
        <v>4588000</v>
      </c>
      <c r="C9" s="94">
        <v>8.5692103973881797E-5</v>
      </c>
      <c r="D9" s="94">
        <v>2.3869666845092401E-6</v>
      </c>
    </row>
    <row r="10" spans="1:4">
      <c r="A10" s="8" t="s">
        <v>74</v>
      </c>
      <c r="B10" s="93">
        <v>4308000</v>
      </c>
      <c r="C10" s="94">
        <v>1.9320024124609101E-5</v>
      </c>
      <c r="D10" s="94">
        <v>3.9402680780452703E-6</v>
      </c>
    </row>
    <row r="11" spans="1:4">
      <c r="A11" s="8" t="s">
        <v>75</v>
      </c>
      <c r="B11" s="93">
        <v>4296000</v>
      </c>
      <c r="C11" s="94">
        <v>1.2746046495028399E-6</v>
      </c>
      <c r="D11" s="94">
        <v>5.9906418526633501E-6</v>
      </c>
    </row>
    <row r="12" spans="1:4">
      <c r="A12" s="8" t="s">
        <v>76</v>
      </c>
      <c r="B12" s="93">
        <v>4635000</v>
      </c>
      <c r="C12" s="94">
        <v>0</v>
      </c>
      <c r="D12" s="94">
        <v>8.5059441930317695E-6</v>
      </c>
    </row>
    <row r="13" spans="1:4">
      <c r="A13" s="8" t="s">
        <v>77</v>
      </c>
      <c r="B13" s="93">
        <v>4539000</v>
      </c>
      <c r="C13" s="94">
        <v>0</v>
      </c>
      <c r="D13" s="94">
        <v>1.26668575743058E-5</v>
      </c>
    </row>
    <row r="14" spans="1:4">
      <c r="A14" s="8" t="s">
        <v>78</v>
      </c>
      <c r="B14" s="93">
        <v>3905000</v>
      </c>
      <c r="C14" s="94">
        <v>0</v>
      </c>
      <c r="D14" s="94">
        <v>2.0472533414662599E-5</v>
      </c>
    </row>
    <row r="15" spans="1:4">
      <c r="A15" s="8" t="s">
        <v>79</v>
      </c>
      <c r="B15" s="93">
        <v>3382000</v>
      </c>
      <c r="C15" s="94">
        <v>0</v>
      </c>
      <c r="D15" s="94">
        <v>3.4000512436294603E-5</v>
      </c>
    </row>
    <row r="16" spans="1:4">
      <c r="A16" s="8" t="s">
        <v>80</v>
      </c>
      <c r="B16" s="93">
        <v>3388000</v>
      </c>
      <c r="C16" s="94">
        <v>0</v>
      </c>
      <c r="D16" s="94">
        <v>4.9617484749088298E-5</v>
      </c>
    </row>
    <row r="17" spans="1:4">
      <c r="A17" s="8" t="s">
        <v>81</v>
      </c>
      <c r="B17" s="93">
        <v>2442000</v>
      </c>
      <c r="C17" s="94">
        <v>0</v>
      </c>
      <c r="D17" s="94">
        <v>8.7449779441565906E-5</v>
      </c>
    </row>
    <row r="18" spans="1:4">
      <c r="A18" s="8" t="s">
        <v>82</v>
      </c>
      <c r="B18" s="93">
        <v>1737000</v>
      </c>
      <c r="C18" s="94">
        <v>0</v>
      </c>
      <c r="D18" s="94">
        <v>1.6171761126065301E-4</v>
      </c>
    </row>
    <row r="19" spans="1:4">
      <c r="A19" s="8" t="s">
        <v>83</v>
      </c>
      <c r="B19" s="93">
        <v>1078000</v>
      </c>
      <c r="C19" s="94">
        <v>0</v>
      </c>
      <c r="D19" s="94">
        <v>2.9461103089733202E-4</v>
      </c>
    </row>
    <row r="20" spans="1:4">
      <c r="A20" s="8" t="s">
        <v>84</v>
      </c>
      <c r="B20" s="93">
        <v>491000</v>
      </c>
      <c r="C20" s="94">
        <v>0</v>
      </c>
      <c r="D20" s="94">
        <v>4.9738551978041395E-4</v>
      </c>
    </row>
    <row r="21" spans="1:4">
      <c r="A21" s="8" t="s">
        <v>85</v>
      </c>
      <c r="B21" s="93">
        <v>130000</v>
      </c>
      <c r="C21" s="94">
        <v>0</v>
      </c>
      <c r="D21" s="94">
        <v>8.9717264255251901E-4</v>
      </c>
    </row>
    <row r="22" spans="1:4">
      <c r="A22" s="8" t="s">
        <v>86</v>
      </c>
      <c r="B22" s="93">
        <v>16000</v>
      </c>
      <c r="C22" s="94">
        <v>0</v>
      </c>
      <c r="D22" s="94">
        <v>7.2895277207392197E-3</v>
      </c>
    </row>
  </sheetData>
  <dataValidations count="2">
    <dataValidation type="decimal" operator="greaterThanOrEqual" showInputMessage="1" showErrorMessage="1" sqref="C2:D22" xr:uid="{00000000-0002-0000-0300-000000000000}">
      <formula1>0</formula1>
    </dataValidation>
    <dataValidation type="whole" operator="greaterThanOrEqual" showInputMessage="1" showErrorMessage="1" sqref="B2:B22"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3" sqref="B3"/>
    </sheetView>
  </sheetViews>
  <sheetFormatPr baseColWidth="10" defaultColWidth="10.83203125" defaultRowHeight="16"/>
  <cols>
    <col min="1" max="1" width="70.5" style="8" customWidth="1"/>
    <col min="2" max="2" width="10.83203125" style="8" customWidth="1"/>
    <col min="3" max="3" width="7" style="8" customWidth="1"/>
    <col min="4" max="4" width="9.83203125" style="8" customWidth="1"/>
    <col min="5" max="5" width="16" style="8" customWidth="1"/>
    <col min="6" max="6" width="21" style="8" customWidth="1"/>
    <col min="7" max="16384" width="10.83203125" style="8"/>
  </cols>
  <sheetData>
    <row r="1" spans="1:6">
      <c r="A1" s="54" t="s">
        <v>90</v>
      </c>
      <c r="B1" s="54" t="s">
        <v>91</v>
      </c>
      <c r="C1" s="54" t="s">
        <v>92</v>
      </c>
      <c r="D1" s="54" t="s">
        <v>93</v>
      </c>
      <c r="E1" s="54" t="s">
        <v>94</v>
      </c>
      <c r="F1" s="54" t="s">
        <v>95</v>
      </c>
    </row>
    <row r="2" spans="1:6" ht="17">
      <c r="A2" s="62" t="s">
        <v>96</v>
      </c>
      <c r="B2" s="80">
        <v>43862</v>
      </c>
      <c r="C2" s="52"/>
      <c r="D2" s="52"/>
      <c r="E2" s="54" t="s">
        <v>97</v>
      </c>
      <c r="F2" s="54" t="s">
        <v>98</v>
      </c>
    </row>
    <row r="3" spans="1:6" ht="17">
      <c r="A3" s="62" t="s">
        <v>99</v>
      </c>
      <c r="B3" s="80">
        <v>44255</v>
      </c>
      <c r="C3" s="52"/>
      <c r="D3" s="52"/>
      <c r="E3" s="54" t="s">
        <v>97</v>
      </c>
      <c r="F3" s="54" t="s">
        <v>100</v>
      </c>
    </row>
    <row r="4" spans="1:6" ht="17">
      <c r="A4" s="62" t="s">
        <v>101</v>
      </c>
      <c r="B4" s="81"/>
      <c r="C4" s="82">
        <v>10</v>
      </c>
      <c r="D4" s="52" t="s">
        <v>102</v>
      </c>
      <c r="E4" s="54" t="s">
        <v>103</v>
      </c>
      <c r="F4" s="90" t="s">
        <v>104</v>
      </c>
    </row>
    <row r="5" spans="1:6" s="51" customFormat="1" ht="17">
      <c r="A5" s="62" t="s">
        <v>105</v>
      </c>
      <c r="B5" s="81"/>
      <c r="C5" s="83">
        <v>0</v>
      </c>
      <c r="D5" s="52" t="s">
        <v>106</v>
      </c>
      <c r="E5" s="54" t="s">
        <v>107</v>
      </c>
      <c r="F5" s="90" t="s">
        <v>108</v>
      </c>
    </row>
    <row r="6" spans="1:6" ht="17">
      <c r="A6" s="62" t="s">
        <v>109</v>
      </c>
      <c r="B6" s="52"/>
      <c r="C6" s="84">
        <v>4.9000000000000002E-2</v>
      </c>
      <c r="D6" s="52"/>
      <c r="E6" s="54" t="s">
        <v>107</v>
      </c>
      <c r="F6" s="54" t="s">
        <v>110</v>
      </c>
    </row>
    <row r="7" spans="1:6" ht="17">
      <c r="A7" s="62" t="s">
        <v>111</v>
      </c>
      <c r="B7" s="52"/>
      <c r="C7" s="84">
        <v>2.5</v>
      </c>
      <c r="D7" s="52" t="s">
        <v>106</v>
      </c>
      <c r="E7" s="54" t="s">
        <v>107</v>
      </c>
      <c r="F7" s="54" t="s">
        <v>112</v>
      </c>
    </row>
    <row r="8" spans="1:6" ht="17">
      <c r="A8" s="62" t="s">
        <v>113</v>
      </c>
      <c r="B8" s="52"/>
      <c r="C8" s="84">
        <v>10</v>
      </c>
      <c r="D8" s="52" t="s">
        <v>106</v>
      </c>
      <c r="E8" s="54" t="s">
        <v>107</v>
      </c>
      <c r="F8" s="54" t="s">
        <v>114</v>
      </c>
    </row>
    <row r="9" spans="1:6" ht="17">
      <c r="A9" s="62" t="s">
        <v>115</v>
      </c>
      <c r="B9" s="52"/>
      <c r="C9" s="84">
        <v>90</v>
      </c>
      <c r="D9" s="52" t="s">
        <v>106</v>
      </c>
      <c r="E9" s="54" t="s">
        <v>107</v>
      </c>
      <c r="F9" s="90" t="s">
        <v>116</v>
      </c>
    </row>
    <row r="10" spans="1:6" ht="17">
      <c r="A10" s="62" t="s">
        <v>117</v>
      </c>
      <c r="B10" s="52"/>
      <c r="C10" s="84">
        <v>90</v>
      </c>
      <c r="D10" s="52" t="s">
        <v>106</v>
      </c>
      <c r="E10" s="54" t="s">
        <v>107</v>
      </c>
      <c r="F10" s="90" t="s">
        <v>118</v>
      </c>
    </row>
    <row r="11" spans="1:6" ht="17">
      <c r="A11" s="62" t="s">
        <v>119</v>
      </c>
      <c r="B11" s="52"/>
      <c r="C11" s="84">
        <v>90</v>
      </c>
      <c r="D11" s="52" t="s">
        <v>106</v>
      </c>
      <c r="E11" s="54" t="s">
        <v>107</v>
      </c>
      <c r="F11" s="90" t="s">
        <v>120</v>
      </c>
    </row>
    <row r="12" spans="1:6" ht="34">
      <c r="A12" s="62" t="s">
        <v>121</v>
      </c>
      <c r="B12" s="52"/>
      <c r="C12" s="84">
        <v>0</v>
      </c>
      <c r="D12" s="52" t="s">
        <v>106</v>
      </c>
      <c r="E12" s="54" t="s">
        <v>107</v>
      </c>
      <c r="F12" s="90" t="s">
        <v>122</v>
      </c>
    </row>
    <row r="13" spans="1:6" ht="34">
      <c r="A13" s="62" t="s">
        <v>123</v>
      </c>
      <c r="B13" s="52"/>
      <c r="C13" s="84">
        <v>0</v>
      </c>
      <c r="D13" s="52" t="s">
        <v>106</v>
      </c>
      <c r="E13" s="54" t="s">
        <v>107</v>
      </c>
      <c r="F13" s="90" t="s">
        <v>124</v>
      </c>
    </row>
    <row r="14" spans="1:6" ht="34">
      <c r="A14" s="62" t="s">
        <v>125</v>
      </c>
      <c r="B14" s="52"/>
      <c r="C14" s="84">
        <v>0</v>
      </c>
      <c r="D14" s="52" t="s">
        <v>106</v>
      </c>
      <c r="E14" s="54" t="s">
        <v>107</v>
      </c>
      <c r="F14" s="90" t="s">
        <v>126</v>
      </c>
    </row>
    <row r="15" spans="1:6" ht="34">
      <c r="A15" s="62" t="s">
        <v>127</v>
      </c>
      <c r="B15" s="52"/>
      <c r="C15" s="84">
        <v>0</v>
      </c>
      <c r="D15" s="52" t="s">
        <v>106</v>
      </c>
      <c r="E15" s="54" t="s">
        <v>107</v>
      </c>
      <c r="F15" s="90" t="s">
        <v>128</v>
      </c>
    </row>
    <row r="16" spans="1:6" ht="34">
      <c r="A16" s="62" t="s">
        <v>129</v>
      </c>
      <c r="B16" s="52"/>
      <c r="C16" s="84">
        <v>0</v>
      </c>
      <c r="D16" s="52" t="s">
        <v>106</v>
      </c>
      <c r="E16" s="54" t="s">
        <v>107</v>
      </c>
      <c r="F16" s="90" t="s">
        <v>130</v>
      </c>
    </row>
    <row r="17" spans="1:6" ht="34">
      <c r="A17" s="62" t="s">
        <v>131</v>
      </c>
      <c r="B17" s="52"/>
      <c r="C17" s="84">
        <v>0</v>
      </c>
      <c r="D17" s="52" t="s">
        <v>106</v>
      </c>
      <c r="E17" s="54" t="s">
        <v>107</v>
      </c>
      <c r="F17" s="90" t="s">
        <v>132</v>
      </c>
    </row>
    <row r="18" spans="1:6" ht="34">
      <c r="A18" s="62" t="s">
        <v>133</v>
      </c>
      <c r="B18" s="52"/>
      <c r="C18" s="84">
        <v>0</v>
      </c>
      <c r="D18" s="52" t="s">
        <v>106</v>
      </c>
      <c r="E18" s="54" t="s">
        <v>107</v>
      </c>
      <c r="F18" s="90" t="s">
        <v>134</v>
      </c>
    </row>
    <row r="19" spans="1:6" ht="34">
      <c r="A19" s="62" t="s">
        <v>135</v>
      </c>
      <c r="B19" s="52"/>
      <c r="C19" s="84">
        <v>10</v>
      </c>
      <c r="D19" s="52" t="s">
        <v>106</v>
      </c>
      <c r="E19" s="54" t="s">
        <v>107</v>
      </c>
      <c r="F19" s="90" t="s">
        <v>136</v>
      </c>
    </row>
    <row r="20" spans="1:6" ht="34">
      <c r="A20" s="62" t="s">
        <v>137</v>
      </c>
      <c r="B20" s="52"/>
      <c r="C20" s="84">
        <v>10</v>
      </c>
      <c r="D20" s="52" t="s">
        <v>106</v>
      </c>
      <c r="E20" s="54" t="s">
        <v>107</v>
      </c>
      <c r="F20" s="90" t="s">
        <v>138</v>
      </c>
    </row>
    <row r="21" spans="1:6" ht="17">
      <c r="A21" s="85" t="s">
        <v>139</v>
      </c>
      <c r="B21" s="86"/>
      <c r="C21" s="87">
        <v>1</v>
      </c>
      <c r="D21" s="86"/>
      <c r="E21" s="90" t="s">
        <v>103</v>
      </c>
      <c r="F21" s="90" t="s">
        <v>140</v>
      </c>
    </row>
    <row r="22" spans="1:6" ht="17">
      <c r="A22" s="85" t="s">
        <v>141</v>
      </c>
      <c r="B22" s="86"/>
      <c r="C22" s="84">
        <v>0.1</v>
      </c>
      <c r="D22" s="86"/>
      <c r="E22" s="90" t="s">
        <v>107</v>
      </c>
      <c r="F22" s="90" t="s">
        <v>142</v>
      </c>
    </row>
    <row r="23" spans="1:6" ht="17">
      <c r="A23" s="85" t="s">
        <v>143</v>
      </c>
      <c r="B23" s="86"/>
      <c r="C23" s="88">
        <v>5</v>
      </c>
      <c r="D23" s="86" t="s">
        <v>106</v>
      </c>
      <c r="E23" s="90" t="s">
        <v>107</v>
      </c>
      <c r="F23" s="90" t="s">
        <v>144</v>
      </c>
    </row>
    <row r="24" spans="1:6">
      <c r="A24" s="89" t="s">
        <v>145</v>
      </c>
      <c r="C24" s="87">
        <v>100</v>
      </c>
      <c r="E24" s="90" t="s">
        <v>103</v>
      </c>
      <c r="F24" s="90" t="s">
        <v>146</v>
      </c>
    </row>
  </sheetData>
  <dataValidations count="7">
    <dataValidation type="decimal" allowBlank="1" showInputMessage="1" showErrorMessage="1" sqref="C7:C20" xr:uid="{00000000-0002-0000-0400-000000000000}">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00000000-0002-0000-0400-000004000000}">
      <formula1>0</formula1>
      <formula2>0.2</formula2>
    </dataValidation>
    <dataValidation type="decimal" allowBlank="1" showInputMessage="1" showErrorMessage="1" sqref="C22" xr:uid="{00000000-0002-0000-0400-000005000000}">
      <formula1>0.01</formula1>
      <formula2>0.2</formula2>
    </dataValidation>
    <dataValidation type="whole" allowBlank="1" showInputMessage="1" showErrorMessage="1" sqref="C21" xr:uid="{00000000-0002-0000-0400-000006000000}">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G28" sqref="G28"/>
    </sheetView>
  </sheetViews>
  <sheetFormatPr baseColWidth="10" defaultColWidth="11" defaultRowHeight="16"/>
  <cols>
    <col min="1" max="1" width="38.5" style="8" customWidth="1"/>
    <col min="2" max="2" width="28" style="8" customWidth="1"/>
    <col min="3" max="3" width="13" style="8" customWidth="1"/>
    <col min="4" max="4" width="9.83203125" style="8" customWidth="1"/>
    <col min="5" max="5" width="7.83203125" style="8" customWidth="1"/>
    <col min="6" max="6" width="13.5" style="8" customWidth="1"/>
    <col min="7" max="16384" width="11" style="8"/>
  </cols>
  <sheetData>
    <row r="1" spans="1:6">
      <c r="A1" s="9" t="s">
        <v>90</v>
      </c>
      <c r="B1" s="9" t="s">
        <v>147</v>
      </c>
      <c r="C1" s="9" t="s">
        <v>92</v>
      </c>
      <c r="D1" s="9" t="s">
        <v>93</v>
      </c>
      <c r="E1" s="9" t="s">
        <v>94</v>
      </c>
      <c r="F1" s="9" t="s">
        <v>95</v>
      </c>
    </row>
    <row r="2" spans="1:6">
      <c r="A2" s="43" t="s">
        <v>148</v>
      </c>
      <c r="B2" s="74" t="s">
        <v>149</v>
      </c>
      <c r="C2" s="43"/>
      <c r="D2" s="43"/>
      <c r="E2" s="9" t="s">
        <v>150</v>
      </c>
      <c r="F2" s="9" t="s">
        <v>151</v>
      </c>
    </row>
    <row r="3" spans="1:6">
      <c r="A3" s="8" t="s">
        <v>152</v>
      </c>
      <c r="C3" s="4">
        <v>2.8</v>
      </c>
      <c r="D3" s="8" t="s">
        <v>153</v>
      </c>
      <c r="E3" s="9" t="s">
        <v>107</v>
      </c>
      <c r="F3" s="9" t="s">
        <v>154</v>
      </c>
    </row>
    <row r="4" spans="1:6">
      <c r="A4" s="8" t="s">
        <v>155</v>
      </c>
      <c r="C4" s="4">
        <v>0</v>
      </c>
      <c r="D4" s="8" t="s">
        <v>153</v>
      </c>
      <c r="E4" s="9" t="s">
        <v>103</v>
      </c>
      <c r="F4" s="9" t="s">
        <v>156</v>
      </c>
    </row>
  </sheetData>
  <dataValidations count="2">
    <dataValidation type="decimal" operator="greaterThanOrEqual" showInputMessage="1" showErrorMessage="1" sqref="C4" xr:uid="{00000000-0002-0000-0500-000000000000}">
      <formula1>0</formula1>
    </dataValidation>
    <dataValidation type="decimal" showInputMessage="1" showErrorMessage="1" sqref="C3" xr:uid="{00000000-0002-0000-0500-000001000000}">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HIDDEN!$C$2:$C$153</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M1" zoomScale="120" zoomScaleNormal="120" workbookViewId="0">
      <selection activeCell="B8" sqref="B8"/>
    </sheetView>
  </sheetViews>
  <sheetFormatPr baseColWidth="10" defaultColWidth="11" defaultRowHeight="16"/>
  <cols>
    <col min="1" max="1" width="66.33203125" style="8" customWidth="1"/>
    <col min="2" max="2" width="5.83203125" style="8" customWidth="1"/>
    <col min="3" max="3" width="5.5" style="8" customWidth="1"/>
    <col min="4" max="5" width="11" style="8"/>
    <col min="6" max="6" width="7.33203125" style="8" customWidth="1"/>
    <col min="7" max="7" width="10.83203125" style="8"/>
    <col min="8" max="16384" width="11" style="8"/>
  </cols>
  <sheetData>
    <row r="1" spans="1:5">
      <c r="A1" s="9" t="s">
        <v>90</v>
      </c>
      <c r="B1" s="9" t="s">
        <v>92</v>
      </c>
      <c r="C1" s="9" t="s">
        <v>93</v>
      </c>
      <c r="D1" s="9" t="s">
        <v>94</v>
      </c>
      <c r="E1" s="9" t="s">
        <v>95</v>
      </c>
    </row>
    <row r="2" spans="1:5" ht="17">
      <c r="A2" s="76" t="s">
        <v>157</v>
      </c>
      <c r="B2" s="77">
        <v>50</v>
      </c>
      <c r="C2" s="78" t="s">
        <v>106</v>
      </c>
      <c r="D2" s="9" t="s">
        <v>107</v>
      </c>
      <c r="E2" s="9" t="s">
        <v>158</v>
      </c>
    </row>
    <row r="3" spans="1:5" ht="17">
      <c r="A3" s="76" t="s">
        <v>159</v>
      </c>
      <c r="B3" s="77">
        <v>3.5</v>
      </c>
      <c r="C3" s="78" t="s">
        <v>160</v>
      </c>
      <c r="D3" s="9" t="s">
        <v>107</v>
      </c>
      <c r="E3" s="9" t="s">
        <v>161</v>
      </c>
    </row>
    <row r="4" spans="1:5" ht="17">
      <c r="A4" s="76" t="s">
        <v>162</v>
      </c>
      <c r="B4" s="77">
        <v>4.5</v>
      </c>
      <c r="C4" s="78" t="s">
        <v>160</v>
      </c>
      <c r="D4" s="9" t="s">
        <v>107</v>
      </c>
      <c r="E4" s="9" t="s">
        <v>163</v>
      </c>
    </row>
    <row r="5" spans="1:5" ht="17">
      <c r="A5" s="76" t="s">
        <v>164</v>
      </c>
      <c r="B5" s="77">
        <v>1</v>
      </c>
      <c r="C5" s="78"/>
      <c r="D5" s="9" t="s">
        <v>165</v>
      </c>
      <c r="E5" s="9" t="s">
        <v>166</v>
      </c>
    </row>
    <row r="6" spans="1:5" ht="17">
      <c r="A6" s="76" t="s">
        <v>167</v>
      </c>
      <c r="B6" s="77">
        <v>0</v>
      </c>
      <c r="C6" s="78" t="s">
        <v>106</v>
      </c>
      <c r="D6" s="9" t="s">
        <v>107</v>
      </c>
      <c r="E6" s="9" t="s">
        <v>168</v>
      </c>
    </row>
    <row r="7" spans="1:5" ht="17">
      <c r="A7" s="76" t="s">
        <v>169</v>
      </c>
      <c r="B7" s="77">
        <v>150</v>
      </c>
      <c r="C7" s="78" t="s">
        <v>170</v>
      </c>
      <c r="D7" s="9" t="s">
        <v>107</v>
      </c>
      <c r="E7" s="9" t="s">
        <v>171</v>
      </c>
    </row>
    <row r="8" spans="1:5" ht="17">
      <c r="A8" s="76" t="s">
        <v>172</v>
      </c>
      <c r="B8" s="77">
        <v>15</v>
      </c>
      <c r="C8" s="78" t="s">
        <v>106</v>
      </c>
      <c r="D8" s="9" t="s">
        <v>107</v>
      </c>
      <c r="E8" s="9" t="s">
        <v>173</v>
      </c>
    </row>
    <row r="9" spans="1:5" ht="17">
      <c r="A9" s="76" t="s">
        <v>174</v>
      </c>
      <c r="B9" s="77">
        <v>25</v>
      </c>
      <c r="C9" s="78" t="s">
        <v>106</v>
      </c>
      <c r="D9" s="9" t="s">
        <v>107</v>
      </c>
      <c r="E9" s="9" t="s">
        <v>175</v>
      </c>
    </row>
    <row r="10" spans="1:5" ht="17">
      <c r="A10" s="76" t="s">
        <v>176</v>
      </c>
      <c r="B10" s="77">
        <v>40</v>
      </c>
      <c r="C10" s="78" t="s">
        <v>106</v>
      </c>
      <c r="D10" s="9" t="s">
        <v>107</v>
      </c>
      <c r="E10" s="9" t="s">
        <v>177</v>
      </c>
    </row>
    <row r="11" spans="1:5" ht="17">
      <c r="A11" s="76" t="s">
        <v>178</v>
      </c>
      <c r="B11" s="79">
        <v>50</v>
      </c>
      <c r="C11" s="43" t="s">
        <v>106</v>
      </c>
      <c r="D11" s="9" t="s">
        <v>107</v>
      </c>
      <c r="E11" s="9" t="s">
        <v>179</v>
      </c>
    </row>
    <row r="20" s="75" customFormat="1"/>
    <row r="21" s="75" customFormat="1" ht="30" customHeight="1"/>
    <row r="22" s="75" customFormat="1" ht="32.25" customHeight="1"/>
    <row r="23" s="75" customFormat="1" ht="17.25" customHeight="1"/>
    <row r="24" s="75" customFormat="1"/>
    <row r="25" s="75" customFormat="1"/>
  </sheetData>
  <dataValidations count="6">
    <dataValidation type="decimal" showInputMessage="1" showErrorMessage="1" sqref="B3:B4" xr:uid="{00000000-0002-0000-0600-000000000000}">
      <formula1>1</formula1>
      <formula2>7</formula2>
    </dataValidation>
    <dataValidation type="decimal" showInputMessage="1" showErrorMessage="1" sqref="B8" xr:uid="{00000000-0002-0000-0600-000001000000}">
      <formula1>0</formula1>
      <formula2>100</formula2>
    </dataValidation>
    <dataValidation type="decimal" showInputMessage="1" showErrorMessage="1" sqref="B7" xr:uid="{00000000-0002-0000-0600-000002000000}">
      <formula1>0.5</formula1>
      <formula2>150</formula2>
    </dataValidation>
    <dataValidation type="whole" showInputMessage="1" showErrorMessage="1" sqref="B5" xr:uid="{00000000-0002-0000-0600-000003000000}">
      <formula1>1</formula1>
      <formula2>12</formula2>
    </dataValidation>
    <dataValidation type="whole" showInputMessage="1" showErrorMessage="1" sqref="B6 B9:B11" xr:uid="{00000000-0002-0000-0600-000004000000}">
      <formula1>0</formula1>
      <formula2>100</formula2>
    </dataValidation>
    <dataValidation type="decimal" allowBlank="1" showInputMessage="1" showErrorMessage="1" sqref="B2" xr:uid="{00000000-0002-0000-0600-00000500000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sqref="A1:XFD1"/>
    </sheetView>
  </sheetViews>
  <sheetFormatPr baseColWidth="10" defaultColWidth="11" defaultRowHeight="16"/>
  <cols>
    <col min="1" max="1" width="71.5" style="8" customWidth="1"/>
    <col min="2" max="2" width="12.5" style="8" customWidth="1"/>
    <col min="3" max="3" width="9.83203125" style="8" customWidth="1"/>
    <col min="4" max="4" width="7.83203125" style="8" customWidth="1"/>
    <col min="5" max="5" width="18.33203125" style="8" customWidth="1"/>
    <col min="6" max="16384" width="11" style="8"/>
  </cols>
  <sheetData>
    <row r="1" spans="1:5">
      <c r="A1" s="9" t="s">
        <v>90</v>
      </c>
      <c r="B1" s="9" t="s">
        <v>92</v>
      </c>
      <c r="C1" s="9" t="s">
        <v>93</v>
      </c>
      <c r="D1" s="9" t="s">
        <v>94</v>
      </c>
      <c r="E1" s="9" t="s">
        <v>95</v>
      </c>
    </row>
    <row r="2" spans="1:5">
      <c r="A2" s="8" t="s">
        <v>180</v>
      </c>
      <c r="B2" s="73">
        <v>160000</v>
      </c>
      <c r="C2" s="8" t="s">
        <v>181</v>
      </c>
      <c r="D2" s="9" t="s">
        <v>103</v>
      </c>
      <c r="E2" s="9" t="s">
        <v>182</v>
      </c>
    </row>
    <row r="3" spans="1:5">
      <c r="A3" s="8" t="s">
        <v>183</v>
      </c>
      <c r="B3" s="73">
        <v>8000</v>
      </c>
      <c r="C3" s="8" t="s">
        <v>181</v>
      </c>
      <c r="D3" s="9" t="s">
        <v>103</v>
      </c>
      <c r="E3" s="9" t="s">
        <v>184</v>
      </c>
    </row>
    <row r="4" spans="1:5">
      <c r="A4" s="8" t="s">
        <v>185</v>
      </c>
      <c r="B4" s="73">
        <v>8000</v>
      </c>
      <c r="C4" s="8" t="s">
        <v>181</v>
      </c>
      <c r="D4" s="9" t="s">
        <v>103</v>
      </c>
      <c r="E4" s="9" t="s">
        <v>186</v>
      </c>
    </row>
    <row r="5" spans="1:5">
      <c r="A5" s="8" t="s">
        <v>187</v>
      </c>
      <c r="B5" s="4">
        <v>5</v>
      </c>
      <c r="C5" s="8" t="s">
        <v>106</v>
      </c>
      <c r="D5" s="9" t="s">
        <v>107</v>
      </c>
      <c r="E5" s="9" t="s">
        <v>188</v>
      </c>
    </row>
    <row r="6" spans="1:5">
      <c r="A6" s="8" t="s">
        <v>189</v>
      </c>
      <c r="B6" s="4">
        <v>1</v>
      </c>
      <c r="D6" s="9" t="s">
        <v>107</v>
      </c>
      <c r="E6" s="9" t="s">
        <v>190</v>
      </c>
    </row>
    <row r="7" spans="1:5">
      <c r="A7" s="43" t="s">
        <v>191</v>
      </c>
      <c r="B7" s="74">
        <v>15</v>
      </c>
      <c r="C7" s="43" t="s">
        <v>106</v>
      </c>
      <c r="D7" s="9" t="s">
        <v>107</v>
      </c>
      <c r="E7" s="9" t="s">
        <v>192</v>
      </c>
    </row>
    <row r="8" spans="1:5">
      <c r="A8" s="43" t="s">
        <v>193</v>
      </c>
      <c r="B8" s="74">
        <v>20</v>
      </c>
      <c r="C8" s="43" t="s">
        <v>106</v>
      </c>
      <c r="D8" s="9" t="s">
        <v>107</v>
      </c>
      <c r="E8" s="9" t="s">
        <v>194</v>
      </c>
    </row>
    <row r="9" spans="1:5">
      <c r="A9" s="43" t="s">
        <v>195</v>
      </c>
      <c r="B9" s="74">
        <v>50</v>
      </c>
      <c r="C9" s="43" t="s">
        <v>106</v>
      </c>
      <c r="D9" s="9" t="s">
        <v>107</v>
      </c>
      <c r="E9" s="9" t="s">
        <v>196</v>
      </c>
    </row>
    <row r="10" spans="1:5">
      <c r="A10" s="43" t="s">
        <v>197</v>
      </c>
      <c r="B10" s="74">
        <v>50</v>
      </c>
      <c r="C10" s="43" t="s">
        <v>106</v>
      </c>
      <c r="D10" s="9" t="s">
        <v>107</v>
      </c>
      <c r="E10" s="9" t="s">
        <v>198</v>
      </c>
    </row>
    <row r="11" spans="1:5">
      <c r="A11" s="43" t="s">
        <v>199</v>
      </c>
      <c r="B11" s="74">
        <v>30</v>
      </c>
      <c r="C11" s="43" t="s">
        <v>106</v>
      </c>
      <c r="D11" s="9" t="s">
        <v>107</v>
      </c>
      <c r="E11" s="9" t="s">
        <v>200</v>
      </c>
    </row>
    <row r="12" spans="1:5">
      <c r="A12" s="43" t="s">
        <v>201</v>
      </c>
      <c r="B12" s="74">
        <v>40</v>
      </c>
      <c r="C12" s="43" t="s">
        <v>106</v>
      </c>
      <c r="D12" s="9" t="s">
        <v>107</v>
      </c>
      <c r="E12" s="9" t="s">
        <v>202</v>
      </c>
    </row>
    <row r="13" spans="1:5">
      <c r="A13" s="43" t="s">
        <v>203</v>
      </c>
      <c r="B13" s="74">
        <v>75</v>
      </c>
      <c r="C13" s="43" t="s">
        <v>106</v>
      </c>
      <c r="D13" s="9" t="s">
        <v>107</v>
      </c>
      <c r="E13" s="9" t="s">
        <v>204</v>
      </c>
    </row>
    <row r="14" spans="1:5">
      <c r="A14" s="43" t="s">
        <v>205</v>
      </c>
      <c r="B14" s="74">
        <v>75</v>
      </c>
      <c r="C14" s="43" t="s">
        <v>106</v>
      </c>
      <c r="D14" s="9" t="s">
        <v>107</v>
      </c>
      <c r="E14" s="9" t="s">
        <v>206</v>
      </c>
    </row>
    <row r="15" spans="1:5">
      <c r="A15" s="8" t="s">
        <v>207</v>
      </c>
      <c r="B15" s="4">
        <v>70</v>
      </c>
      <c r="C15" s="8" t="s">
        <v>106</v>
      </c>
      <c r="D15" s="9" t="s">
        <v>107</v>
      </c>
      <c r="E15" s="9" t="s">
        <v>208</v>
      </c>
    </row>
    <row r="16" spans="1:5">
      <c r="A16" s="8" t="s">
        <v>209</v>
      </c>
      <c r="B16" s="4">
        <v>90</v>
      </c>
      <c r="C16" s="8" t="s">
        <v>106</v>
      </c>
      <c r="D16" s="9" t="s">
        <v>107</v>
      </c>
      <c r="E16" s="9" t="s">
        <v>210</v>
      </c>
    </row>
    <row r="17" spans="1:5">
      <c r="A17" s="8" t="s">
        <v>211</v>
      </c>
      <c r="B17" s="4">
        <v>90</v>
      </c>
      <c r="C17" s="8" t="s">
        <v>106</v>
      </c>
      <c r="D17" s="9" t="s">
        <v>107</v>
      </c>
      <c r="E17" s="9" t="s">
        <v>212</v>
      </c>
    </row>
    <row r="18" spans="1:5">
      <c r="A18" s="8" t="s">
        <v>213</v>
      </c>
      <c r="B18" s="4">
        <v>90</v>
      </c>
      <c r="C18" s="8" t="s">
        <v>106</v>
      </c>
      <c r="D18" s="9" t="s">
        <v>107</v>
      </c>
      <c r="E18" s="9" t="s">
        <v>214</v>
      </c>
    </row>
    <row r="19" spans="1:5">
      <c r="A19" s="8" t="s">
        <v>215</v>
      </c>
      <c r="B19" s="4">
        <v>90</v>
      </c>
      <c r="C19" s="8" t="s">
        <v>106</v>
      </c>
      <c r="D19" s="9" t="s">
        <v>107</v>
      </c>
      <c r="E19" s="9" t="s">
        <v>216</v>
      </c>
    </row>
    <row r="20" spans="1:5">
      <c r="A20" s="8" t="s">
        <v>217</v>
      </c>
      <c r="B20" s="4">
        <v>5</v>
      </c>
      <c r="C20" s="8" t="s">
        <v>160</v>
      </c>
      <c r="D20" s="9" t="s">
        <v>107</v>
      </c>
      <c r="E20" s="9" t="s">
        <v>218</v>
      </c>
    </row>
    <row r="21" spans="1:5">
      <c r="A21" s="8" t="s">
        <v>219</v>
      </c>
      <c r="B21" s="4">
        <v>7</v>
      </c>
      <c r="C21" s="8" t="s">
        <v>160</v>
      </c>
      <c r="D21" s="9" t="s">
        <v>107</v>
      </c>
      <c r="E21" s="9" t="s">
        <v>220</v>
      </c>
    </row>
    <row r="22" spans="1:5">
      <c r="A22" s="8" t="s">
        <v>221</v>
      </c>
      <c r="B22" s="4">
        <v>7</v>
      </c>
      <c r="C22" s="8" t="s">
        <v>160</v>
      </c>
      <c r="D22" s="9" t="s">
        <v>107</v>
      </c>
      <c r="E22" s="9" t="s">
        <v>222</v>
      </c>
    </row>
  </sheetData>
  <dataValidations count="5">
    <dataValidation type="whole" showInputMessage="1" showErrorMessage="1" sqref="B20:B22" xr:uid="{00000000-0002-0000-0700-000000000000}">
      <formula1>1</formula1>
      <formula2>30</formula2>
    </dataValidation>
    <dataValidation type="whole" operator="greaterThanOrEqual" showInputMessage="1" showErrorMessage="1" sqref="B3:B4" xr:uid="{00000000-0002-0000-0700-000001000000}">
      <formula1>0</formula1>
    </dataValidation>
    <dataValidation type="decimal" allowBlank="1" showInputMessage="1" showErrorMessage="1" sqref="B6" xr:uid="{00000000-0002-0000-0700-000002000000}">
      <formula1>0.1</formula1>
      <formula2>5</formula2>
    </dataValidation>
    <dataValidation type="whole" showInputMessage="1" showErrorMessage="1" sqref="B5 B7:B19" xr:uid="{00000000-0002-0000-0700-000003000000}">
      <formula1>0</formula1>
      <formula2>100</formula2>
    </dataValidation>
    <dataValidation type="whole" operator="greaterThanOrEqual" showInputMessage="1" showErrorMessage="1" sqref="B2" xr:uid="{00000000-0002-0000-0700-000004000000}">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zoomScale="120" zoomScaleNormal="120" workbookViewId="0">
      <selection activeCell="A7" sqref="A7"/>
    </sheetView>
  </sheetViews>
  <sheetFormatPr baseColWidth="10" defaultColWidth="10.83203125" defaultRowHeight="16"/>
  <cols>
    <col min="1" max="1" width="104.33203125" style="52" customWidth="1"/>
    <col min="2" max="2" width="5.83203125" style="8" customWidth="1"/>
    <col min="3" max="4" width="10.83203125" style="8"/>
    <col min="5" max="5" width="15.5" style="8" customWidth="1"/>
    <col min="6" max="16384" width="10.83203125" style="8"/>
  </cols>
  <sheetData>
    <row r="1" spans="1:5">
      <c r="A1" s="54" t="s">
        <v>90</v>
      </c>
      <c r="B1" s="9" t="s">
        <v>92</v>
      </c>
      <c r="C1" s="9" t="s">
        <v>93</v>
      </c>
      <c r="D1" s="9" t="s">
        <v>94</v>
      </c>
      <c r="E1" s="9" t="s">
        <v>95</v>
      </c>
    </row>
    <row r="2" spans="1:5" ht="54" customHeight="1">
      <c r="A2" s="55" t="s">
        <v>223</v>
      </c>
      <c r="B2" s="9"/>
      <c r="C2" s="9"/>
      <c r="D2" s="9"/>
      <c r="E2" s="9"/>
    </row>
    <row r="3" spans="1:5">
      <c r="A3" s="112" t="s">
        <v>494</v>
      </c>
      <c r="B3" s="56">
        <v>80</v>
      </c>
      <c r="C3" s="9"/>
      <c r="D3" s="9"/>
      <c r="E3" s="9"/>
    </row>
    <row r="4" spans="1:5">
      <c r="A4" s="52" t="s">
        <v>224</v>
      </c>
      <c r="B4" s="56">
        <v>20</v>
      </c>
      <c r="C4" s="9"/>
      <c r="D4" s="9"/>
      <c r="E4" s="9"/>
    </row>
    <row r="5" spans="1:5">
      <c r="A5" s="52" t="s">
        <v>225</v>
      </c>
      <c r="B5" s="57">
        <f>100*(1-((1-B3/100)/(1-B4/100)))</f>
        <v>75</v>
      </c>
      <c r="C5" s="9"/>
      <c r="D5" s="9"/>
      <c r="E5" s="9"/>
    </row>
    <row r="6" spans="1:5">
      <c r="A6" s="52" t="s">
        <v>226</v>
      </c>
      <c r="B6" s="56">
        <v>50</v>
      </c>
      <c r="C6" s="9"/>
      <c r="D6" s="9"/>
      <c r="E6" s="9"/>
    </row>
    <row r="7" spans="1:5" ht="17">
      <c r="A7" s="58" t="s">
        <v>227</v>
      </c>
      <c r="B7" s="57">
        <f>'Virus Param'!B8*(1-B3/100)/(1-B4/100)</f>
        <v>3.7499999999999987</v>
      </c>
      <c r="C7" s="9"/>
      <c r="D7" s="9"/>
      <c r="E7" s="9"/>
    </row>
    <row r="8" spans="1:5" s="51" customFormat="1" ht="17">
      <c r="A8" s="58" t="s">
        <v>228</v>
      </c>
      <c r="B8" s="57">
        <f>100-100*(1-(B7/'Virus Param'!B8)*(1-'Vaccination Param'!B6/100))</f>
        <v>12.5</v>
      </c>
      <c r="C8" s="59"/>
      <c r="D8" s="59"/>
      <c r="E8" s="59"/>
    </row>
    <row r="9" spans="1:5" s="51" customFormat="1" ht="51" customHeight="1">
      <c r="A9" s="58"/>
      <c r="B9" s="59"/>
      <c r="C9" s="59"/>
      <c r="D9" s="59"/>
      <c r="E9" s="59"/>
    </row>
    <row r="10" spans="1:5" s="52" customFormat="1" ht="17">
      <c r="A10" s="58" t="s">
        <v>229</v>
      </c>
      <c r="B10" s="60">
        <f>$B$7</f>
        <v>3.7499999999999987</v>
      </c>
      <c r="C10" s="52" t="s">
        <v>106</v>
      </c>
      <c r="D10" s="54" t="s">
        <v>107</v>
      </c>
      <c r="E10" s="54" t="s">
        <v>230</v>
      </c>
    </row>
    <row r="11" spans="1:5" s="52" customFormat="1" ht="17">
      <c r="A11" s="58" t="s">
        <v>231</v>
      </c>
      <c r="B11" s="60">
        <f>$B$7</f>
        <v>3.7499999999999987</v>
      </c>
      <c r="C11" s="52" t="s">
        <v>106</v>
      </c>
      <c r="D11" s="54" t="s">
        <v>107</v>
      </c>
      <c r="E11" s="54" t="s">
        <v>232</v>
      </c>
    </row>
    <row r="12" spans="1:5" s="52" customFormat="1" ht="17">
      <c r="A12" s="58" t="s">
        <v>233</v>
      </c>
      <c r="B12" s="60">
        <f>'Virus Param'!$B$8</f>
        <v>15</v>
      </c>
      <c r="C12" s="52" t="s">
        <v>106</v>
      </c>
      <c r="D12" s="54" t="s">
        <v>107</v>
      </c>
      <c r="E12" s="54" t="s">
        <v>234</v>
      </c>
    </row>
    <row r="13" spans="1:5" s="52" customFormat="1" ht="17">
      <c r="A13" s="58" t="s">
        <v>235</v>
      </c>
      <c r="B13" s="60">
        <f>'Virus Param'!$B$9</f>
        <v>25</v>
      </c>
      <c r="C13" s="52" t="s">
        <v>106</v>
      </c>
      <c r="D13" s="54" t="s">
        <v>107</v>
      </c>
      <c r="E13" s="54" t="s">
        <v>236</v>
      </c>
    </row>
    <row r="14" spans="1:5" s="52" customFormat="1" ht="17">
      <c r="A14" s="58" t="s">
        <v>237</v>
      </c>
      <c r="B14" s="60">
        <f>'Virus Param'!$B$9</f>
        <v>25</v>
      </c>
      <c r="C14" s="52" t="s">
        <v>106</v>
      </c>
      <c r="D14" s="54" t="s">
        <v>107</v>
      </c>
      <c r="E14" s="54" t="s">
        <v>238</v>
      </c>
    </row>
    <row r="15" spans="1:5" s="52" customFormat="1" ht="17">
      <c r="A15" s="58" t="s">
        <v>239</v>
      </c>
      <c r="B15" s="60">
        <f>'Virus Param'!$B$9</f>
        <v>25</v>
      </c>
      <c r="C15" s="52" t="s">
        <v>106</v>
      </c>
      <c r="D15" s="54" t="s">
        <v>107</v>
      </c>
      <c r="E15" s="54" t="s">
        <v>240</v>
      </c>
    </row>
    <row r="16" spans="1:5" s="52" customFormat="1" ht="17">
      <c r="A16" s="58" t="s">
        <v>241</v>
      </c>
      <c r="B16" s="60">
        <f>'Virus Param'!$B$10</f>
        <v>40</v>
      </c>
      <c r="C16" s="52" t="s">
        <v>106</v>
      </c>
      <c r="D16" s="54" t="s">
        <v>107</v>
      </c>
      <c r="E16" s="54" t="s">
        <v>242</v>
      </c>
    </row>
    <row r="17" spans="1:5" s="52" customFormat="1" ht="17">
      <c r="A17" s="58" t="s">
        <v>243</v>
      </c>
      <c r="B17" s="60">
        <f>'Virus Param'!$B$10</f>
        <v>40</v>
      </c>
      <c r="C17" s="52" t="s">
        <v>106</v>
      </c>
      <c r="D17" s="54" t="s">
        <v>107</v>
      </c>
      <c r="E17" s="54" t="s">
        <v>244</v>
      </c>
    </row>
    <row r="18" spans="1:5" s="52" customFormat="1" ht="17">
      <c r="A18" s="58" t="s">
        <v>245</v>
      </c>
      <c r="B18" s="61">
        <f>'Virus Param'!$B$10</f>
        <v>40</v>
      </c>
      <c r="C18" s="62" t="s">
        <v>106</v>
      </c>
      <c r="D18" s="63" t="s">
        <v>107</v>
      </c>
      <c r="E18" s="63" t="s">
        <v>246</v>
      </c>
    </row>
    <row r="19" spans="1:5" s="52" customFormat="1" ht="17">
      <c r="A19" s="64" t="s">
        <v>247</v>
      </c>
      <c r="B19" s="61">
        <v>0</v>
      </c>
      <c r="C19" s="62" t="s">
        <v>106</v>
      </c>
      <c r="D19" s="63" t="s">
        <v>107</v>
      </c>
      <c r="E19" s="63" t="s">
        <v>248</v>
      </c>
    </row>
    <row r="20" spans="1:5" s="16" customFormat="1" ht="17">
      <c r="A20" s="65" t="s">
        <v>249</v>
      </c>
      <c r="B20" s="66">
        <f>$B$8</f>
        <v>12.5</v>
      </c>
      <c r="C20" s="67" t="s">
        <v>106</v>
      </c>
      <c r="D20" s="68" t="s">
        <v>107</v>
      </c>
      <c r="E20" s="68" t="s">
        <v>250</v>
      </c>
    </row>
    <row r="21" spans="1:5" s="16" customFormat="1" ht="17">
      <c r="A21" s="65" t="s">
        <v>251</v>
      </c>
      <c r="B21" s="66">
        <f>$B$8</f>
        <v>12.5</v>
      </c>
      <c r="C21" s="67" t="s">
        <v>106</v>
      </c>
      <c r="D21" s="68" t="s">
        <v>107</v>
      </c>
      <c r="E21" s="68" t="s">
        <v>252</v>
      </c>
    </row>
    <row r="22" spans="1:5" s="16" customFormat="1" ht="17">
      <c r="A22" s="65" t="s">
        <v>253</v>
      </c>
      <c r="B22" s="66">
        <f>$B$8</f>
        <v>12.5</v>
      </c>
      <c r="C22" s="67" t="s">
        <v>106</v>
      </c>
      <c r="D22" s="68" t="s">
        <v>107</v>
      </c>
      <c r="E22" s="68" t="s">
        <v>254</v>
      </c>
    </row>
    <row r="23" spans="1:5" s="16" customFormat="1" ht="17">
      <c r="A23" s="65" t="s">
        <v>255</v>
      </c>
      <c r="B23" s="66">
        <v>100</v>
      </c>
      <c r="C23" s="67" t="s">
        <v>160</v>
      </c>
      <c r="D23" s="68" t="s">
        <v>107</v>
      </c>
      <c r="E23" s="68" t="s">
        <v>256</v>
      </c>
    </row>
    <row r="24" spans="1:5" s="16" customFormat="1" ht="17">
      <c r="A24" s="65" t="s">
        <v>257</v>
      </c>
      <c r="B24" s="69">
        <v>4</v>
      </c>
      <c r="C24" s="40" t="s">
        <v>258</v>
      </c>
      <c r="D24" s="70" t="s">
        <v>107</v>
      </c>
      <c r="E24" s="70" t="s">
        <v>259</v>
      </c>
    </row>
    <row r="25" spans="1:5" s="16" customFormat="1" ht="17">
      <c r="A25" s="71" t="s">
        <v>260</v>
      </c>
      <c r="B25" s="72">
        <v>100</v>
      </c>
      <c r="C25" s="16" t="s">
        <v>170</v>
      </c>
      <c r="D25" s="70" t="s">
        <v>107</v>
      </c>
      <c r="E25" s="70" t="s">
        <v>261</v>
      </c>
    </row>
    <row r="26" spans="1:5" s="16" customFormat="1" ht="17">
      <c r="A26" s="71" t="s">
        <v>262</v>
      </c>
      <c r="B26" s="72">
        <v>100</v>
      </c>
      <c r="C26" s="16" t="s">
        <v>170</v>
      </c>
      <c r="D26" s="70" t="s">
        <v>107</v>
      </c>
      <c r="E26" s="70" t="s">
        <v>263</v>
      </c>
    </row>
    <row r="27" spans="1:5" s="16" customFormat="1" ht="17">
      <c r="A27" s="71" t="s">
        <v>264</v>
      </c>
      <c r="B27" s="72">
        <f>$B$4</f>
        <v>20</v>
      </c>
      <c r="C27" s="16" t="s">
        <v>106</v>
      </c>
      <c r="D27" s="70" t="s">
        <v>107</v>
      </c>
      <c r="E27" s="70" t="s">
        <v>265</v>
      </c>
    </row>
    <row r="28" spans="1:5" s="16" customFormat="1" ht="17">
      <c r="A28" s="71" t="s">
        <v>266</v>
      </c>
      <c r="B28" s="72">
        <f>$B$4</f>
        <v>20</v>
      </c>
      <c r="C28" s="16" t="s">
        <v>106</v>
      </c>
      <c r="D28" s="70" t="s">
        <v>107</v>
      </c>
      <c r="E28" s="70" t="s">
        <v>267</v>
      </c>
    </row>
    <row r="29" spans="1:5" s="53" customFormat="1">
      <c r="A29" s="16"/>
    </row>
    <row r="30" spans="1:5" s="53" customFormat="1">
      <c r="A30" s="16"/>
    </row>
  </sheetData>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Celhay</dc:creator>
  <cp:lastModifiedBy>Olivier C</cp:lastModifiedBy>
  <dcterms:created xsi:type="dcterms:W3CDTF">2020-04-04T01:36:00Z</dcterms:created>
  <dcterms:modified xsi:type="dcterms:W3CDTF">2021-07-16T15:39:16Z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