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chool work\bia\"/>
    </mc:Choice>
  </mc:AlternateContent>
  <xr:revisionPtr revIDLastSave="0" documentId="13_ncr:1_{774AB4F5-4939-4AEB-ADE3-3900C3F12F78}" xr6:coauthVersionLast="45" xr6:coauthVersionMax="45" xr10:uidLastSave="{00000000-0000-0000-0000-000000000000}"/>
  <bookViews>
    <workbookView xWindow="16485" yWindow="7725" windowWidth="21600" windowHeight="11835" firstSheet="2" activeTab="3" xr2:uid="{00000000-000D-0000-FFFF-FFFF00000000}"/>
  </bookViews>
  <sheets>
    <sheet name="Raw Data" sheetId="1" r:id="rId1"/>
    <sheet name="Moving Average" sheetId="2" r:id="rId2"/>
    <sheet name="Exponential Smoothing" sheetId="3" r:id="rId3"/>
    <sheet name="Seasonal-Trend Model" sheetId="4" r:id="rId4"/>
    <sheet name="SL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4" l="1"/>
  <c r="U6" i="3"/>
  <c r="V6" i="3"/>
  <c r="W6" i="3"/>
  <c r="Y6" i="3"/>
  <c r="Z6" i="3"/>
  <c r="AA6" i="3"/>
  <c r="AB6" i="3"/>
  <c r="AD6" i="3"/>
  <c r="AE6" i="3"/>
  <c r="AF6" i="3"/>
  <c r="AG6" i="3"/>
  <c r="T6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AD6" i="2"/>
  <c r="AE6" i="2"/>
  <c r="AF6" i="2"/>
  <c r="AC6" i="2"/>
  <c r="T6" i="2"/>
  <c r="U6" i="2"/>
  <c r="V6" i="2"/>
  <c r="S6" i="2"/>
  <c r="Y6" i="2"/>
  <c r="Z6" i="2"/>
  <c r="AA6" i="2"/>
  <c r="X6" i="2"/>
  <c r="N4" i="3"/>
  <c r="O4" i="3" s="1"/>
  <c r="P4" i="3" s="1"/>
  <c r="O5" i="3"/>
  <c r="P5" i="3" s="1"/>
  <c r="Q5" i="3"/>
  <c r="O6" i="3"/>
  <c r="P6" i="3" s="1"/>
  <c r="Q6" i="3"/>
  <c r="O7" i="3"/>
  <c r="P7" i="3" s="1"/>
  <c r="O8" i="3"/>
  <c r="P8" i="3" s="1"/>
  <c r="Q8" i="3"/>
  <c r="O9" i="3"/>
  <c r="P9" i="3" s="1"/>
  <c r="Q9" i="3"/>
  <c r="O10" i="3"/>
  <c r="P10" i="3" s="1"/>
  <c r="O11" i="3"/>
  <c r="P11" i="3" s="1"/>
  <c r="Q11" i="3"/>
  <c r="F4" i="3"/>
  <c r="I4" i="3"/>
  <c r="J4" i="3" s="1"/>
  <c r="I5" i="3"/>
  <c r="J5" i="3" s="1"/>
  <c r="L5" i="3"/>
  <c r="I6" i="3"/>
  <c r="J6" i="3"/>
  <c r="L6" i="3"/>
  <c r="I7" i="3"/>
  <c r="J7" i="3" s="1"/>
  <c r="I8" i="3"/>
  <c r="J8" i="3" s="1"/>
  <c r="L8" i="3"/>
  <c r="D4" i="3"/>
  <c r="E4" i="3" s="1"/>
  <c r="D5" i="3"/>
  <c r="E5" i="3" s="1"/>
  <c r="F5" i="3" s="1"/>
  <c r="G5" i="3"/>
  <c r="I9" i="3"/>
  <c r="D6" i="3"/>
  <c r="C6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" i="2"/>
  <c r="J9" i="2"/>
  <c r="K9" i="2" s="1"/>
  <c r="K10" i="2"/>
  <c r="K11" i="2"/>
  <c r="K12" i="2"/>
  <c r="K13" i="2"/>
  <c r="K14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5" i="2"/>
  <c r="N12" i="2"/>
  <c r="O12" i="2"/>
  <c r="Q12" i="2"/>
  <c r="N13" i="2"/>
  <c r="O13" i="2" s="1"/>
  <c r="N14" i="2"/>
  <c r="O14" i="2" s="1"/>
  <c r="Q14" i="2"/>
  <c r="N15" i="2"/>
  <c r="O15" i="2"/>
  <c r="Q15" i="2"/>
  <c r="N16" i="2"/>
  <c r="O16" i="2" s="1"/>
  <c r="N17" i="2"/>
  <c r="O17" i="2" s="1"/>
  <c r="Q17" i="2"/>
  <c r="N18" i="2"/>
  <c r="O18" i="2"/>
  <c r="Q18" i="2"/>
  <c r="N19" i="2"/>
  <c r="O19" i="2" s="1"/>
  <c r="N20" i="2"/>
  <c r="O20" i="2" s="1"/>
  <c r="Q20" i="2"/>
  <c r="N21" i="2"/>
  <c r="O21" i="2"/>
  <c r="Q21" i="2"/>
  <c r="N22" i="2"/>
  <c r="O22" i="2" s="1"/>
  <c r="N23" i="2"/>
  <c r="O23" i="2" s="1"/>
  <c r="Q23" i="2"/>
  <c r="N24" i="2"/>
  <c r="O24" i="2"/>
  <c r="Q24" i="2"/>
  <c r="N25" i="2"/>
  <c r="O25" i="2" s="1"/>
  <c r="N26" i="2"/>
  <c r="O26" i="2" s="1"/>
  <c r="Q26" i="2"/>
  <c r="N27" i="2"/>
  <c r="O27" i="2"/>
  <c r="Q27" i="2"/>
  <c r="N28" i="2"/>
  <c r="O28" i="2" s="1"/>
  <c r="N29" i="2"/>
  <c r="O29" i="2" s="1"/>
  <c r="Q29" i="2"/>
  <c r="N30" i="2"/>
  <c r="O30" i="2"/>
  <c r="Q30" i="2"/>
  <c r="N31" i="2"/>
  <c r="O31" i="2" s="1"/>
  <c r="N32" i="2"/>
  <c r="O32" i="2" s="1"/>
  <c r="Q32" i="2"/>
  <c r="N33" i="2"/>
  <c r="O33" i="2"/>
  <c r="Q33" i="2"/>
  <c r="N34" i="2"/>
  <c r="O34" i="2" s="1"/>
  <c r="N35" i="2"/>
  <c r="O35" i="2" s="1"/>
  <c r="Q35" i="2"/>
  <c r="N36" i="2"/>
  <c r="O36" i="2"/>
  <c r="Q36" i="2"/>
  <c r="N37" i="2"/>
  <c r="O37" i="2" s="1"/>
  <c r="N38" i="2"/>
  <c r="O38" i="2" s="1"/>
  <c r="Q38" i="2"/>
  <c r="N39" i="2"/>
  <c r="O39" i="2"/>
  <c r="Q39" i="2"/>
  <c r="N40" i="2"/>
  <c r="O40" i="2" s="1"/>
  <c r="N41" i="2"/>
  <c r="O41" i="2" s="1"/>
  <c r="Q41" i="2"/>
  <c r="N42" i="2"/>
  <c r="O42" i="2"/>
  <c r="Q42" i="2"/>
  <c r="N43" i="2"/>
  <c r="O43" i="2" s="1"/>
  <c r="N44" i="2"/>
  <c r="O44" i="2" s="1"/>
  <c r="Q44" i="2"/>
  <c r="N45" i="2"/>
  <c r="O45" i="2"/>
  <c r="Q45" i="2"/>
  <c r="N46" i="2"/>
  <c r="O46" i="2" s="1"/>
  <c r="N47" i="2"/>
  <c r="O47" i="2" s="1"/>
  <c r="Q47" i="2"/>
  <c r="N48" i="2"/>
  <c r="O48" i="2"/>
  <c r="Q48" i="2"/>
  <c r="N49" i="2"/>
  <c r="O49" i="2" s="1"/>
  <c r="N50" i="2"/>
  <c r="O50" i="2" s="1"/>
  <c r="Q50" i="2"/>
  <c r="N51" i="2"/>
  <c r="O51" i="2"/>
  <c r="Q51" i="2"/>
  <c r="N52" i="2"/>
  <c r="O52" i="2" s="1"/>
  <c r="N53" i="2"/>
  <c r="O53" i="2" s="1"/>
  <c r="Q53" i="2"/>
  <c r="N54" i="2"/>
  <c r="O54" i="2"/>
  <c r="Q54" i="2"/>
  <c r="N55" i="2"/>
  <c r="O55" i="2" s="1"/>
  <c r="N56" i="2"/>
  <c r="O56" i="2" s="1"/>
  <c r="Q56" i="2"/>
  <c r="N57" i="2"/>
  <c r="O57" i="2"/>
  <c r="Q57" i="2"/>
  <c r="N58" i="2"/>
  <c r="O58" i="2" s="1"/>
  <c r="N59" i="2"/>
  <c r="O59" i="2" s="1"/>
  <c r="Q59" i="2"/>
  <c r="N60" i="2"/>
  <c r="O60" i="2"/>
  <c r="Q60" i="2"/>
  <c r="N61" i="2"/>
  <c r="O61" i="2" s="1"/>
  <c r="N62" i="2"/>
  <c r="O62" i="2" s="1"/>
  <c r="Q62" i="2"/>
  <c r="N63" i="2"/>
  <c r="O63" i="2"/>
  <c r="Q63" i="2"/>
  <c r="N64" i="2"/>
  <c r="O64" i="2" s="1"/>
  <c r="N65" i="2"/>
  <c r="O65" i="2" s="1"/>
  <c r="Q65" i="2"/>
  <c r="N66" i="2"/>
  <c r="O66" i="2"/>
  <c r="Q66" i="2"/>
  <c r="N67" i="2"/>
  <c r="O67" i="2" s="1"/>
  <c r="N68" i="2"/>
  <c r="O68" i="2" s="1"/>
  <c r="Q68" i="2"/>
  <c r="N69" i="2"/>
  <c r="O69" i="2"/>
  <c r="Q69" i="2"/>
  <c r="N70" i="2"/>
  <c r="O70" i="2" s="1"/>
  <c r="N71" i="2"/>
  <c r="O71" i="2" s="1"/>
  <c r="Q71" i="2"/>
  <c r="N72" i="2"/>
  <c r="O72" i="2"/>
  <c r="Q72" i="2"/>
  <c r="N73" i="2"/>
  <c r="O73" i="2" s="1"/>
  <c r="N74" i="2"/>
  <c r="O74" i="2" s="1"/>
  <c r="Q74" i="2"/>
  <c r="N75" i="2"/>
  <c r="O75" i="2"/>
  <c r="Q75" i="2"/>
  <c r="N76" i="2"/>
  <c r="O76" i="2" s="1"/>
  <c r="N77" i="2"/>
  <c r="O77" i="2" s="1"/>
  <c r="Q77" i="2"/>
  <c r="N78" i="2"/>
  <c r="O78" i="2"/>
  <c r="Q78" i="2"/>
  <c r="N79" i="2"/>
  <c r="O79" i="2" s="1"/>
  <c r="N80" i="2"/>
  <c r="O80" i="2" s="1"/>
  <c r="Q80" i="2"/>
  <c r="N81" i="2"/>
  <c r="O81" i="2"/>
  <c r="Q81" i="2"/>
  <c r="N82" i="2"/>
  <c r="O82" i="2" s="1"/>
  <c r="N83" i="2"/>
  <c r="O83" i="2" s="1"/>
  <c r="Q83" i="2"/>
  <c r="N84" i="2"/>
  <c r="O84" i="2"/>
  <c r="Q84" i="2"/>
  <c r="N85" i="2"/>
  <c r="O85" i="2" s="1"/>
  <c r="N86" i="2"/>
  <c r="O86" i="2" s="1"/>
  <c r="Q86" i="2"/>
  <c r="N87" i="2"/>
  <c r="O87" i="2"/>
  <c r="Q87" i="2"/>
  <c r="N88" i="2"/>
  <c r="O88" i="2" s="1"/>
  <c r="N89" i="2"/>
  <c r="O89" i="2" s="1"/>
  <c r="Q89" i="2"/>
  <c r="N90" i="2"/>
  <c r="O90" i="2"/>
  <c r="Q90" i="2"/>
  <c r="N91" i="2"/>
  <c r="O91" i="2" s="1"/>
  <c r="N92" i="2"/>
  <c r="O92" i="2" s="1"/>
  <c r="Q92" i="2"/>
  <c r="N93" i="2"/>
  <c r="O93" i="2"/>
  <c r="Q93" i="2"/>
  <c r="N94" i="2"/>
  <c r="O94" i="2" s="1"/>
  <c r="N95" i="2"/>
  <c r="O95" i="2" s="1"/>
  <c r="Q95" i="2"/>
  <c r="N96" i="2"/>
  <c r="O96" i="2"/>
  <c r="Q96" i="2"/>
  <c r="N97" i="2"/>
  <c r="O97" i="2" s="1"/>
  <c r="N98" i="2"/>
  <c r="O98" i="2" s="1"/>
  <c r="N99" i="2"/>
  <c r="O99" i="2"/>
  <c r="Q99" i="2"/>
  <c r="N100" i="2"/>
  <c r="O100" i="2" s="1"/>
  <c r="N101" i="2"/>
  <c r="O101" i="2" s="1"/>
  <c r="Q101" i="2"/>
  <c r="N102" i="2"/>
  <c r="O102" i="2"/>
  <c r="Q102" i="2"/>
  <c r="N103" i="2"/>
  <c r="O103" i="2" s="1"/>
  <c r="N104" i="2"/>
  <c r="O104" i="2" s="1"/>
  <c r="Q104" i="2"/>
  <c r="N105" i="2"/>
  <c r="O105" i="2"/>
  <c r="Q105" i="2"/>
  <c r="N106" i="2"/>
  <c r="O106" i="2" s="1"/>
  <c r="N107" i="2"/>
  <c r="O107" i="2" s="1"/>
  <c r="Q107" i="2"/>
  <c r="N108" i="2"/>
  <c r="O108" i="2"/>
  <c r="Q108" i="2"/>
  <c r="N109" i="2"/>
  <c r="O109" i="2" s="1"/>
  <c r="N110" i="2"/>
  <c r="O110" i="2" s="1"/>
  <c r="Q110" i="2"/>
  <c r="N111" i="2"/>
  <c r="O111" i="2"/>
  <c r="Q111" i="2"/>
  <c r="N112" i="2"/>
  <c r="O112" i="2" s="1"/>
  <c r="N113" i="2"/>
  <c r="O113" i="2" s="1"/>
  <c r="Q113" i="2"/>
  <c r="N114" i="2"/>
  <c r="O114" i="2"/>
  <c r="Q114" i="2"/>
  <c r="N115" i="2"/>
  <c r="O115" i="2" s="1"/>
  <c r="N116" i="2"/>
  <c r="O116" i="2" s="1"/>
  <c r="Q116" i="2"/>
  <c r="N117" i="2"/>
  <c r="O117" i="2"/>
  <c r="Q117" i="2"/>
  <c r="N118" i="2"/>
  <c r="O118" i="2" s="1"/>
  <c r="N119" i="2"/>
  <c r="O119" i="2" s="1"/>
  <c r="Q119" i="2"/>
  <c r="N120" i="2"/>
  <c r="O120" i="2"/>
  <c r="Q120" i="2"/>
  <c r="N121" i="2"/>
  <c r="O121" i="2" s="1"/>
  <c r="N122" i="2"/>
  <c r="O122" i="2" s="1"/>
  <c r="Q122" i="2"/>
  <c r="I9" i="2"/>
  <c r="L9" i="2"/>
  <c r="I10" i="2"/>
  <c r="J10" i="2"/>
  <c r="L10" i="2"/>
  <c r="I11" i="2"/>
  <c r="J11" i="2" s="1"/>
  <c r="L11" i="2"/>
  <c r="I12" i="2"/>
  <c r="J12" i="2"/>
  <c r="L12" i="2"/>
  <c r="I13" i="2"/>
  <c r="J13" i="2"/>
  <c r="L13" i="2"/>
  <c r="I14" i="2"/>
  <c r="J14" i="2" s="1"/>
  <c r="L14" i="2"/>
  <c r="I15" i="2"/>
  <c r="J15" i="2"/>
  <c r="L15" i="2"/>
  <c r="I16" i="2"/>
  <c r="J16" i="2"/>
  <c r="L16" i="2"/>
  <c r="I17" i="2"/>
  <c r="J17" i="2" s="1"/>
  <c r="L17" i="2"/>
  <c r="I18" i="2"/>
  <c r="J18" i="2"/>
  <c r="L18" i="2"/>
  <c r="I19" i="2"/>
  <c r="J19" i="2"/>
  <c r="L19" i="2"/>
  <c r="I20" i="2"/>
  <c r="J20" i="2" s="1"/>
  <c r="L20" i="2"/>
  <c r="I21" i="2"/>
  <c r="J21" i="2"/>
  <c r="L21" i="2"/>
  <c r="I22" i="2"/>
  <c r="J22" i="2"/>
  <c r="L22" i="2"/>
  <c r="I23" i="2"/>
  <c r="J23" i="2" s="1"/>
  <c r="L23" i="2"/>
  <c r="I24" i="2"/>
  <c r="J24" i="2"/>
  <c r="L24" i="2"/>
  <c r="I25" i="2"/>
  <c r="J25" i="2"/>
  <c r="L25" i="2"/>
  <c r="I26" i="2"/>
  <c r="J26" i="2" s="1"/>
  <c r="L26" i="2"/>
  <c r="I27" i="2"/>
  <c r="J27" i="2"/>
  <c r="L27" i="2"/>
  <c r="I28" i="2"/>
  <c r="J28" i="2"/>
  <c r="L28" i="2"/>
  <c r="I29" i="2"/>
  <c r="J29" i="2" s="1"/>
  <c r="L29" i="2"/>
  <c r="I30" i="2"/>
  <c r="J30" i="2"/>
  <c r="L30" i="2"/>
  <c r="I31" i="2"/>
  <c r="J31" i="2"/>
  <c r="L31" i="2"/>
  <c r="I32" i="2"/>
  <c r="J32" i="2" s="1"/>
  <c r="L32" i="2"/>
  <c r="I33" i="2"/>
  <c r="J33" i="2"/>
  <c r="L33" i="2"/>
  <c r="I34" i="2"/>
  <c r="J34" i="2"/>
  <c r="L34" i="2"/>
  <c r="I35" i="2"/>
  <c r="J35" i="2" s="1"/>
  <c r="L35" i="2"/>
  <c r="I36" i="2"/>
  <c r="J36" i="2"/>
  <c r="L36" i="2"/>
  <c r="I37" i="2"/>
  <c r="J37" i="2"/>
  <c r="L37" i="2"/>
  <c r="I38" i="2"/>
  <c r="J38" i="2" s="1"/>
  <c r="L38" i="2"/>
  <c r="I39" i="2"/>
  <c r="J39" i="2"/>
  <c r="L39" i="2"/>
  <c r="I40" i="2"/>
  <c r="J40" i="2"/>
  <c r="L40" i="2"/>
  <c r="I41" i="2"/>
  <c r="J41" i="2" s="1"/>
  <c r="L41" i="2"/>
  <c r="I42" i="2"/>
  <c r="J42" i="2"/>
  <c r="L42" i="2"/>
  <c r="I43" i="2"/>
  <c r="J43" i="2"/>
  <c r="L43" i="2"/>
  <c r="I44" i="2"/>
  <c r="J44" i="2" s="1"/>
  <c r="L44" i="2"/>
  <c r="I45" i="2"/>
  <c r="J45" i="2"/>
  <c r="L45" i="2"/>
  <c r="I46" i="2"/>
  <c r="J46" i="2"/>
  <c r="L46" i="2"/>
  <c r="I47" i="2"/>
  <c r="J47" i="2" s="1"/>
  <c r="L47" i="2"/>
  <c r="I48" i="2"/>
  <c r="J48" i="2"/>
  <c r="L48" i="2"/>
  <c r="I49" i="2"/>
  <c r="J49" i="2"/>
  <c r="L49" i="2"/>
  <c r="I50" i="2"/>
  <c r="J50" i="2" s="1"/>
  <c r="L50" i="2"/>
  <c r="I51" i="2"/>
  <c r="J51" i="2"/>
  <c r="L51" i="2"/>
  <c r="I52" i="2"/>
  <c r="J52" i="2"/>
  <c r="L52" i="2"/>
  <c r="I53" i="2"/>
  <c r="J53" i="2" s="1"/>
  <c r="L53" i="2"/>
  <c r="I54" i="2"/>
  <c r="J54" i="2"/>
  <c r="L54" i="2"/>
  <c r="I55" i="2"/>
  <c r="J55" i="2"/>
  <c r="L55" i="2"/>
  <c r="I56" i="2"/>
  <c r="J56" i="2" s="1"/>
  <c r="L56" i="2"/>
  <c r="I57" i="2"/>
  <c r="J57" i="2"/>
  <c r="L57" i="2"/>
  <c r="I58" i="2"/>
  <c r="J58" i="2"/>
  <c r="L58" i="2"/>
  <c r="I59" i="2"/>
  <c r="J59" i="2" s="1"/>
  <c r="L59" i="2"/>
  <c r="I60" i="2"/>
  <c r="J60" i="2"/>
  <c r="L60" i="2"/>
  <c r="I61" i="2"/>
  <c r="J61" i="2"/>
  <c r="L61" i="2"/>
  <c r="I62" i="2"/>
  <c r="J62" i="2" s="1"/>
  <c r="L62" i="2"/>
  <c r="I63" i="2"/>
  <c r="J63" i="2"/>
  <c r="L63" i="2"/>
  <c r="I64" i="2"/>
  <c r="J64" i="2"/>
  <c r="L64" i="2"/>
  <c r="I65" i="2"/>
  <c r="J65" i="2" s="1"/>
  <c r="I66" i="2"/>
  <c r="J66" i="2"/>
  <c r="L66" i="2"/>
  <c r="I67" i="2"/>
  <c r="J67" i="2"/>
  <c r="L67" i="2"/>
  <c r="I68" i="2"/>
  <c r="J68" i="2" s="1"/>
  <c r="I69" i="2"/>
  <c r="J69" i="2"/>
  <c r="L69" i="2"/>
  <c r="I70" i="2"/>
  <c r="J70" i="2"/>
  <c r="L70" i="2"/>
  <c r="I71" i="2"/>
  <c r="J71" i="2" s="1"/>
  <c r="I72" i="2"/>
  <c r="J72" i="2"/>
  <c r="L72" i="2"/>
  <c r="I73" i="2"/>
  <c r="J73" i="2"/>
  <c r="L73" i="2"/>
  <c r="I74" i="2"/>
  <c r="J74" i="2" s="1"/>
  <c r="I75" i="2"/>
  <c r="J75" i="2"/>
  <c r="L75" i="2"/>
  <c r="I76" i="2"/>
  <c r="J76" i="2"/>
  <c r="L76" i="2"/>
  <c r="I77" i="2"/>
  <c r="J77" i="2" s="1"/>
  <c r="I78" i="2"/>
  <c r="J78" i="2"/>
  <c r="L78" i="2"/>
  <c r="I79" i="2"/>
  <c r="J79" i="2"/>
  <c r="L79" i="2"/>
  <c r="I80" i="2"/>
  <c r="J80" i="2" s="1"/>
  <c r="I81" i="2"/>
  <c r="J81" i="2"/>
  <c r="L81" i="2"/>
  <c r="I82" i="2"/>
  <c r="J82" i="2"/>
  <c r="L82" i="2"/>
  <c r="I83" i="2"/>
  <c r="J83" i="2" s="1"/>
  <c r="I84" i="2"/>
  <c r="J84" i="2"/>
  <c r="L84" i="2"/>
  <c r="I85" i="2"/>
  <c r="J85" i="2"/>
  <c r="L85" i="2"/>
  <c r="I86" i="2"/>
  <c r="J86" i="2" s="1"/>
  <c r="I87" i="2"/>
  <c r="J87" i="2" s="1"/>
  <c r="L87" i="2"/>
  <c r="I88" i="2"/>
  <c r="J88" i="2"/>
  <c r="L88" i="2"/>
  <c r="I89" i="2"/>
  <c r="J89" i="2" s="1"/>
  <c r="I90" i="2"/>
  <c r="J90" i="2" s="1"/>
  <c r="L90" i="2"/>
  <c r="I91" i="2"/>
  <c r="J91" i="2"/>
  <c r="L91" i="2"/>
  <c r="I92" i="2"/>
  <c r="J92" i="2" s="1"/>
  <c r="I93" i="2"/>
  <c r="J93" i="2" s="1"/>
  <c r="I94" i="2"/>
  <c r="J94" i="2"/>
  <c r="L94" i="2"/>
  <c r="I95" i="2"/>
  <c r="J95" i="2" s="1"/>
  <c r="I96" i="2"/>
  <c r="J96" i="2" s="1"/>
  <c r="L96" i="2"/>
  <c r="I97" i="2"/>
  <c r="J97" i="2"/>
  <c r="L97" i="2"/>
  <c r="I98" i="2"/>
  <c r="J98" i="2" s="1"/>
  <c r="I99" i="2"/>
  <c r="J99" i="2"/>
  <c r="L99" i="2"/>
  <c r="I100" i="2"/>
  <c r="J100" i="2"/>
  <c r="L100" i="2"/>
  <c r="I101" i="2"/>
  <c r="J101" i="2" s="1"/>
  <c r="I102" i="2"/>
  <c r="J102" i="2" s="1"/>
  <c r="L102" i="2"/>
  <c r="I103" i="2"/>
  <c r="L103" i="2" s="1"/>
  <c r="J103" i="2"/>
  <c r="I104" i="2"/>
  <c r="J104" i="2" s="1"/>
  <c r="I105" i="2"/>
  <c r="J105" i="2"/>
  <c r="L105" i="2"/>
  <c r="I106" i="2"/>
  <c r="J106" i="2"/>
  <c r="L106" i="2"/>
  <c r="I107" i="2"/>
  <c r="J107" i="2" s="1"/>
  <c r="I108" i="2"/>
  <c r="J108" i="2"/>
  <c r="L108" i="2"/>
  <c r="I109" i="2"/>
  <c r="J109" i="2"/>
  <c r="L109" i="2"/>
  <c r="I110" i="2"/>
  <c r="J110" i="2" s="1"/>
  <c r="I111" i="2"/>
  <c r="J111" i="2"/>
  <c r="L111" i="2"/>
  <c r="I112" i="2"/>
  <c r="L112" i="2" s="1"/>
  <c r="J112" i="2"/>
  <c r="I113" i="2"/>
  <c r="J113" i="2" s="1"/>
  <c r="I114" i="2"/>
  <c r="J114" i="2"/>
  <c r="L114" i="2"/>
  <c r="I115" i="2"/>
  <c r="L115" i="2" s="1"/>
  <c r="J115" i="2"/>
  <c r="I116" i="2"/>
  <c r="J116" i="2" s="1"/>
  <c r="I117" i="2"/>
  <c r="J117" i="2"/>
  <c r="L117" i="2"/>
  <c r="I118" i="2"/>
  <c r="L118" i="2" s="1"/>
  <c r="J118" i="2"/>
  <c r="I119" i="2"/>
  <c r="J119" i="2" s="1"/>
  <c r="I120" i="2"/>
  <c r="J120" i="2"/>
  <c r="L120" i="2"/>
  <c r="I121" i="2"/>
  <c r="L121" i="2" s="1"/>
  <c r="J121" i="2"/>
  <c r="I122" i="2"/>
  <c r="J122" i="2" s="1"/>
  <c r="D6" i="2"/>
  <c r="E6" i="2" s="1"/>
  <c r="F6" i="2" s="1"/>
  <c r="D7" i="2"/>
  <c r="E7" i="2" s="1"/>
  <c r="F7" i="2" s="1"/>
  <c r="D8" i="2"/>
  <c r="E8" i="2"/>
  <c r="F8" i="2" s="1"/>
  <c r="G8" i="2"/>
  <c r="D9" i="2"/>
  <c r="E9" i="2" s="1"/>
  <c r="F9" i="2" s="1"/>
  <c r="G9" i="2"/>
  <c r="D10" i="2"/>
  <c r="E10" i="2" s="1"/>
  <c r="F10" i="2" s="1"/>
  <c r="D11" i="2"/>
  <c r="E11" i="2"/>
  <c r="F11" i="2" s="1"/>
  <c r="G11" i="2"/>
  <c r="D12" i="2"/>
  <c r="E12" i="2" s="1"/>
  <c r="F12" i="2" s="1"/>
  <c r="G12" i="2"/>
  <c r="D13" i="2"/>
  <c r="E13" i="2" s="1"/>
  <c r="F13" i="2" s="1"/>
  <c r="D14" i="2"/>
  <c r="E14" i="2"/>
  <c r="F14" i="2" s="1"/>
  <c r="G14" i="2"/>
  <c r="D15" i="2"/>
  <c r="E15" i="2" s="1"/>
  <c r="F15" i="2" s="1"/>
  <c r="G15" i="2"/>
  <c r="D16" i="2"/>
  <c r="E16" i="2" s="1"/>
  <c r="F16" i="2" s="1"/>
  <c r="D17" i="2"/>
  <c r="E17" i="2"/>
  <c r="F17" i="2" s="1"/>
  <c r="G17" i="2"/>
  <c r="D18" i="2"/>
  <c r="E18" i="2" s="1"/>
  <c r="F18" i="2" s="1"/>
  <c r="G18" i="2"/>
  <c r="D19" i="2"/>
  <c r="E19" i="2" s="1"/>
  <c r="F19" i="2" s="1"/>
  <c r="D20" i="2"/>
  <c r="E20" i="2"/>
  <c r="F20" i="2" s="1"/>
  <c r="G20" i="2"/>
  <c r="D21" i="2"/>
  <c r="E21" i="2" s="1"/>
  <c r="F21" i="2" s="1"/>
  <c r="G21" i="2"/>
  <c r="D22" i="2"/>
  <c r="E22" i="2" s="1"/>
  <c r="F22" i="2" s="1"/>
  <c r="D23" i="2"/>
  <c r="E23" i="2"/>
  <c r="F23" i="2" s="1"/>
  <c r="G23" i="2"/>
  <c r="D24" i="2"/>
  <c r="E24" i="2"/>
  <c r="F24" i="2"/>
  <c r="G24" i="2"/>
  <c r="D25" i="2"/>
  <c r="E25" i="2" s="1"/>
  <c r="F25" i="2" s="1"/>
  <c r="D26" i="2"/>
  <c r="E26" i="2"/>
  <c r="F26" i="2" s="1"/>
  <c r="G26" i="2"/>
  <c r="D27" i="2"/>
  <c r="E27" i="2"/>
  <c r="F27" i="2"/>
  <c r="G27" i="2"/>
  <c r="D28" i="2"/>
  <c r="E28" i="2" s="1"/>
  <c r="F28" i="2" s="1"/>
  <c r="D29" i="2"/>
  <c r="E29" i="2"/>
  <c r="F29" i="2" s="1"/>
  <c r="G29" i="2"/>
  <c r="D30" i="2"/>
  <c r="E30" i="2"/>
  <c r="F30" i="2"/>
  <c r="G30" i="2"/>
  <c r="D31" i="2"/>
  <c r="E31" i="2" s="1"/>
  <c r="F31" i="2" s="1"/>
  <c r="D32" i="2"/>
  <c r="E32" i="2"/>
  <c r="F32" i="2" s="1"/>
  <c r="G32" i="2"/>
  <c r="D33" i="2"/>
  <c r="E33" i="2"/>
  <c r="F33" i="2"/>
  <c r="G33" i="2"/>
  <c r="D34" i="2"/>
  <c r="E34" i="2" s="1"/>
  <c r="F34" i="2" s="1"/>
  <c r="D35" i="2"/>
  <c r="E35" i="2"/>
  <c r="F35" i="2" s="1"/>
  <c r="G35" i="2"/>
  <c r="D36" i="2"/>
  <c r="E36" i="2"/>
  <c r="F36" i="2"/>
  <c r="G36" i="2"/>
  <c r="D37" i="2"/>
  <c r="E37" i="2" s="1"/>
  <c r="F37" i="2" s="1"/>
  <c r="D38" i="2"/>
  <c r="E38" i="2"/>
  <c r="F38" i="2" s="1"/>
  <c r="G38" i="2"/>
  <c r="D39" i="2"/>
  <c r="E39" i="2"/>
  <c r="F39" i="2"/>
  <c r="G39" i="2"/>
  <c r="D40" i="2"/>
  <c r="E40" i="2" s="1"/>
  <c r="F40" i="2" s="1"/>
  <c r="D41" i="2"/>
  <c r="E41" i="2"/>
  <c r="F41" i="2" s="1"/>
  <c r="G41" i="2"/>
  <c r="D42" i="2"/>
  <c r="E42" i="2"/>
  <c r="F42" i="2"/>
  <c r="G42" i="2"/>
  <c r="D43" i="2"/>
  <c r="E43" i="2" s="1"/>
  <c r="F43" i="2" s="1"/>
  <c r="D44" i="2"/>
  <c r="E44" i="2"/>
  <c r="F44" i="2" s="1"/>
  <c r="G44" i="2"/>
  <c r="D45" i="2"/>
  <c r="E45" i="2"/>
  <c r="F45" i="2"/>
  <c r="G45" i="2"/>
  <c r="D46" i="2"/>
  <c r="E46" i="2" s="1"/>
  <c r="F46" i="2" s="1"/>
  <c r="D47" i="2"/>
  <c r="E47" i="2"/>
  <c r="F47" i="2" s="1"/>
  <c r="G47" i="2"/>
  <c r="D48" i="2"/>
  <c r="E48" i="2"/>
  <c r="F48" i="2"/>
  <c r="G48" i="2"/>
  <c r="D49" i="2"/>
  <c r="E49" i="2" s="1"/>
  <c r="F49" i="2" s="1"/>
  <c r="D50" i="2"/>
  <c r="E50" i="2"/>
  <c r="F50" i="2" s="1"/>
  <c r="G50" i="2"/>
  <c r="D51" i="2"/>
  <c r="E51" i="2"/>
  <c r="F51" i="2"/>
  <c r="G51" i="2"/>
  <c r="D52" i="2"/>
  <c r="E52" i="2" s="1"/>
  <c r="F52" i="2" s="1"/>
  <c r="D53" i="2"/>
  <c r="E53" i="2"/>
  <c r="F53" i="2" s="1"/>
  <c r="G53" i="2"/>
  <c r="D54" i="2"/>
  <c r="E54" i="2"/>
  <c r="F54" i="2"/>
  <c r="G54" i="2"/>
  <c r="D55" i="2"/>
  <c r="E55" i="2" s="1"/>
  <c r="F55" i="2" s="1"/>
  <c r="D56" i="2"/>
  <c r="E56" i="2"/>
  <c r="F56" i="2" s="1"/>
  <c r="G56" i="2"/>
  <c r="D57" i="2"/>
  <c r="E57" i="2"/>
  <c r="F57" i="2"/>
  <c r="G57" i="2"/>
  <c r="D58" i="2"/>
  <c r="E58" i="2" s="1"/>
  <c r="F58" i="2" s="1"/>
  <c r="D59" i="2"/>
  <c r="E59" i="2"/>
  <c r="F59" i="2" s="1"/>
  <c r="G59" i="2"/>
  <c r="D60" i="2"/>
  <c r="E60" i="2"/>
  <c r="F60" i="2"/>
  <c r="G60" i="2"/>
  <c r="D61" i="2"/>
  <c r="E61" i="2" s="1"/>
  <c r="F61" i="2" s="1"/>
  <c r="D62" i="2"/>
  <c r="E62" i="2"/>
  <c r="F62" i="2" s="1"/>
  <c r="G62" i="2"/>
  <c r="D63" i="2"/>
  <c r="E63" i="2"/>
  <c r="F63" i="2"/>
  <c r="G63" i="2"/>
  <c r="D64" i="2"/>
  <c r="E64" i="2" s="1"/>
  <c r="F64" i="2" s="1"/>
  <c r="D65" i="2"/>
  <c r="E65" i="2"/>
  <c r="F65" i="2" s="1"/>
  <c r="G65" i="2"/>
  <c r="D66" i="2"/>
  <c r="E66" i="2"/>
  <c r="F66" i="2"/>
  <c r="G66" i="2"/>
  <c r="D67" i="2"/>
  <c r="E67" i="2" s="1"/>
  <c r="F67" i="2" s="1"/>
  <c r="D68" i="2"/>
  <c r="E68" i="2"/>
  <c r="F68" i="2" s="1"/>
  <c r="G68" i="2"/>
  <c r="D69" i="2"/>
  <c r="E69" i="2"/>
  <c r="F69" i="2"/>
  <c r="G69" i="2"/>
  <c r="D70" i="2"/>
  <c r="E70" i="2" s="1"/>
  <c r="F70" i="2" s="1"/>
  <c r="D71" i="2"/>
  <c r="E71" i="2"/>
  <c r="F71" i="2" s="1"/>
  <c r="G71" i="2"/>
  <c r="D72" i="2"/>
  <c r="E72" i="2"/>
  <c r="F72" i="2"/>
  <c r="G72" i="2"/>
  <c r="D73" i="2"/>
  <c r="E73" i="2" s="1"/>
  <c r="F73" i="2" s="1"/>
  <c r="D74" i="2"/>
  <c r="E74" i="2"/>
  <c r="F74" i="2" s="1"/>
  <c r="G74" i="2"/>
  <c r="D75" i="2"/>
  <c r="E75" i="2"/>
  <c r="F75" i="2"/>
  <c r="G75" i="2"/>
  <c r="D76" i="2"/>
  <c r="E76" i="2" s="1"/>
  <c r="F76" i="2" s="1"/>
  <c r="D77" i="2"/>
  <c r="E77" i="2"/>
  <c r="F77" i="2" s="1"/>
  <c r="G77" i="2"/>
  <c r="D78" i="2"/>
  <c r="E78" i="2"/>
  <c r="F78" i="2"/>
  <c r="G78" i="2"/>
  <c r="D79" i="2"/>
  <c r="E79" i="2" s="1"/>
  <c r="F79" i="2" s="1"/>
  <c r="D80" i="2"/>
  <c r="E80" i="2"/>
  <c r="F80" i="2" s="1"/>
  <c r="G80" i="2"/>
  <c r="D81" i="2"/>
  <c r="E81" i="2"/>
  <c r="F81" i="2"/>
  <c r="G81" i="2"/>
  <c r="D82" i="2"/>
  <c r="E82" i="2" s="1"/>
  <c r="F82" i="2" s="1"/>
  <c r="D83" i="2"/>
  <c r="E83" i="2"/>
  <c r="F83" i="2" s="1"/>
  <c r="G83" i="2"/>
  <c r="D84" i="2"/>
  <c r="E84" i="2"/>
  <c r="F84" i="2"/>
  <c r="G84" i="2"/>
  <c r="D85" i="2"/>
  <c r="E85" i="2" s="1"/>
  <c r="F85" i="2" s="1"/>
  <c r="D86" i="2"/>
  <c r="E86" i="2"/>
  <c r="F86" i="2" s="1"/>
  <c r="G86" i="2"/>
  <c r="D87" i="2"/>
  <c r="E87" i="2"/>
  <c r="F87" i="2"/>
  <c r="G87" i="2"/>
  <c r="D88" i="2"/>
  <c r="E88" i="2" s="1"/>
  <c r="F88" i="2" s="1"/>
  <c r="D89" i="2"/>
  <c r="E89" i="2"/>
  <c r="F89" i="2" s="1"/>
  <c r="G89" i="2"/>
  <c r="D90" i="2"/>
  <c r="E90" i="2" s="1"/>
  <c r="F90" i="2" s="1"/>
  <c r="G90" i="2"/>
  <c r="D91" i="2"/>
  <c r="E91" i="2" s="1"/>
  <c r="F91" i="2" s="1"/>
  <c r="D92" i="2"/>
  <c r="E92" i="2"/>
  <c r="F92" i="2" s="1"/>
  <c r="G92" i="2"/>
  <c r="D93" i="2"/>
  <c r="E93" i="2" s="1"/>
  <c r="F93" i="2" s="1"/>
  <c r="D94" i="2"/>
  <c r="E94" i="2" s="1"/>
  <c r="F94" i="2" s="1"/>
  <c r="D95" i="2"/>
  <c r="E95" i="2"/>
  <c r="F95" i="2" s="1"/>
  <c r="G95" i="2"/>
  <c r="D96" i="2"/>
  <c r="E96" i="2"/>
  <c r="F96" i="2"/>
  <c r="G96" i="2"/>
  <c r="D97" i="2"/>
  <c r="E97" i="2" s="1"/>
  <c r="F97" i="2" s="1"/>
  <c r="D98" i="2"/>
  <c r="E98" i="2"/>
  <c r="F98" i="2" s="1"/>
  <c r="G98" i="2"/>
  <c r="D99" i="2"/>
  <c r="E99" i="2"/>
  <c r="F99" i="2"/>
  <c r="G99" i="2"/>
  <c r="D100" i="2"/>
  <c r="E100" i="2" s="1"/>
  <c r="F100" i="2" s="1"/>
  <c r="D101" i="2"/>
  <c r="E101" i="2"/>
  <c r="F101" i="2" s="1"/>
  <c r="G101" i="2"/>
  <c r="D102" i="2"/>
  <c r="E102" i="2"/>
  <c r="F102" i="2"/>
  <c r="G102" i="2"/>
  <c r="D103" i="2"/>
  <c r="E103" i="2" s="1"/>
  <c r="F103" i="2" s="1"/>
  <c r="D104" i="2"/>
  <c r="E104" i="2"/>
  <c r="F104" i="2" s="1"/>
  <c r="G104" i="2"/>
  <c r="D105" i="2"/>
  <c r="E105" i="2"/>
  <c r="F105" i="2"/>
  <c r="G105" i="2"/>
  <c r="D106" i="2"/>
  <c r="E106" i="2" s="1"/>
  <c r="F106" i="2" s="1"/>
  <c r="D107" i="2"/>
  <c r="E107" i="2"/>
  <c r="F107" i="2" s="1"/>
  <c r="G107" i="2"/>
  <c r="D108" i="2"/>
  <c r="E108" i="2"/>
  <c r="F108" i="2"/>
  <c r="G108" i="2"/>
  <c r="D109" i="2"/>
  <c r="E109" i="2" s="1"/>
  <c r="F109" i="2" s="1"/>
  <c r="D110" i="2"/>
  <c r="E110" i="2"/>
  <c r="F110" i="2" s="1"/>
  <c r="G110" i="2"/>
  <c r="D111" i="2"/>
  <c r="E111" i="2"/>
  <c r="F111" i="2"/>
  <c r="G111" i="2"/>
  <c r="D112" i="2"/>
  <c r="E112" i="2" s="1"/>
  <c r="F112" i="2" s="1"/>
  <c r="D113" i="2"/>
  <c r="E113" i="2"/>
  <c r="F113" i="2" s="1"/>
  <c r="G113" i="2"/>
  <c r="D114" i="2"/>
  <c r="E114" i="2"/>
  <c r="F114" i="2"/>
  <c r="G114" i="2"/>
  <c r="D115" i="2"/>
  <c r="E115" i="2" s="1"/>
  <c r="F115" i="2" s="1"/>
  <c r="D116" i="2"/>
  <c r="E116" i="2"/>
  <c r="F116" i="2" s="1"/>
  <c r="G116" i="2"/>
  <c r="D117" i="2"/>
  <c r="E117" i="2"/>
  <c r="F117" i="2"/>
  <c r="G117" i="2"/>
  <c r="D118" i="2"/>
  <c r="E118" i="2" s="1"/>
  <c r="F118" i="2" s="1"/>
  <c r="D119" i="2"/>
  <c r="E119" i="2"/>
  <c r="F119" i="2" s="1"/>
  <c r="G119" i="2"/>
  <c r="D120" i="2"/>
  <c r="E120" i="2"/>
  <c r="F120" i="2"/>
  <c r="G120" i="2"/>
  <c r="D121" i="2"/>
  <c r="E121" i="2" s="1"/>
  <c r="F121" i="2" s="1"/>
  <c r="D122" i="2"/>
  <c r="E122" i="2"/>
  <c r="F122" i="2" s="1"/>
  <c r="G122" i="2"/>
  <c r="Q10" i="3" l="1"/>
  <c r="Q7" i="3"/>
  <c r="Q4" i="3"/>
  <c r="L7" i="3"/>
  <c r="L4" i="3"/>
  <c r="G4" i="3"/>
  <c r="G6" i="2"/>
  <c r="Q98" i="2"/>
  <c r="Q121" i="2"/>
  <c r="Q118" i="2"/>
  <c r="Q115" i="2"/>
  <c r="Q112" i="2"/>
  <c r="Q109" i="2"/>
  <c r="Q106" i="2"/>
  <c r="Q103" i="2"/>
  <c r="Q100" i="2"/>
  <c r="Q97" i="2"/>
  <c r="Q94" i="2"/>
  <c r="Q91" i="2"/>
  <c r="Q88" i="2"/>
  <c r="Q85" i="2"/>
  <c r="Q82" i="2"/>
  <c r="Q79" i="2"/>
  <c r="Q76" i="2"/>
  <c r="Q73" i="2"/>
  <c r="Q70" i="2"/>
  <c r="Q67" i="2"/>
  <c r="Q64" i="2"/>
  <c r="Q61" i="2"/>
  <c r="Q58" i="2"/>
  <c r="Q55" i="2"/>
  <c r="Q52" i="2"/>
  <c r="Q49" i="2"/>
  <c r="Q46" i="2"/>
  <c r="Q43" i="2"/>
  <c r="Q40" i="2"/>
  <c r="Q37" i="2"/>
  <c r="Q34" i="2"/>
  <c r="Q31" i="2"/>
  <c r="Q28" i="2"/>
  <c r="Q25" i="2"/>
  <c r="Q22" i="2"/>
  <c r="Q19" i="2"/>
  <c r="Q16" i="2"/>
  <c r="Q13" i="2"/>
  <c r="L93" i="2"/>
  <c r="L119" i="2"/>
  <c r="L113" i="2"/>
  <c r="L107" i="2"/>
  <c r="L101" i="2"/>
  <c r="L98" i="2"/>
  <c r="L95" i="2"/>
  <c r="L92" i="2"/>
  <c r="L89" i="2"/>
  <c r="L86" i="2"/>
  <c r="L83" i="2"/>
  <c r="L80" i="2"/>
  <c r="L77" i="2"/>
  <c r="L74" i="2"/>
  <c r="L71" i="2"/>
  <c r="L68" i="2"/>
  <c r="L65" i="2"/>
  <c r="L110" i="2"/>
  <c r="L122" i="2"/>
  <c r="L116" i="2"/>
  <c r="L104" i="2"/>
  <c r="G93" i="2"/>
  <c r="G121" i="2"/>
  <c r="G118" i="2"/>
  <c r="G115" i="2"/>
  <c r="G112" i="2"/>
  <c r="G109" i="2"/>
  <c r="G106" i="2"/>
  <c r="G103" i="2"/>
  <c r="G100" i="2"/>
  <c r="G97" i="2"/>
  <c r="G94" i="2"/>
  <c r="G91" i="2"/>
  <c r="G88" i="2"/>
  <c r="G85" i="2"/>
  <c r="G82" i="2"/>
  <c r="G79" i="2"/>
  <c r="G76" i="2"/>
  <c r="G73" i="2"/>
  <c r="G70" i="2"/>
  <c r="G67" i="2"/>
  <c r="G64" i="2"/>
  <c r="G61" i="2"/>
  <c r="G58" i="2"/>
  <c r="G55" i="2"/>
  <c r="G52" i="2"/>
  <c r="G49" i="2"/>
  <c r="G46" i="2"/>
  <c r="G43" i="2"/>
  <c r="G40" i="2"/>
  <c r="G37" i="2"/>
  <c r="G34" i="2"/>
  <c r="G31" i="2"/>
  <c r="G28" i="2"/>
  <c r="G25" i="2"/>
  <c r="G22" i="2"/>
  <c r="G19" i="2"/>
  <c r="G16" i="2"/>
  <c r="G13" i="2"/>
  <c r="G10" i="2"/>
  <c r="G7" i="2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L123" i="4"/>
  <c r="L124" i="4"/>
  <c r="L125" i="4"/>
  <c r="K123" i="4"/>
  <c r="K124" i="4"/>
  <c r="K125" i="4"/>
  <c r="H122" i="4"/>
  <c r="G122" i="4"/>
  <c r="G123" i="4"/>
  <c r="G124" i="4"/>
  <c r="F123" i="4"/>
  <c r="F124" i="4"/>
  <c r="F125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3" i="4"/>
  <c r="M3" i="4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S27" i="4" l="1"/>
  <c r="P3" i="4"/>
  <c r="V27" i="4" s="1"/>
  <c r="N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3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3" i="4"/>
  <c r="Y4" i="4"/>
  <c r="Y5" i="4"/>
  <c r="Y2" i="4"/>
  <c r="F24" i="4"/>
  <c r="F25" i="4"/>
  <c r="F26" i="4"/>
  <c r="G26" i="4" s="1"/>
  <c r="H26" i="4" s="1"/>
  <c r="F27" i="4"/>
  <c r="F28" i="4"/>
  <c r="F29" i="4"/>
  <c r="F30" i="4"/>
  <c r="F31" i="4"/>
  <c r="G31" i="4" s="1"/>
  <c r="H31" i="4" s="1"/>
  <c r="F32" i="4"/>
  <c r="F33" i="4"/>
  <c r="G33" i="4" s="1"/>
  <c r="H33" i="4" s="1"/>
  <c r="F34" i="4"/>
  <c r="G34" i="4" s="1"/>
  <c r="H34" i="4" s="1"/>
  <c r="F35" i="4"/>
  <c r="F36" i="4"/>
  <c r="F37" i="4"/>
  <c r="F38" i="4"/>
  <c r="F39" i="4"/>
  <c r="F40" i="4"/>
  <c r="F41" i="4"/>
  <c r="F42" i="4"/>
  <c r="F43" i="4"/>
  <c r="G43" i="4" s="1"/>
  <c r="H43" i="4" s="1"/>
  <c r="F44" i="4"/>
  <c r="F45" i="4"/>
  <c r="G45" i="4" s="1"/>
  <c r="H45" i="4" s="1"/>
  <c r="F46" i="4"/>
  <c r="G46" i="4" s="1"/>
  <c r="H46" i="4" s="1"/>
  <c r="F47" i="4"/>
  <c r="F48" i="4"/>
  <c r="F49" i="4"/>
  <c r="F50" i="4"/>
  <c r="F51" i="4"/>
  <c r="F52" i="4"/>
  <c r="F53" i="4"/>
  <c r="F54" i="4"/>
  <c r="F55" i="4"/>
  <c r="F56" i="4"/>
  <c r="F57" i="4"/>
  <c r="G57" i="4" s="1"/>
  <c r="H57" i="4" s="1"/>
  <c r="F58" i="4"/>
  <c r="G58" i="4" s="1"/>
  <c r="H58" i="4" s="1"/>
  <c r="F59" i="4"/>
  <c r="F60" i="4"/>
  <c r="F61" i="4"/>
  <c r="F62" i="4"/>
  <c r="F63" i="4"/>
  <c r="F64" i="4"/>
  <c r="F65" i="4"/>
  <c r="F66" i="4"/>
  <c r="F67" i="4"/>
  <c r="F68" i="4"/>
  <c r="F69" i="4"/>
  <c r="G69" i="4" s="1"/>
  <c r="H69" i="4" s="1"/>
  <c r="F70" i="4"/>
  <c r="G70" i="4" s="1"/>
  <c r="H70" i="4" s="1"/>
  <c r="F71" i="4"/>
  <c r="F72" i="4"/>
  <c r="F73" i="4"/>
  <c r="F74" i="4"/>
  <c r="F75" i="4"/>
  <c r="F76" i="4"/>
  <c r="F77" i="4"/>
  <c r="F78" i="4"/>
  <c r="F79" i="4"/>
  <c r="G79" i="4" s="1"/>
  <c r="H79" i="4" s="1"/>
  <c r="F80" i="4"/>
  <c r="F81" i="4"/>
  <c r="F82" i="4"/>
  <c r="G82" i="4" s="1"/>
  <c r="H82" i="4" s="1"/>
  <c r="F83" i="4"/>
  <c r="F84" i="4"/>
  <c r="F85" i="4"/>
  <c r="F86" i="4"/>
  <c r="F87" i="4"/>
  <c r="F88" i="4"/>
  <c r="F89" i="4"/>
  <c r="F90" i="4"/>
  <c r="F91" i="4"/>
  <c r="G91" i="4" s="1"/>
  <c r="H91" i="4" s="1"/>
  <c r="F92" i="4"/>
  <c r="F93" i="4"/>
  <c r="F94" i="4"/>
  <c r="G94" i="4" s="1"/>
  <c r="H94" i="4" s="1"/>
  <c r="F95" i="4"/>
  <c r="F96" i="4"/>
  <c r="F97" i="4"/>
  <c r="F98" i="4"/>
  <c r="F99" i="4"/>
  <c r="F100" i="4"/>
  <c r="F101" i="4"/>
  <c r="F102" i="4"/>
  <c r="F103" i="4"/>
  <c r="G103" i="4" s="1"/>
  <c r="H103" i="4" s="1"/>
  <c r="F104" i="4"/>
  <c r="F105" i="4"/>
  <c r="F106" i="4"/>
  <c r="F107" i="4"/>
  <c r="F108" i="4"/>
  <c r="F109" i="4"/>
  <c r="F110" i="4"/>
  <c r="F111" i="4"/>
  <c r="F112" i="4"/>
  <c r="F113" i="4"/>
  <c r="F114" i="4"/>
  <c r="G114" i="4" s="1"/>
  <c r="H114" i="4" s="1"/>
  <c r="F115" i="4"/>
  <c r="F116" i="4"/>
  <c r="F117" i="4"/>
  <c r="F118" i="4"/>
  <c r="F119" i="4"/>
  <c r="F120" i="4"/>
  <c r="F121" i="4"/>
  <c r="F122" i="4"/>
  <c r="F23" i="4"/>
  <c r="G23" i="4" s="1"/>
  <c r="H23" i="4" s="1"/>
  <c r="T27" i="4" l="1"/>
  <c r="O3" i="4"/>
  <c r="U27" i="4" s="1"/>
  <c r="G111" i="4"/>
  <c r="H111" i="4" s="1"/>
  <c r="G99" i="4"/>
  <c r="H99" i="4" s="1"/>
  <c r="G87" i="4"/>
  <c r="H87" i="4" s="1"/>
  <c r="G75" i="4"/>
  <c r="H75" i="4" s="1"/>
  <c r="G63" i="4"/>
  <c r="H63" i="4" s="1"/>
  <c r="G51" i="4"/>
  <c r="H51" i="4" s="1"/>
  <c r="G109" i="4"/>
  <c r="H109" i="4" s="1"/>
  <c r="G73" i="4"/>
  <c r="H73" i="4" s="1"/>
  <c r="G37" i="4"/>
  <c r="H37" i="4" s="1"/>
  <c r="G25" i="4"/>
  <c r="H25" i="4" s="1"/>
  <c r="G97" i="4"/>
  <c r="H97" i="4" s="1"/>
  <c r="G61" i="4"/>
  <c r="H61" i="4" s="1"/>
  <c r="G121" i="4"/>
  <c r="H121" i="4" s="1"/>
  <c r="G85" i="4"/>
  <c r="H85" i="4" s="1"/>
  <c r="G49" i="4"/>
  <c r="H49" i="4" s="1"/>
  <c r="G32" i="4"/>
  <c r="H32" i="4" s="1"/>
  <c r="G77" i="4"/>
  <c r="H77" i="4" s="1"/>
  <c r="G65" i="4"/>
  <c r="H65" i="4" s="1"/>
  <c r="G53" i="4"/>
  <c r="H53" i="4" s="1"/>
  <c r="G29" i="4"/>
  <c r="H29" i="4" s="1"/>
  <c r="G104" i="4"/>
  <c r="H104" i="4" s="1"/>
  <c r="G92" i="4"/>
  <c r="H92" i="4" s="1"/>
  <c r="G68" i="4"/>
  <c r="H68" i="4" s="1"/>
  <c r="G56" i="4"/>
  <c r="H56" i="4" s="1"/>
  <c r="G116" i="4"/>
  <c r="H116" i="4" s="1"/>
  <c r="G115" i="4"/>
  <c r="H115" i="4" s="1"/>
  <c r="G67" i="4"/>
  <c r="H67" i="4" s="1"/>
  <c r="G55" i="4"/>
  <c r="H55" i="4" s="1"/>
  <c r="G102" i="4"/>
  <c r="H102" i="4" s="1"/>
  <c r="G90" i="4"/>
  <c r="H90" i="4" s="1"/>
  <c r="G78" i="4"/>
  <c r="H78" i="4" s="1"/>
  <c r="G66" i="4"/>
  <c r="H66" i="4" s="1"/>
  <c r="G54" i="4"/>
  <c r="H54" i="4" s="1"/>
  <c r="G42" i="4"/>
  <c r="H42" i="4" s="1"/>
  <c r="G30" i="4"/>
  <c r="H30" i="4" s="1"/>
  <c r="G40" i="4"/>
  <c r="H40" i="4" s="1"/>
  <c r="G39" i="4"/>
  <c r="H39" i="4" s="1"/>
  <c r="G27" i="4"/>
  <c r="H27" i="4" s="1"/>
  <c r="G110" i="4"/>
  <c r="H110" i="4" s="1"/>
  <c r="G98" i="4"/>
  <c r="H98" i="4" s="1"/>
  <c r="G86" i="4"/>
  <c r="H86" i="4" s="1"/>
  <c r="G62" i="4"/>
  <c r="H62" i="4" s="1"/>
  <c r="G50" i="4"/>
  <c r="H50" i="4" s="1"/>
  <c r="G38" i="4"/>
  <c r="H38" i="4" s="1"/>
  <c r="G84" i="4"/>
  <c r="H84" i="4" s="1"/>
  <c r="G72" i="4"/>
  <c r="H72" i="4" s="1"/>
  <c r="G60" i="4"/>
  <c r="H60" i="4" s="1"/>
  <c r="G48" i="4"/>
  <c r="H48" i="4" s="1"/>
  <c r="G36" i="4"/>
  <c r="H36" i="4" s="1"/>
  <c r="G24" i="4"/>
  <c r="H24" i="4" s="1"/>
  <c r="G96" i="4"/>
  <c r="H96" i="4" s="1"/>
  <c r="G119" i="4"/>
  <c r="H119" i="4" s="1"/>
  <c r="G95" i="4"/>
  <c r="H95" i="4" s="1"/>
  <c r="G83" i="4"/>
  <c r="H83" i="4" s="1"/>
  <c r="G71" i="4"/>
  <c r="H71" i="4" s="1"/>
  <c r="G59" i="4"/>
  <c r="H59" i="4" s="1"/>
  <c r="G47" i="4"/>
  <c r="H47" i="4" s="1"/>
  <c r="G35" i="4"/>
  <c r="H35" i="4" s="1"/>
  <c r="G118" i="4"/>
  <c r="H118" i="4" s="1"/>
  <c r="G107" i="4"/>
  <c r="H107" i="4" s="1"/>
  <c r="G117" i="4"/>
  <c r="H117" i="4" s="1"/>
  <c r="G93" i="4"/>
  <c r="H93" i="4" s="1"/>
  <c r="G108" i="4"/>
  <c r="H108" i="4" s="1"/>
  <c r="G106" i="4"/>
  <c r="H106" i="4" s="1"/>
  <c r="G105" i="4"/>
  <c r="H105" i="4" s="1"/>
  <c r="G81" i="4"/>
  <c r="H81" i="4" s="1"/>
  <c r="G120" i="4"/>
  <c r="H120" i="4" s="1"/>
  <c r="G101" i="4"/>
  <c r="H101" i="4" s="1"/>
  <c r="G89" i="4"/>
  <c r="H89" i="4" s="1"/>
  <c r="G44" i="4"/>
  <c r="H44" i="4" s="1"/>
  <c r="G113" i="4"/>
  <c r="H113" i="4" s="1"/>
  <c r="G80" i="4"/>
  <c r="H80" i="4" s="1"/>
  <c r="G64" i="4"/>
  <c r="H64" i="4" s="1"/>
  <c r="G100" i="4"/>
  <c r="H100" i="4" s="1"/>
  <c r="G28" i="4"/>
  <c r="H28" i="4" s="1"/>
  <c r="G88" i="4"/>
  <c r="H88" i="4" s="1"/>
  <c r="G76" i="4"/>
  <c r="H76" i="4" s="1"/>
  <c r="G112" i="4"/>
  <c r="H112" i="4" s="1"/>
  <c r="G52" i="4"/>
  <c r="H52" i="4" s="1"/>
  <c r="G74" i="4"/>
  <c r="H74" i="4" s="1"/>
  <c r="G41" i="4"/>
  <c r="H41" i="4" s="1"/>
  <c r="M4" i="3"/>
  <c r="H4" i="3"/>
  <c r="H5" i="3" s="1"/>
  <c r="H6" i="3" s="1"/>
  <c r="H7" i="3" s="1"/>
  <c r="H8" i="3" s="1"/>
  <c r="H9" i="3" s="1"/>
  <c r="C4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M12" i="2"/>
  <c r="H9" i="2"/>
  <c r="C5" i="3" l="1"/>
  <c r="C6" i="3" s="1"/>
  <c r="H10" i="3"/>
  <c r="M5" i="3"/>
  <c r="C7" i="3" l="1"/>
  <c r="H11" i="3"/>
  <c r="I10" i="3"/>
  <c r="M6" i="3"/>
  <c r="H12" i="3" l="1"/>
  <c r="I11" i="3"/>
  <c r="C8" i="3"/>
  <c r="D7" i="3"/>
  <c r="M7" i="3"/>
  <c r="C9" i="3" l="1"/>
  <c r="D8" i="3"/>
  <c r="H13" i="3"/>
  <c r="I12" i="3"/>
  <c r="G6" i="3"/>
  <c r="E6" i="3"/>
  <c r="F6" i="3" s="1"/>
  <c r="M8" i="3"/>
  <c r="H14" i="3" l="1"/>
  <c r="I13" i="3"/>
  <c r="C10" i="3"/>
  <c r="D9" i="3"/>
  <c r="G7" i="3"/>
  <c r="E7" i="3"/>
  <c r="F7" i="3" s="1"/>
  <c r="M9" i="3"/>
  <c r="C11" i="3" l="1"/>
  <c r="D10" i="3"/>
  <c r="H15" i="3"/>
  <c r="I14" i="3"/>
  <c r="G8" i="3"/>
  <c r="E8" i="3"/>
  <c r="F8" i="3" s="1"/>
  <c r="M10" i="3"/>
  <c r="L9" i="3"/>
  <c r="J9" i="3"/>
  <c r="H16" i="3" l="1"/>
  <c r="I15" i="3"/>
  <c r="C12" i="3"/>
  <c r="D11" i="3"/>
  <c r="E9" i="3"/>
  <c r="F9" i="3" s="1"/>
  <c r="G9" i="3"/>
  <c r="M11" i="3"/>
  <c r="C13" i="3" l="1"/>
  <c r="D12" i="3"/>
  <c r="H17" i="3"/>
  <c r="I16" i="3"/>
  <c r="L10" i="3"/>
  <c r="J10" i="3"/>
  <c r="G10" i="3"/>
  <c r="E10" i="3"/>
  <c r="F10" i="3" s="1"/>
  <c r="M12" i="3"/>
  <c r="J11" i="3"/>
  <c r="L11" i="3"/>
  <c r="H18" i="3" l="1"/>
  <c r="I17" i="3"/>
  <c r="C14" i="3"/>
  <c r="D13" i="3"/>
  <c r="G11" i="3"/>
  <c r="E11" i="3"/>
  <c r="F11" i="3" s="1"/>
  <c r="M13" i="3"/>
  <c r="C15" i="3" l="1"/>
  <c r="D14" i="3"/>
  <c r="H19" i="3"/>
  <c r="I18" i="3"/>
  <c r="J12" i="3"/>
  <c r="L12" i="3"/>
  <c r="Q12" i="3"/>
  <c r="O12" i="3"/>
  <c r="P12" i="3" s="1"/>
  <c r="M14" i="3"/>
  <c r="G12" i="3"/>
  <c r="E12" i="3"/>
  <c r="F12" i="3" s="1"/>
  <c r="H20" i="3" l="1"/>
  <c r="I19" i="3"/>
  <c r="C16" i="3"/>
  <c r="D15" i="3"/>
  <c r="L13" i="3"/>
  <c r="J13" i="3"/>
  <c r="G13" i="3"/>
  <c r="E13" i="3"/>
  <c r="F13" i="3" s="1"/>
  <c r="Q13" i="3"/>
  <c r="O13" i="3"/>
  <c r="P13" i="3" s="1"/>
  <c r="L14" i="3"/>
  <c r="J14" i="3"/>
  <c r="M15" i="3"/>
  <c r="C17" i="3" l="1"/>
  <c r="D16" i="3"/>
  <c r="H21" i="3"/>
  <c r="I20" i="3"/>
  <c r="E14" i="3"/>
  <c r="F14" i="3" s="1"/>
  <c r="G14" i="3"/>
  <c r="M16" i="3"/>
  <c r="Q14" i="3"/>
  <c r="O14" i="3"/>
  <c r="P14" i="3" s="1"/>
  <c r="H22" i="3" l="1"/>
  <c r="I21" i="3"/>
  <c r="C18" i="3"/>
  <c r="D17" i="3"/>
  <c r="O15" i="3"/>
  <c r="P15" i="3" s="1"/>
  <c r="Q15" i="3"/>
  <c r="G15" i="3"/>
  <c r="E15" i="3"/>
  <c r="F15" i="3" s="1"/>
  <c r="M17" i="3"/>
  <c r="J15" i="3"/>
  <c r="L15" i="3"/>
  <c r="C19" i="3" l="1"/>
  <c r="D18" i="3"/>
  <c r="H23" i="3"/>
  <c r="I22" i="3"/>
  <c r="L16" i="3"/>
  <c r="J16" i="3"/>
  <c r="M18" i="3"/>
  <c r="G16" i="3"/>
  <c r="E16" i="3"/>
  <c r="F16" i="3" s="1"/>
  <c r="Q16" i="3"/>
  <c r="O16" i="3"/>
  <c r="P16" i="3" s="1"/>
  <c r="H24" i="3" l="1"/>
  <c r="I23" i="3"/>
  <c r="C20" i="3"/>
  <c r="D19" i="3"/>
  <c r="L18" i="3"/>
  <c r="Q17" i="3"/>
  <c r="O17" i="3"/>
  <c r="P17" i="3" s="1"/>
  <c r="J17" i="3"/>
  <c r="L17" i="3"/>
  <c r="M19" i="3"/>
  <c r="G17" i="3"/>
  <c r="E17" i="3"/>
  <c r="F17" i="3" s="1"/>
  <c r="J18" i="3"/>
  <c r="C21" i="3" l="1"/>
  <c r="D20" i="3"/>
  <c r="H25" i="3"/>
  <c r="I24" i="3"/>
  <c r="O19" i="3"/>
  <c r="P19" i="3" s="1"/>
  <c r="Q19" i="3"/>
  <c r="Q18" i="3"/>
  <c r="O18" i="3"/>
  <c r="P18" i="3" s="1"/>
  <c r="E18" i="3"/>
  <c r="F18" i="3" s="1"/>
  <c r="G18" i="3"/>
  <c r="M20" i="3"/>
  <c r="H26" i="3" l="1"/>
  <c r="I25" i="3"/>
  <c r="C22" i="3"/>
  <c r="D21" i="3"/>
  <c r="G19" i="3"/>
  <c r="E19" i="3"/>
  <c r="F19" i="3" s="1"/>
  <c r="L19" i="3"/>
  <c r="J19" i="3"/>
  <c r="M21" i="3"/>
  <c r="C23" i="3" l="1"/>
  <c r="D22" i="3"/>
  <c r="H27" i="3"/>
  <c r="I26" i="3"/>
  <c r="L20" i="3"/>
  <c r="J20" i="3"/>
  <c r="Q20" i="3"/>
  <c r="O20" i="3"/>
  <c r="P20" i="3" s="1"/>
  <c r="G20" i="3"/>
  <c r="E20" i="3"/>
  <c r="F20" i="3" s="1"/>
  <c r="M22" i="3"/>
  <c r="H28" i="3" l="1"/>
  <c r="I27" i="3"/>
  <c r="C24" i="3"/>
  <c r="D23" i="3"/>
  <c r="L21" i="3"/>
  <c r="J21" i="3"/>
  <c r="Q21" i="3"/>
  <c r="O21" i="3"/>
  <c r="P21" i="3" s="1"/>
  <c r="M23" i="3"/>
  <c r="G21" i="3"/>
  <c r="E21" i="3"/>
  <c r="F21" i="3" s="1"/>
  <c r="C25" i="3" l="1"/>
  <c r="D24" i="3"/>
  <c r="H29" i="3"/>
  <c r="I28" i="3"/>
  <c r="O23" i="3"/>
  <c r="P23" i="3" s="1"/>
  <c r="Q23" i="3"/>
  <c r="L23" i="3"/>
  <c r="J23" i="3"/>
  <c r="M24" i="3"/>
  <c r="E22" i="3"/>
  <c r="F22" i="3" s="1"/>
  <c r="G22" i="3"/>
  <c r="Q22" i="3"/>
  <c r="O22" i="3"/>
  <c r="P22" i="3" s="1"/>
  <c r="J22" i="3"/>
  <c r="L22" i="3"/>
  <c r="H30" i="3" l="1"/>
  <c r="I29" i="3"/>
  <c r="C26" i="3"/>
  <c r="D25" i="3"/>
  <c r="M25" i="3"/>
  <c r="G23" i="3"/>
  <c r="E23" i="3"/>
  <c r="F23" i="3" s="1"/>
  <c r="C27" i="3" l="1"/>
  <c r="D26" i="3"/>
  <c r="H31" i="3"/>
  <c r="I30" i="3"/>
  <c r="G24" i="3"/>
  <c r="E24" i="3"/>
  <c r="F24" i="3" s="1"/>
  <c r="L24" i="3"/>
  <c r="J24" i="3"/>
  <c r="Q24" i="3"/>
  <c r="O24" i="3"/>
  <c r="P24" i="3" s="1"/>
  <c r="M26" i="3"/>
  <c r="H32" i="3" l="1"/>
  <c r="I31" i="3"/>
  <c r="C28" i="3"/>
  <c r="D27" i="3"/>
  <c r="Q25" i="3"/>
  <c r="O25" i="3"/>
  <c r="P25" i="3" s="1"/>
  <c r="L25" i="3"/>
  <c r="J25" i="3"/>
  <c r="M27" i="3"/>
  <c r="E25" i="3"/>
  <c r="F25" i="3" s="1"/>
  <c r="G25" i="3"/>
  <c r="C29" i="3" l="1"/>
  <c r="D28" i="3"/>
  <c r="H33" i="3"/>
  <c r="I32" i="3"/>
  <c r="L26" i="3"/>
  <c r="J26" i="3"/>
  <c r="M28" i="3"/>
  <c r="Q26" i="3"/>
  <c r="O26" i="3"/>
  <c r="P26" i="3" s="1"/>
  <c r="E26" i="3"/>
  <c r="F26" i="3" s="1"/>
  <c r="G26" i="3"/>
  <c r="H34" i="3" l="1"/>
  <c r="I33" i="3"/>
  <c r="C30" i="3"/>
  <c r="D29" i="3"/>
  <c r="L27" i="3"/>
  <c r="J27" i="3"/>
  <c r="M29" i="3"/>
  <c r="O27" i="3"/>
  <c r="P27" i="3" s="1"/>
  <c r="Q27" i="3"/>
  <c r="G27" i="3"/>
  <c r="E27" i="3"/>
  <c r="F27" i="3" s="1"/>
  <c r="C31" i="3" l="1"/>
  <c r="D30" i="3"/>
  <c r="H35" i="3"/>
  <c r="I34" i="3"/>
  <c r="G28" i="3"/>
  <c r="E28" i="3"/>
  <c r="F28" i="3" s="1"/>
  <c r="L28" i="3"/>
  <c r="J28" i="3"/>
  <c r="Q28" i="3"/>
  <c r="O28" i="3"/>
  <c r="P28" i="3" s="1"/>
  <c r="M30" i="3"/>
  <c r="H36" i="3" l="1"/>
  <c r="I35" i="3"/>
  <c r="C32" i="3"/>
  <c r="D31" i="3"/>
  <c r="J29" i="3"/>
  <c r="L29" i="3"/>
  <c r="Q29" i="3"/>
  <c r="O29" i="3"/>
  <c r="P29" i="3" s="1"/>
  <c r="G29" i="3"/>
  <c r="E29" i="3"/>
  <c r="F29" i="3" s="1"/>
  <c r="M31" i="3"/>
  <c r="C33" i="3" l="1"/>
  <c r="D32" i="3"/>
  <c r="H37" i="3"/>
  <c r="I36" i="3"/>
  <c r="Q30" i="3"/>
  <c r="O30" i="3"/>
  <c r="P30" i="3" s="1"/>
  <c r="E30" i="3"/>
  <c r="F30" i="3" s="1"/>
  <c r="G30" i="3"/>
  <c r="M32" i="3"/>
  <c r="L31" i="3"/>
  <c r="J31" i="3"/>
  <c r="J30" i="3"/>
  <c r="L30" i="3"/>
  <c r="H38" i="3" l="1"/>
  <c r="I37" i="3"/>
  <c r="C34" i="3"/>
  <c r="D33" i="3"/>
  <c r="G31" i="3"/>
  <c r="E31" i="3"/>
  <c r="F31" i="3" s="1"/>
  <c r="M33" i="3"/>
  <c r="O31" i="3"/>
  <c r="P31" i="3" s="1"/>
  <c r="Q31" i="3"/>
  <c r="C35" i="3" l="1"/>
  <c r="D34" i="3"/>
  <c r="H39" i="3"/>
  <c r="I38" i="3"/>
  <c r="G32" i="3"/>
  <c r="E32" i="3"/>
  <c r="F32" i="3" s="1"/>
  <c r="L32" i="3"/>
  <c r="J32" i="3"/>
  <c r="Q32" i="3"/>
  <c r="O32" i="3"/>
  <c r="P32" i="3" s="1"/>
  <c r="M34" i="3"/>
  <c r="H40" i="3" l="1"/>
  <c r="I39" i="3"/>
  <c r="C36" i="3"/>
  <c r="D35" i="3"/>
  <c r="G33" i="3"/>
  <c r="E33" i="3"/>
  <c r="F33" i="3" s="1"/>
  <c r="L34" i="3"/>
  <c r="J34" i="3"/>
  <c r="L33" i="3"/>
  <c r="J33" i="3"/>
  <c r="M35" i="3"/>
  <c r="Q33" i="3"/>
  <c r="O33" i="3"/>
  <c r="P33" i="3" s="1"/>
  <c r="C37" i="3" l="1"/>
  <c r="D36" i="3"/>
  <c r="H41" i="3"/>
  <c r="I40" i="3"/>
  <c r="L35" i="3"/>
  <c r="J35" i="3"/>
  <c r="Q34" i="3"/>
  <c r="O34" i="3"/>
  <c r="P34" i="3" s="1"/>
  <c r="E34" i="3"/>
  <c r="F34" i="3" s="1"/>
  <c r="G34" i="3"/>
  <c r="M36" i="3"/>
  <c r="H42" i="3" l="1"/>
  <c r="I41" i="3"/>
  <c r="C38" i="3"/>
  <c r="D37" i="3"/>
  <c r="G35" i="3"/>
  <c r="E35" i="3"/>
  <c r="F35" i="3" s="1"/>
  <c r="M37" i="3"/>
  <c r="O35" i="3"/>
  <c r="P35" i="3" s="1"/>
  <c r="Q35" i="3"/>
  <c r="C39" i="3" l="1"/>
  <c r="D38" i="3"/>
  <c r="H43" i="3"/>
  <c r="I42" i="3"/>
  <c r="G36" i="3"/>
  <c r="E36" i="3"/>
  <c r="F36" i="3" s="1"/>
  <c r="L36" i="3"/>
  <c r="J36" i="3"/>
  <c r="M38" i="3"/>
  <c r="Q36" i="3"/>
  <c r="O36" i="3"/>
  <c r="P36" i="3" s="1"/>
  <c r="H44" i="3" l="1"/>
  <c r="I43" i="3"/>
  <c r="C40" i="3"/>
  <c r="D39" i="3"/>
  <c r="G37" i="3"/>
  <c r="E37" i="3"/>
  <c r="F37" i="3" s="1"/>
  <c r="Q37" i="3"/>
  <c r="O37" i="3"/>
  <c r="P37" i="3" s="1"/>
  <c r="L37" i="3"/>
  <c r="J37" i="3"/>
  <c r="M39" i="3"/>
  <c r="C41" i="3" l="1"/>
  <c r="D40" i="3"/>
  <c r="H45" i="3"/>
  <c r="I44" i="3"/>
  <c r="G38" i="3"/>
  <c r="E38" i="3"/>
  <c r="F38" i="3" s="1"/>
  <c r="M40" i="3"/>
  <c r="L38" i="3"/>
  <c r="J38" i="3"/>
  <c r="Q38" i="3"/>
  <c r="O38" i="3"/>
  <c r="P38" i="3" s="1"/>
  <c r="H46" i="3" l="1"/>
  <c r="I45" i="3"/>
  <c r="C42" i="3"/>
  <c r="D41" i="3"/>
  <c r="L39" i="3"/>
  <c r="J39" i="3"/>
  <c r="E39" i="3"/>
  <c r="F39" i="3" s="1"/>
  <c r="G39" i="3"/>
  <c r="M41" i="3"/>
  <c r="L40" i="3"/>
  <c r="J40" i="3"/>
  <c r="Q40" i="3"/>
  <c r="O40" i="3"/>
  <c r="P40" i="3" s="1"/>
  <c r="O39" i="3"/>
  <c r="P39" i="3" s="1"/>
  <c r="Q39" i="3"/>
  <c r="C43" i="3" l="1"/>
  <c r="D42" i="3"/>
  <c r="H47" i="3"/>
  <c r="I46" i="3"/>
  <c r="O41" i="3"/>
  <c r="P41" i="3" s="1"/>
  <c r="Q41" i="3"/>
  <c r="E40" i="3"/>
  <c r="F40" i="3" s="1"/>
  <c r="G40" i="3"/>
  <c r="M42" i="3"/>
  <c r="H48" i="3" l="1"/>
  <c r="I47" i="3"/>
  <c r="C44" i="3"/>
  <c r="D43" i="3"/>
  <c r="G41" i="3"/>
  <c r="E41" i="3"/>
  <c r="F41" i="3" s="1"/>
  <c r="L41" i="3"/>
  <c r="J41" i="3"/>
  <c r="M43" i="3"/>
  <c r="C45" i="3" l="1"/>
  <c r="D44" i="3"/>
  <c r="H49" i="3"/>
  <c r="I48" i="3"/>
  <c r="L42" i="3"/>
  <c r="J42" i="3"/>
  <c r="E42" i="3"/>
  <c r="F42" i="3" s="1"/>
  <c r="G42" i="3"/>
  <c r="M44" i="3"/>
  <c r="Q42" i="3"/>
  <c r="O42" i="3"/>
  <c r="P42" i="3" s="1"/>
  <c r="H50" i="3" l="1"/>
  <c r="I49" i="3"/>
  <c r="C46" i="3"/>
  <c r="D45" i="3"/>
  <c r="E43" i="3"/>
  <c r="F43" i="3" s="1"/>
  <c r="G43" i="3"/>
  <c r="M45" i="3"/>
  <c r="L43" i="3"/>
  <c r="J43" i="3"/>
  <c r="Q43" i="3"/>
  <c r="O43" i="3"/>
  <c r="P43" i="3" s="1"/>
  <c r="C47" i="3" l="1"/>
  <c r="D46" i="3"/>
  <c r="H51" i="3"/>
  <c r="I50" i="3"/>
  <c r="O45" i="3"/>
  <c r="P45" i="3" s="1"/>
  <c r="Q45" i="3"/>
  <c r="G44" i="3"/>
  <c r="E44" i="3"/>
  <c r="F44" i="3" s="1"/>
  <c r="J44" i="3"/>
  <c r="L44" i="3"/>
  <c r="Q44" i="3"/>
  <c r="O44" i="3"/>
  <c r="P44" i="3" s="1"/>
  <c r="M46" i="3"/>
  <c r="H52" i="3" l="1"/>
  <c r="I51" i="3"/>
  <c r="C48" i="3"/>
  <c r="D47" i="3"/>
  <c r="L45" i="3"/>
  <c r="J45" i="3"/>
  <c r="M47" i="3"/>
  <c r="G45" i="3"/>
  <c r="E45" i="3"/>
  <c r="F45" i="3" s="1"/>
  <c r="C49" i="3" l="1"/>
  <c r="D48" i="3"/>
  <c r="H53" i="3"/>
  <c r="I52" i="3"/>
  <c r="Q47" i="3"/>
  <c r="O47" i="3"/>
  <c r="P47" i="3" s="1"/>
  <c r="Q46" i="3"/>
  <c r="O46" i="3"/>
  <c r="P46" i="3" s="1"/>
  <c r="E46" i="3"/>
  <c r="F46" i="3" s="1"/>
  <c r="G46" i="3"/>
  <c r="L46" i="3"/>
  <c r="J46" i="3"/>
  <c r="L47" i="3"/>
  <c r="J47" i="3"/>
  <c r="M48" i="3"/>
  <c r="H54" i="3" l="1"/>
  <c r="I53" i="3"/>
  <c r="C50" i="3"/>
  <c r="D49" i="3"/>
  <c r="M49" i="3"/>
  <c r="E47" i="3"/>
  <c r="F47" i="3" s="1"/>
  <c r="G47" i="3"/>
  <c r="C51" i="3" l="1"/>
  <c r="D50" i="3"/>
  <c r="H55" i="3"/>
  <c r="I54" i="3"/>
  <c r="Q48" i="3"/>
  <c r="O48" i="3"/>
  <c r="P48" i="3" s="1"/>
  <c r="Q49" i="3"/>
  <c r="O49" i="3"/>
  <c r="P49" i="3" s="1"/>
  <c r="M50" i="3"/>
  <c r="G48" i="3"/>
  <c r="E48" i="3"/>
  <c r="F48" i="3" s="1"/>
  <c r="J48" i="3"/>
  <c r="L48" i="3"/>
  <c r="H56" i="3" l="1"/>
  <c r="I55" i="3"/>
  <c r="C52" i="3"/>
  <c r="D51" i="3"/>
  <c r="G49" i="3"/>
  <c r="E49" i="3"/>
  <c r="F49" i="3" s="1"/>
  <c r="L49" i="3"/>
  <c r="J49" i="3"/>
  <c r="M51" i="3"/>
  <c r="C53" i="3" l="1"/>
  <c r="D52" i="3"/>
  <c r="H57" i="3"/>
  <c r="I56" i="3"/>
  <c r="Q51" i="3"/>
  <c r="O51" i="3"/>
  <c r="P51" i="3" s="1"/>
  <c r="E50" i="3"/>
  <c r="F50" i="3" s="1"/>
  <c r="G50" i="3"/>
  <c r="L50" i="3"/>
  <c r="J50" i="3"/>
  <c r="L51" i="3"/>
  <c r="J51" i="3"/>
  <c r="Q50" i="3"/>
  <c r="O50" i="3"/>
  <c r="P50" i="3" s="1"/>
  <c r="M52" i="3"/>
  <c r="H58" i="3" l="1"/>
  <c r="I57" i="3"/>
  <c r="C54" i="3"/>
  <c r="D53" i="3"/>
  <c r="M53" i="3"/>
  <c r="G51" i="3"/>
  <c r="E51" i="3"/>
  <c r="F51" i="3" s="1"/>
  <c r="C55" i="3" l="1"/>
  <c r="D54" i="3"/>
  <c r="H59" i="3"/>
  <c r="I58" i="3"/>
  <c r="G52" i="3"/>
  <c r="E52" i="3"/>
  <c r="F52" i="3" s="1"/>
  <c r="Q52" i="3"/>
  <c r="O52" i="3"/>
  <c r="P52" i="3" s="1"/>
  <c r="J52" i="3"/>
  <c r="L52" i="3"/>
  <c r="M54" i="3"/>
  <c r="H60" i="3" l="1"/>
  <c r="I59" i="3"/>
  <c r="C56" i="3"/>
  <c r="D55" i="3"/>
  <c r="L53" i="3"/>
  <c r="J53" i="3"/>
  <c r="M55" i="3"/>
  <c r="O53" i="3"/>
  <c r="P53" i="3" s="1"/>
  <c r="Q53" i="3"/>
  <c r="G53" i="3"/>
  <c r="E53" i="3"/>
  <c r="F53" i="3" s="1"/>
  <c r="C57" i="3" l="1"/>
  <c r="D56" i="3"/>
  <c r="H61" i="3"/>
  <c r="I60" i="3"/>
  <c r="E54" i="3"/>
  <c r="F54" i="3" s="1"/>
  <c r="G54" i="3"/>
  <c r="Q54" i="3"/>
  <c r="O54" i="3"/>
  <c r="P54" i="3" s="1"/>
  <c r="L54" i="3"/>
  <c r="J54" i="3"/>
  <c r="M56" i="3"/>
  <c r="H62" i="3" l="1"/>
  <c r="I61" i="3"/>
  <c r="C58" i="3"/>
  <c r="D57" i="3"/>
  <c r="M57" i="3"/>
  <c r="Q55" i="3"/>
  <c r="O55" i="3"/>
  <c r="P55" i="3" s="1"/>
  <c r="L55" i="3"/>
  <c r="J55" i="3"/>
  <c r="G55" i="3"/>
  <c r="E55" i="3"/>
  <c r="F55" i="3" s="1"/>
  <c r="C59" i="3" l="1"/>
  <c r="D58" i="3"/>
  <c r="H63" i="3"/>
  <c r="I62" i="3"/>
  <c r="O57" i="3"/>
  <c r="P57" i="3" s="1"/>
  <c r="Q57" i="3"/>
  <c r="G56" i="3"/>
  <c r="E56" i="3"/>
  <c r="F56" i="3" s="1"/>
  <c r="J56" i="3"/>
  <c r="L56" i="3"/>
  <c r="Q56" i="3"/>
  <c r="O56" i="3"/>
  <c r="P56" i="3" s="1"/>
  <c r="M58" i="3"/>
  <c r="H64" i="3" l="1"/>
  <c r="I63" i="3"/>
  <c r="C60" i="3"/>
  <c r="D59" i="3"/>
  <c r="L57" i="3"/>
  <c r="J57" i="3"/>
  <c r="M59" i="3"/>
  <c r="G57" i="3"/>
  <c r="E57" i="3"/>
  <c r="F57" i="3" s="1"/>
  <c r="C61" i="3" l="1"/>
  <c r="D60" i="3"/>
  <c r="H65" i="3"/>
  <c r="I64" i="3"/>
  <c r="Q58" i="3"/>
  <c r="O58" i="3"/>
  <c r="P58" i="3" s="1"/>
  <c r="L59" i="3"/>
  <c r="J59" i="3"/>
  <c r="Q59" i="3"/>
  <c r="O59" i="3"/>
  <c r="P59" i="3" s="1"/>
  <c r="E58" i="3"/>
  <c r="F58" i="3" s="1"/>
  <c r="G58" i="3"/>
  <c r="L58" i="3"/>
  <c r="J58" i="3"/>
  <c r="M60" i="3"/>
  <c r="H66" i="3" l="1"/>
  <c r="I65" i="3"/>
  <c r="C62" i="3"/>
  <c r="D61" i="3"/>
  <c r="M61" i="3"/>
  <c r="G59" i="3"/>
  <c r="E59" i="3"/>
  <c r="F59" i="3" s="1"/>
  <c r="C63" i="3" l="1"/>
  <c r="D62" i="3"/>
  <c r="H67" i="3"/>
  <c r="I66" i="3"/>
  <c r="J60" i="3"/>
  <c r="L60" i="3"/>
  <c r="Q60" i="3"/>
  <c r="O60" i="3"/>
  <c r="P60" i="3" s="1"/>
  <c r="G60" i="3"/>
  <c r="E60" i="3"/>
  <c r="F60" i="3" s="1"/>
  <c r="M62" i="3"/>
  <c r="H68" i="3" l="1"/>
  <c r="I67" i="3"/>
  <c r="C64" i="3"/>
  <c r="D63" i="3"/>
  <c r="G61" i="3"/>
  <c r="E61" i="3"/>
  <c r="F61" i="3" s="1"/>
  <c r="M63" i="3"/>
  <c r="L61" i="3"/>
  <c r="J61" i="3"/>
  <c r="O61" i="3"/>
  <c r="P61" i="3" s="1"/>
  <c r="Q61" i="3"/>
  <c r="C65" i="3" l="1"/>
  <c r="D64" i="3"/>
  <c r="H69" i="3"/>
  <c r="I68" i="3"/>
  <c r="L63" i="3"/>
  <c r="J63" i="3"/>
  <c r="O63" i="3"/>
  <c r="P63" i="3" s="1"/>
  <c r="Q63" i="3"/>
  <c r="L62" i="3"/>
  <c r="J62" i="3"/>
  <c r="E62" i="3"/>
  <c r="F62" i="3" s="1"/>
  <c r="G62" i="3"/>
  <c r="M64" i="3"/>
  <c r="Q62" i="3"/>
  <c r="O62" i="3"/>
  <c r="P62" i="3" s="1"/>
  <c r="H70" i="3" l="1"/>
  <c r="I69" i="3"/>
  <c r="C66" i="3"/>
  <c r="D65" i="3"/>
  <c r="E63" i="3"/>
  <c r="F63" i="3" s="1"/>
  <c r="G63" i="3"/>
  <c r="M65" i="3"/>
  <c r="C67" i="3" l="1"/>
  <c r="D66" i="3"/>
  <c r="H71" i="3"/>
  <c r="I70" i="3"/>
  <c r="O65" i="3"/>
  <c r="P65" i="3" s="1"/>
  <c r="Q65" i="3"/>
  <c r="Q64" i="3"/>
  <c r="O64" i="3"/>
  <c r="P64" i="3" s="1"/>
  <c r="M66" i="3"/>
  <c r="E64" i="3"/>
  <c r="F64" i="3" s="1"/>
  <c r="G64" i="3"/>
  <c r="J64" i="3"/>
  <c r="L64" i="3"/>
  <c r="H72" i="3" l="1"/>
  <c r="I71" i="3"/>
  <c r="C68" i="3"/>
  <c r="D67" i="3"/>
  <c r="L65" i="3"/>
  <c r="J65" i="3"/>
  <c r="G65" i="3"/>
  <c r="E65" i="3"/>
  <c r="F65" i="3" s="1"/>
  <c r="Q66" i="3"/>
  <c r="O66" i="3"/>
  <c r="P66" i="3" s="1"/>
  <c r="M67" i="3"/>
  <c r="C69" i="3" l="1"/>
  <c r="D68" i="3"/>
  <c r="H73" i="3"/>
  <c r="I72" i="3"/>
  <c r="L66" i="3"/>
  <c r="J66" i="3"/>
  <c r="E66" i="3"/>
  <c r="F66" i="3" s="1"/>
  <c r="G66" i="3"/>
  <c r="M68" i="3"/>
  <c r="H74" i="3" l="1"/>
  <c r="I73" i="3"/>
  <c r="C70" i="3"/>
  <c r="D69" i="3"/>
  <c r="G67" i="3"/>
  <c r="E67" i="3"/>
  <c r="F67" i="3" s="1"/>
  <c r="J67" i="3"/>
  <c r="L67" i="3"/>
  <c r="M69" i="3"/>
  <c r="Q67" i="3"/>
  <c r="O67" i="3"/>
  <c r="P67" i="3" s="1"/>
  <c r="C71" i="3" l="1"/>
  <c r="D70" i="3"/>
  <c r="H75" i="3"/>
  <c r="I74" i="3"/>
  <c r="Q68" i="3"/>
  <c r="O68" i="3"/>
  <c r="P68" i="3" s="1"/>
  <c r="E68" i="3"/>
  <c r="F68" i="3" s="1"/>
  <c r="G68" i="3"/>
  <c r="J68" i="3"/>
  <c r="L68" i="3"/>
  <c r="M70" i="3"/>
  <c r="H76" i="3" l="1"/>
  <c r="I75" i="3"/>
  <c r="C72" i="3"/>
  <c r="D71" i="3"/>
  <c r="L69" i="3"/>
  <c r="J69" i="3"/>
  <c r="M71" i="3"/>
  <c r="O69" i="3"/>
  <c r="P69" i="3" s="1"/>
  <c r="Q69" i="3"/>
  <c r="G69" i="3"/>
  <c r="E69" i="3"/>
  <c r="F69" i="3" s="1"/>
  <c r="C73" i="3" l="1"/>
  <c r="D72" i="3"/>
  <c r="H77" i="3"/>
  <c r="I76" i="3"/>
  <c r="Q71" i="3"/>
  <c r="O71" i="3"/>
  <c r="P71" i="3" s="1"/>
  <c r="E70" i="3"/>
  <c r="F70" i="3" s="1"/>
  <c r="G70" i="3"/>
  <c r="L70" i="3"/>
  <c r="J70" i="3"/>
  <c r="Q70" i="3"/>
  <c r="O70" i="3"/>
  <c r="P70" i="3" s="1"/>
  <c r="M72" i="3"/>
  <c r="J71" i="3"/>
  <c r="L71" i="3"/>
  <c r="H78" i="3" l="1"/>
  <c r="I77" i="3"/>
  <c r="C74" i="3"/>
  <c r="D73" i="3"/>
  <c r="M73" i="3"/>
  <c r="G71" i="3"/>
  <c r="E71" i="3"/>
  <c r="F71" i="3" s="1"/>
  <c r="C75" i="3" l="1"/>
  <c r="D74" i="3"/>
  <c r="H79" i="3"/>
  <c r="I78" i="3"/>
  <c r="O73" i="3"/>
  <c r="P73" i="3" s="1"/>
  <c r="Q73" i="3"/>
  <c r="Q72" i="3"/>
  <c r="O72" i="3"/>
  <c r="P72" i="3" s="1"/>
  <c r="G72" i="3"/>
  <c r="E72" i="3"/>
  <c r="F72" i="3" s="1"/>
  <c r="J72" i="3"/>
  <c r="L72" i="3"/>
  <c r="M74" i="3"/>
  <c r="H80" i="3" l="1"/>
  <c r="I79" i="3"/>
  <c r="C76" i="3"/>
  <c r="D75" i="3"/>
  <c r="L73" i="3"/>
  <c r="J73" i="3"/>
  <c r="M75" i="3"/>
  <c r="G73" i="3"/>
  <c r="E73" i="3"/>
  <c r="F73" i="3" s="1"/>
  <c r="C77" i="3" l="1"/>
  <c r="D76" i="3"/>
  <c r="H81" i="3"/>
  <c r="I80" i="3"/>
  <c r="J75" i="3"/>
  <c r="L75" i="3"/>
  <c r="E74" i="3"/>
  <c r="F74" i="3" s="1"/>
  <c r="G74" i="3"/>
  <c r="Q75" i="3"/>
  <c r="O75" i="3"/>
  <c r="P75" i="3" s="1"/>
  <c r="M76" i="3"/>
  <c r="Q74" i="3"/>
  <c r="O74" i="3"/>
  <c r="P74" i="3" s="1"/>
  <c r="L74" i="3"/>
  <c r="J74" i="3"/>
  <c r="H82" i="3" l="1"/>
  <c r="I81" i="3"/>
  <c r="C78" i="3"/>
  <c r="D77" i="3"/>
  <c r="M77" i="3"/>
  <c r="E75" i="3"/>
  <c r="F75" i="3" s="1"/>
  <c r="G75" i="3"/>
  <c r="C79" i="3" l="1"/>
  <c r="D78" i="3"/>
  <c r="H83" i="3"/>
  <c r="I82" i="3"/>
  <c r="G76" i="3"/>
  <c r="E76" i="3"/>
  <c r="F76" i="3" s="1"/>
  <c r="J76" i="3"/>
  <c r="L76" i="3"/>
  <c r="O77" i="3"/>
  <c r="P77" i="3" s="1"/>
  <c r="Q77" i="3"/>
  <c r="Q76" i="3"/>
  <c r="O76" i="3"/>
  <c r="P76" i="3" s="1"/>
  <c r="M78" i="3"/>
  <c r="H84" i="3" l="1"/>
  <c r="I83" i="3"/>
  <c r="C80" i="3"/>
  <c r="D79" i="3"/>
  <c r="G77" i="3"/>
  <c r="E77" i="3"/>
  <c r="F77" i="3" s="1"/>
  <c r="M79" i="3"/>
  <c r="J77" i="3"/>
  <c r="L77" i="3"/>
  <c r="C81" i="3" l="1"/>
  <c r="D80" i="3"/>
  <c r="H85" i="3"/>
  <c r="I84" i="3"/>
  <c r="E78" i="3"/>
  <c r="F78" i="3" s="1"/>
  <c r="G78" i="3"/>
  <c r="Q78" i="3"/>
  <c r="O78" i="3"/>
  <c r="P78" i="3" s="1"/>
  <c r="M80" i="3"/>
  <c r="L78" i="3"/>
  <c r="J78" i="3"/>
  <c r="J79" i="3"/>
  <c r="L79" i="3"/>
  <c r="Q79" i="3"/>
  <c r="O79" i="3"/>
  <c r="P79" i="3" s="1"/>
  <c r="H86" i="3" l="1"/>
  <c r="I85" i="3"/>
  <c r="C82" i="3"/>
  <c r="D81" i="3"/>
  <c r="M81" i="3"/>
  <c r="G79" i="3"/>
  <c r="E79" i="3"/>
  <c r="F79" i="3" s="1"/>
  <c r="C83" i="3" l="1"/>
  <c r="D82" i="3"/>
  <c r="H87" i="3"/>
  <c r="I86" i="3"/>
  <c r="Q80" i="3"/>
  <c r="O80" i="3"/>
  <c r="P80" i="3" s="1"/>
  <c r="J80" i="3"/>
  <c r="L80" i="3"/>
  <c r="G80" i="3"/>
  <c r="E80" i="3"/>
  <c r="F80" i="3" s="1"/>
  <c r="M82" i="3"/>
  <c r="H88" i="3" l="1"/>
  <c r="I87" i="3"/>
  <c r="C84" i="3"/>
  <c r="D83" i="3"/>
  <c r="O81" i="3"/>
  <c r="P81" i="3" s="1"/>
  <c r="Q81" i="3"/>
  <c r="G81" i="3"/>
  <c r="E81" i="3"/>
  <c r="F81" i="3" s="1"/>
  <c r="J81" i="3"/>
  <c r="L81" i="3"/>
  <c r="M83" i="3"/>
  <c r="C85" i="3" l="1"/>
  <c r="D84" i="3"/>
  <c r="H89" i="3"/>
  <c r="I88" i="3"/>
  <c r="L82" i="3"/>
  <c r="J82" i="3"/>
  <c r="J83" i="3"/>
  <c r="L83" i="3"/>
  <c r="Q82" i="3"/>
  <c r="O82" i="3"/>
  <c r="P82" i="3" s="1"/>
  <c r="E82" i="3"/>
  <c r="F82" i="3" s="1"/>
  <c r="G82" i="3"/>
  <c r="M84" i="3"/>
  <c r="H90" i="3" l="1"/>
  <c r="I89" i="3"/>
  <c r="C86" i="3"/>
  <c r="D85" i="3"/>
  <c r="Q83" i="3"/>
  <c r="O83" i="3"/>
  <c r="P83" i="3" s="1"/>
  <c r="G83" i="3"/>
  <c r="E83" i="3"/>
  <c r="F83" i="3" s="1"/>
  <c r="M85" i="3"/>
  <c r="C87" i="3" l="1"/>
  <c r="D86" i="3"/>
  <c r="H91" i="3"/>
  <c r="I90" i="3"/>
  <c r="M86" i="3"/>
  <c r="J84" i="3"/>
  <c r="L84" i="3"/>
  <c r="Q84" i="3"/>
  <c r="O84" i="3"/>
  <c r="P84" i="3" s="1"/>
  <c r="G84" i="3"/>
  <c r="E84" i="3"/>
  <c r="F84" i="3" s="1"/>
  <c r="H92" i="3" l="1"/>
  <c r="I91" i="3"/>
  <c r="C88" i="3"/>
  <c r="D87" i="3"/>
  <c r="G85" i="3"/>
  <c r="E85" i="3"/>
  <c r="F85" i="3" s="1"/>
  <c r="L85" i="3"/>
  <c r="J85" i="3"/>
  <c r="J86" i="3"/>
  <c r="L86" i="3"/>
  <c r="O85" i="3"/>
  <c r="P85" i="3" s="1"/>
  <c r="Q85" i="3"/>
  <c r="M87" i="3"/>
  <c r="C89" i="3" l="1"/>
  <c r="D88" i="3"/>
  <c r="H93" i="3"/>
  <c r="I92" i="3"/>
  <c r="M88" i="3"/>
  <c r="Q86" i="3"/>
  <c r="O86" i="3"/>
  <c r="P86" i="3" s="1"/>
  <c r="E86" i="3"/>
  <c r="F86" i="3" s="1"/>
  <c r="G86" i="3"/>
  <c r="H94" i="3" l="1"/>
  <c r="I93" i="3"/>
  <c r="C90" i="3"/>
  <c r="D89" i="3"/>
  <c r="Q88" i="3"/>
  <c r="O88" i="3"/>
  <c r="P88" i="3" s="1"/>
  <c r="J88" i="3"/>
  <c r="L88" i="3"/>
  <c r="O87" i="3"/>
  <c r="P87" i="3" s="1"/>
  <c r="Q87" i="3"/>
  <c r="G87" i="3"/>
  <c r="E87" i="3"/>
  <c r="F87" i="3" s="1"/>
  <c r="J87" i="3"/>
  <c r="L87" i="3"/>
  <c r="M89" i="3"/>
  <c r="C91" i="3" l="1"/>
  <c r="D90" i="3"/>
  <c r="H95" i="3"/>
  <c r="I94" i="3"/>
  <c r="G88" i="3"/>
  <c r="E88" i="3"/>
  <c r="F88" i="3" s="1"/>
  <c r="M90" i="3"/>
  <c r="H96" i="3" l="1"/>
  <c r="I95" i="3"/>
  <c r="C92" i="3"/>
  <c r="D91" i="3"/>
  <c r="G89" i="3"/>
  <c r="E89" i="3"/>
  <c r="F89" i="3" s="1"/>
  <c r="M91" i="3"/>
  <c r="L89" i="3"/>
  <c r="J89" i="3"/>
  <c r="O89" i="3"/>
  <c r="P89" i="3" s="1"/>
  <c r="Q89" i="3"/>
  <c r="C93" i="3" l="1"/>
  <c r="D92" i="3"/>
  <c r="H97" i="3"/>
  <c r="I96" i="3"/>
  <c r="J91" i="3"/>
  <c r="L90" i="3"/>
  <c r="J90" i="3"/>
  <c r="E90" i="3"/>
  <c r="F90" i="3" s="1"/>
  <c r="G90" i="3"/>
  <c r="Q90" i="3"/>
  <c r="O90" i="3"/>
  <c r="P90" i="3" s="1"/>
  <c r="M92" i="3"/>
  <c r="H98" i="3" l="1"/>
  <c r="I97" i="3"/>
  <c r="C94" i="3"/>
  <c r="D93" i="3"/>
  <c r="L91" i="3"/>
  <c r="G91" i="3"/>
  <c r="E91" i="3"/>
  <c r="F91" i="3" s="1"/>
  <c r="O91" i="3"/>
  <c r="P91" i="3" s="1"/>
  <c r="Q91" i="3"/>
  <c r="M93" i="3"/>
  <c r="C95" i="3" l="1"/>
  <c r="D94" i="3"/>
  <c r="H99" i="3"/>
  <c r="I98" i="3"/>
  <c r="E92" i="3"/>
  <c r="F92" i="3" s="1"/>
  <c r="G92" i="3"/>
  <c r="M94" i="3"/>
  <c r="J92" i="3"/>
  <c r="L92" i="3"/>
  <c r="Q92" i="3"/>
  <c r="O92" i="3"/>
  <c r="P92" i="3" s="1"/>
  <c r="H100" i="3" l="1"/>
  <c r="I99" i="3"/>
  <c r="C96" i="3"/>
  <c r="D95" i="3"/>
  <c r="G93" i="3"/>
  <c r="E93" i="3"/>
  <c r="F93" i="3" s="1"/>
  <c r="L93" i="3"/>
  <c r="J93" i="3"/>
  <c r="M95" i="3"/>
  <c r="O93" i="3"/>
  <c r="P93" i="3" s="1"/>
  <c r="Q93" i="3"/>
  <c r="C97" i="3" l="1"/>
  <c r="D96" i="3"/>
  <c r="H101" i="3"/>
  <c r="I100" i="3"/>
  <c r="E94" i="3"/>
  <c r="F94" i="3" s="1"/>
  <c r="G94" i="3"/>
  <c r="Q95" i="3"/>
  <c r="O95" i="3"/>
  <c r="P95" i="3" s="1"/>
  <c r="L94" i="3"/>
  <c r="J94" i="3"/>
  <c r="M96" i="3"/>
  <c r="Q94" i="3"/>
  <c r="O94" i="3"/>
  <c r="P94" i="3" s="1"/>
  <c r="H102" i="3" l="1"/>
  <c r="I101" i="3"/>
  <c r="C98" i="3"/>
  <c r="D97" i="3"/>
  <c r="G95" i="3"/>
  <c r="E95" i="3"/>
  <c r="F95" i="3" s="1"/>
  <c r="M97" i="3"/>
  <c r="J95" i="3"/>
  <c r="L95" i="3"/>
  <c r="Q96" i="3"/>
  <c r="O96" i="3"/>
  <c r="P96" i="3" s="1"/>
  <c r="C99" i="3" l="1"/>
  <c r="D98" i="3"/>
  <c r="H103" i="3"/>
  <c r="I102" i="3"/>
  <c r="E96" i="3"/>
  <c r="F96" i="3" s="1"/>
  <c r="G96" i="3"/>
  <c r="J96" i="3"/>
  <c r="L96" i="3"/>
  <c r="M98" i="3"/>
  <c r="H104" i="3" l="1"/>
  <c r="I103" i="3"/>
  <c r="C100" i="3"/>
  <c r="D99" i="3"/>
  <c r="J97" i="3"/>
  <c r="L97" i="3"/>
  <c r="O97" i="3"/>
  <c r="P97" i="3" s="1"/>
  <c r="Q97" i="3"/>
  <c r="M99" i="3"/>
  <c r="G97" i="3"/>
  <c r="E97" i="3"/>
  <c r="F97" i="3" s="1"/>
  <c r="C101" i="3" l="1"/>
  <c r="D100" i="3"/>
  <c r="H105" i="3"/>
  <c r="I104" i="3"/>
  <c r="Q98" i="3"/>
  <c r="O98" i="3"/>
  <c r="P98" i="3" s="1"/>
  <c r="Q99" i="3"/>
  <c r="O99" i="3"/>
  <c r="P99" i="3" s="1"/>
  <c r="L98" i="3"/>
  <c r="J98" i="3"/>
  <c r="E98" i="3"/>
  <c r="F98" i="3" s="1"/>
  <c r="G98" i="3"/>
  <c r="M100" i="3"/>
  <c r="H106" i="3" l="1"/>
  <c r="I105" i="3"/>
  <c r="C102" i="3"/>
  <c r="D101" i="3"/>
  <c r="J100" i="3"/>
  <c r="L100" i="3"/>
  <c r="J99" i="3"/>
  <c r="L99" i="3"/>
  <c r="E99" i="3"/>
  <c r="F99" i="3" s="1"/>
  <c r="G99" i="3"/>
  <c r="M101" i="3"/>
  <c r="C103" i="3" l="1"/>
  <c r="D102" i="3"/>
  <c r="H107" i="3"/>
  <c r="I106" i="3"/>
  <c r="M102" i="3"/>
  <c r="Q100" i="3"/>
  <c r="O100" i="3"/>
  <c r="P100" i="3" s="1"/>
  <c r="G100" i="3"/>
  <c r="E100" i="3"/>
  <c r="F100" i="3" s="1"/>
  <c r="H108" i="3" l="1"/>
  <c r="I107" i="3"/>
  <c r="C104" i="3"/>
  <c r="D103" i="3"/>
  <c r="L102" i="3"/>
  <c r="J102" i="3"/>
  <c r="G101" i="3"/>
  <c r="E101" i="3"/>
  <c r="F101" i="3" s="1"/>
  <c r="M103" i="3"/>
  <c r="L101" i="3"/>
  <c r="J101" i="3"/>
  <c r="O101" i="3"/>
  <c r="P101" i="3" s="1"/>
  <c r="Q101" i="3"/>
  <c r="C105" i="3" l="1"/>
  <c r="D104" i="3"/>
  <c r="H109" i="3"/>
  <c r="I108" i="3"/>
  <c r="E102" i="3"/>
  <c r="F102" i="3" s="1"/>
  <c r="G102" i="3"/>
  <c r="Q102" i="3"/>
  <c r="O102" i="3"/>
  <c r="P102" i="3" s="1"/>
  <c r="M104" i="3"/>
  <c r="H110" i="3" l="1"/>
  <c r="I109" i="3"/>
  <c r="C106" i="3"/>
  <c r="D105" i="3"/>
  <c r="G103" i="3"/>
  <c r="E103" i="3"/>
  <c r="F103" i="3" s="1"/>
  <c r="M105" i="3"/>
  <c r="Q103" i="3"/>
  <c r="O103" i="3"/>
  <c r="P103" i="3" s="1"/>
  <c r="Q104" i="3"/>
  <c r="O104" i="3"/>
  <c r="P104" i="3" s="1"/>
  <c r="J103" i="3"/>
  <c r="L103" i="3"/>
  <c r="C107" i="3" l="1"/>
  <c r="D106" i="3"/>
  <c r="H111" i="3"/>
  <c r="I110" i="3"/>
  <c r="J104" i="3"/>
  <c r="L104" i="3"/>
  <c r="M106" i="3"/>
  <c r="G104" i="3"/>
  <c r="E104" i="3"/>
  <c r="F104" i="3" s="1"/>
  <c r="H112" i="3" l="1"/>
  <c r="I111" i="3"/>
  <c r="C108" i="3"/>
  <c r="D107" i="3"/>
  <c r="L105" i="3"/>
  <c r="J105" i="3"/>
  <c r="O105" i="3"/>
  <c r="P105" i="3" s="1"/>
  <c r="Q105" i="3"/>
  <c r="M107" i="3"/>
  <c r="G105" i="3"/>
  <c r="E105" i="3"/>
  <c r="F105" i="3" s="1"/>
  <c r="C109" i="3" l="1"/>
  <c r="D108" i="3"/>
  <c r="H113" i="3"/>
  <c r="I112" i="3"/>
  <c r="O106" i="3"/>
  <c r="P106" i="3" s="1"/>
  <c r="Q106" i="3"/>
  <c r="M108" i="3"/>
  <c r="E106" i="3"/>
  <c r="F106" i="3" s="1"/>
  <c r="G106" i="3"/>
  <c r="J106" i="3"/>
  <c r="L106" i="3"/>
  <c r="H114" i="3" l="1"/>
  <c r="I113" i="3"/>
  <c r="C110" i="3"/>
  <c r="D109" i="3"/>
  <c r="J107" i="3"/>
  <c r="L107" i="3"/>
  <c r="J108" i="3"/>
  <c r="L108" i="3"/>
  <c r="Q107" i="3"/>
  <c r="O107" i="3"/>
  <c r="P107" i="3" s="1"/>
  <c r="M109" i="3"/>
  <c r="Q108" i="3"/>
  <c r="O108" i="3"/>
  <c r="P108" i="3" s="1"/>
  <c r="G107" i="3"/>
  <c r="E107" i="3"/>
  <c r="F107" i="3" s="1"/>
  <c r="C111" i="3" l="1"/>
  <c r="D110" i="3"/>
  <c r="H115" i="3"/>
  <c r="I114" i="3"/>
  <c r="G108" i="3"/>
  <c r="E108" i="3"/>
  <c r="F108" i="3" s="1"/>
  <c r="M110" i="3"/>
  <c r="H116" i="3" l="1"/>
  <c r="I115" i="3"/>
  <c r="C112" i="3"/>
  <c r="D111" i="3"/>
  <c r="L110" i="3"/>
  <c r="J110" i="3"/>
  <c r="G109" i="3"/>
  <c r="E109" i="3"/>
  <c r="F109" i="3" s="1"/>
  <c r="J109" i="3"/>
  <c r="L109" i="3"/>
  <c r="O109" i="3"/>
  <c r="P109" i="3" s="1"/>
  <c r="Q109" i="3"/>
  <c r="M111" i="3"/>
  <c r="C113" i="3" l="1"/>
  <c r="D112" i="3"/>
  <c r="H117" i="3"/>
  <c r="I116" i="3"/>
  <c r="M112" i="3"/>
  <c r="E110" i="3"/>
  <c r="F110" i="3" s="1"/>
  <c r="G110" i="3"/>
  <c r="Q110" i="3"/>
  <c r="O110" i="3"/>
  <c r="P110" i="3" s="1"/>
  <c r="H118" i="3" l="1"/>
  <c r="I117" i="3"/>
  <c r="C114" i="3"/>
  <c r="D113" i="3"/>
  <c r="J112" i="3"/>
  <c r="L112" i="3"/>
  <c r="L111" i="3"/>
  <c r="J111" i="3"/>
  <c r="G111" i="3"/>
  <c r="E111" i="3"/>
  <c r="F111" i="3" s="1"/>
  <c r="Q111" i="3"/>
  <c r="O111" i="3"/>
  <c r="P111" i="3" s="1"/>
  <c r="M113" i="3"/>
  <c r="C115" i="3" l="1"/>
  <c r="D114" i="3"/>
  <c r="H119" i="3"/>
  <c r="I118" i="3"/>
  <c r="M114" i="3"/>
  <c r="E112" i="3"/>
  <c r="F112" i="3" s="1"/>
  <c r="G112" i="3"/>
  <c r="Q112" i="3"/>
  <c r="O112" i="3"/>
  <c r="P112" i="3" s="1"/>
  <c r="H120" i="3" l="1"/>
  <c r="I119" i="3"/>
  <c r="C116" i="3"/>
  <c r="D115" i="3"/>
  <c r="O113" i="3"/>
  <c r="P113" i="3" s="1"/>
  <c r="Q113" i="3"/>
  <c r="G113" i="3"/>
  <c r="E113" i="3"/>
  <c r="F113" i="3" s="1"/>
  <c r="J113" i="3"/>
  <c r="L113" i="3"/>
  <c r="M115" i="3"/>
  <c r="C117" i="3" l="1"/>
  <c r="D116" i="3"/>
  <c r="H121" i="3"/>
  <c r="I120" i="3"/>
  <c r="L114" i="3"/>
  <c r="J114" i="3"/>
  <c r="Q114" i="3"/>
  <c r="O114" i="3"/>
  <c r="P114" i="3" s="1"/>
  <c r="M116" i="3"/>
  <c r="G114" i="3"/>
  <c r="E114" i="3"/>
  <c r="F114" i="3" s="1"/>
  <c r="H122" i="3" l="1"/>
  <c r="I122" i="3" s="1"/>
  <c r="I121" i="3"/>
  <c r="C118" i="3"/>
  <c r="D117" i="3"/>
  <c r="J115" i="3"/>
  <c r="L115" i="3"/>
  <c r="M117" i="3"/>
  <c r="J116" i="3"/>
  <c r="L116" i="3"/>
  <c r="Q115" i="3"/>
  <c r="O115" i="3"/>
  <c r="P115" i="3" s="1"/>
  <c r="G115" i="3"/>
  <c r="E115" i="3"/>
  <c r="F115" i="3" s="1"/>
  <c r="C119" i="3" l="1"/>
  <c r="D118" i="3"/>
  <c r="Q116" i="3"/>
  <c r="O116" i="3"/>
  <c r="P116" i="3" s="1"/>
  <c r="M118" i="3"/>
  <c r="G116" i="3"/>
  <c r="E116" i="3"/>
  <c r="F116" i="3" s="1"/>
  <c r="C120" i="3" l="1"/>
  <c r="D119" i="3"/>
  <c r="J117" i="3"/>
  <c r="L117" i="3"/>
  <c r="Q118" i="3"/>
  <c r="O118" i="3"/>
  <c r="P118" i="3" s="1"/>
  <c r="M119" i="3"/>
  <c r="Q117" i="3"/>
  <c r="O117" i="3"/>
  <c r="P117" i="3" s="1"/>
  <c r="L118" i="3"/>
  <c r="J118" i="3"/>
  <c r="G117" i="3"/>
  <c r="E117" i="3"/>
  <c r="F117" i="3" s="1"/>
  <c r="C121" i="3" l="1"/>
  <c r="D120" i="3"/>
  <c r="M120" i="3"/>
  <c r="L119" i="3"/>
  <c r="J119" i="3"/>
  <c r="E118" i="3"/>
  <c r="F118" i="3" s="1"/>
  <c r="G118" i="3"/>
  <c r="C122" i="3" l="1"/>
  <c r="D122" i="3" s="1"/>
  <c r="D121" i="3"/>
  <c r="Q119" i="3"/>
  <c r="O119" i="3"/>
  <c r="P119" i="3" s="1"/>
  <c r="G119" i="3"/>
  <c r="E119" i="3"/>
  <c r="F119" i="3" s="1"/>
  <c r="M121" i="3"/>
  <c r="G120" i="3" l="1"/>
  <c r="E120" i="3"/>
  <c r="F120" i="3" s="1"/>
  <c r="J120" i="3"/>
  <c r="L120" i="3"/>
  <c r="M122" i="3"/>
  <c r="Q120" i="3"/>
  <c r="O120" i="3"/>
  <c r="P120" i="3" s="1"/>
  <c r="Q122" i="3" l="1"/>
  <c r="O122" i="3"/>
  <c r="P122" i="3" s="1"/>
  <c r="J121" i="3"/>
  <c r="L121" i="3"/>
  <c r="Q121" i="3"/>
  <c r="O121" i="3"/>
  <c r="P121" i="3" s="1"/>
  <c r="E122" i="3"/>
  <c r="F122" i="3" s="1"/>
  <c r="G122" i="3"/>
  <c r="G121" i="3"/>
  <c r="E121" i="3"/>
  <c r="F121" i="3" s="1"/>
  <c r="L122" i="3" l="1"/>
  <c r="J122" i="3"/>
</calcChain>
</file>

<file path=xl/sharedStrings.xml><?xml version="1.0" encoding="utf-8"?>
<sst xmlns="http://schemas.openxmlformats.org/spreadsheetml/2006/main" count="123" uniqueCount="59">
  <si>
    <t>Date</t>
  </si>
  <si>
    <t>Close</t>
  </si>
  <si>
    <t>Sony Stock Daily Closing</t>
  </si>
  <si>
    <t>3 MA</t>
  </si>
  <si>
    <t>6 MA</t>
  </si>
  <si>
    <t>9 MA</t>
  </si>
  <si>
    <t>alpha 0.2</t>
  </si>
  <si>
    <t>alpha 0.4</t>
  </si>
  <si>
    <t>alpha 0.6</t>
  </si>
  <si>
    <t>t</t>
  </si>
  <si>
    <t>month</t>
  </si>
  <si>
    <t>MA(20)</t>
  </si>
  <si>
    <t>CMA(20)</t>
  </si>
  <si>
    <t>y/cma</t>
  </si>
  <si>
    <t>y</t>
  </si>
  <si>
    <t>seasonal index</t>
  </si>
  <si>
    <t>day</t>
  </si>
  <si>
    <t>days</t>
  </si>
  <si>
    <t>y for slr</t>
  </si>
  <si>
    <t>x for slr</t>
  </si>
  <si>
    <t>deseasonalized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</si>
  <si>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</si>
  <si>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</si>
  <si>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</si>
  <si>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</si>
  <si>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</si>
  <si>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</si>
  <si>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</si>
  <si>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</si>
  <si>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</si>
  <si>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</si>
  <si>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</si>
  <si>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</si>
  <si>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</si>
  <si>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</si>
  <si>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</si>
  <si>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</si>
  <si>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</si>
  <si>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</si>
  <si>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</si>
  <si>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</si>
  <si>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</si>
  <si>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</si>
  <si>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</si>
  <si>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</si>
  <si>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slope*x+intercept</t>
  </si>
  <si>
    <t>Unseasonalized trend</t>
  </si>
  <si>
    <t>sales prediction</t>
  </si>
  <si>
    <t>error</t>
  </si>
  <si>
    <t>absolute error</t>
  </si>
  <si>
    <t>% error</t>
  </si>
  <si>
    <t>sq error</t>
  </si>
  <si>
    <t>mean error Me</t>
  </si>
  <si>
    <t>MAE(MAD)</t>
  </si>
  <si>
    <t>MAPE</t>
  </si>
  <si>
    <t>MSE</t>
  </si>
  <si>
    <t>3ma</t>
  </si>
  <si>
    <t>6ma</t>
  </si>
  <si>
    <t>9ma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</si>
</sst>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0" xfId="0" applyBorder="1"/>
    <xf numFmtId="0" fontId="0" fillId="0" borderId="10" xfId="42" applyNumberFormat="1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165" fontId="0" fillId="0" borderId="0" xfId="43" applyNumberFormat="1" applyFont="1"/>
    <xf numFmtId="0" fontId="0" fillId="33" borderId="0" xfId="0" applyFill="1"/>
    <xf numFmtId="165" fontId="0" fillId="33" borderId="0" xfId="43" applyNumberFormat="1" applyFont="1" applyFill="1"/>
    <xf numFmtId="0" fontId="0" fillId="34" borderId="0" xfId="0" applyFill="1"/>
    <xf numFmtId="0" fontId="0" fillId="34" borderId="0" xfId="0" applyNumberFormat="1" applyFill="1"/>
    <xf numFmtId="164" fontId="0" fillId="34" borderId="0" xfId="0" applyNumberFormat="1" applyFill="1"/>
    <xf numFmtId="165" fontId="0" fillId="34" borderId="0" xfId="43" applyNumberFormat="1" applyFont="1" applyFill="1"/>
    <xf numFmtId="0" fontId="0" fillId="35" borderId="0" xfId="0" applyFill="1"/>
    <xf numFmtId="0" fontId="0" fillId="35" borderId="0" xfId="0" applyNumberFormat="1" applyFill="1"/>
    <xf numFmtId="164" fontId="0" fillId="35" borderId="0" xfId="0" applyNumberFormat="1" applyFill="1"/>
    <xf numFmtId="165" fontId="0" fillId="35" borderId="0" xfId="43" applyNumberFormat="1" applyFont="1" applyFill="1"/>
    <xf numFmtId="0" fontId="0" fillId="36" borderId="0" xfId="0" applyFill="1"/>
    <xf numFmtId="0" fontId="0" fillId="36" borderId="0" xfId="0" applyNumberFormat="1" applyFill="1"/>
    <xf numFmtId="164" fontId="0" fillId="36" borderId="0" xfId="0" applyNumberFormat="1" applyFill="1"/>
    <xf numFmtId="165" fontId="0" fillId="36" borderId="0" xfId="43" applyNumberFormat="1" applyFont="1" applyFill="1"/>
    <xf numFmtId="0" fontId="0" fillId="37" borderId="0" xfId="0" applyFill="1"/>
    <xf numFmtId="0" fontId="0" fillId="37" borderId="0" xfId="0" applyNumberFormat="1" applyFill="1"/>
    <xf numFmtId="165" fontId="0" fillId="37" borderId="0" xfId="43" applyNumberFormat="1" applyFont="1" applyFill="1"/>
    <xf numFmtId="164" fontId="0" fillId="37" borderId="0" xfId="0" applyNumberFormat="1" applyFill="1"/>
    <xf numFmtId="0" fontId="19" fillId="0" borderId="0" xfId="0" applyFont="1" applyFill="1"/>
    <xf numFmtId="0" fontId="0" fillId="0" borderId="0" xfId="0" applyFill="1"/>
    <xf numFmtId="164" fontId="0" fillId="33" borderId="0" xfId="0" applyNumberFormat="1" applyFill="1"/>
    <xf numFmtId="164" fontId="0" fillId="38" borderId="0" xfId="0" applyNumberFormat="1" applyFill="1"/>
    <xf numFmtId="0" fontId="0" fillId="38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Closing</a:t>
            </a:r>
            <a:r>
              <a:rPr lang="en-US" baseline="0"/>
              <a:t> for SONY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Data'!$A$3:$A$122</c:f>
              <c:numCache>
                <c:formatCode>m/d/yyyy</c:formatCode>
                <c:ptCount val="120"/>
                <c:pt idx="0">
                  <c:v>44162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44207</c:v>
                </c:pt>
                <c:pt idx="30">
                  <c:v>44208</c:v>
                </c:pt>
                <c:pt idx="31">
                  <c:v>44209</c:v>
                </c:pt>
                <c:pt idx="32">
                  <c:v>44210</c:v>
                </c:pt>
                <c:pt idx="33">
                  <c:v>44211</c:v>
                </c:pt>
                <c:pt idx="34">
                  <c:v>44215</c:v>
                </c:pt>
                <c:pt idx="35">
                  <c:v>44216</c:v>
                </c:pt>
                <c:pt idx="36">
                  <c:v>44217</c:v>
                </c:pt>
                <c:pt idx="37">
                  <c:v>44218</c:v>
                </c:pt>
                <c:pt idx="38">
                  <c:v>44221</c:v>
                </c:pt>
                <c:pt idx="39">
                  <c:v>44222</c:v>
                </c:pt>
                <c:pt idx="40">
                  <c:v>44223</c:v>
                </c:pt>
                <c:pt idx="41">
                  <c:v>44224</c:v>
                </c:pt>
                <c:pt idx="42">
                  <c:v>44225</c:v>
                </c:pt>
                <c:pt idx="43">
                  <c:v>44228</c:v>
                </c:pt>
                <c:pt idx="44">
                  <c:v>44229</c:v>
                </c:pt>
                <c:pt idx="45">
                  <c:v>44230</c:v>
                </c:pt>
                <c:pt idx="46">
                  <c:v>44231</c:v>
                </c:pt>
                <c:pt idx="47">
                  <c:v>44232</c:v>
                </c:pt>
                <c:pt idx="48">
                  <c:v>44235</c:v>
                </c:pt>
                <c:pt idx="49">
                  <c:v>44236</c:v>
                </c:pt>
                <c:pt idx="50">
                  <c:v>44237</c:v>
                </c:pt>
                <c:pt idx="51">
                  <c:v>44238</c:v>
                </c:pt>
                <c:pt idx="52">
                  <c:v>44239</c:v>
                </c:pt>
                <c:pt idx="53">
                  <c:v>44243</c:v>
                </c:pt>
                <c:pt idx="54">
                  <c:v>44244</c:v>
                </c:pt>
                <c:pt idx="55">
                  <c:v>44245</c:v>
                </c:pt>
                <c:pt idx="56">
                  <c:v>44246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44256</c:v>
                </c:pt>
                <c:pt idx="63">
                  <c:v>44257</c:v>
                </c:pt>
                <c:pt idx="64">
                  <c:v>44258</c:v>
                </c:pt>
                <c:pt idx="65">
                  <c:v>44259</c:v>
                </c:pt>
                <c:pt idx="66">
                  <c:v>44260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44270</c:v>
                </c:pt>
                <c:pt idx="73">
                  <c:v>44271</c:v>
                </c:pt>
                <c:pt idx="74">
                  <c:v>44272</c:v>
                </c:pt>
                <c:pt idx="75">
                  <c:v>44273</c:v>
                </c:pt>
                <c:pt idx="76">
                  <c:v>44274</c:v>
                </c:pt>
                <c:pt idx="77">
                  <c:v>44277</c:v>
                </c:pt>
                <c:pt idx="78">
                  <c:v>44278</c:v>
                </c:pt>
                <c:pt idx="79">
                  <c:v>44279</c:v>
                </c:pt>
                <c:pt idx="80">
                  <c:v>44280</c:v>
                </c:pt>
                <c:pt idx="81">
                  <c:v>44281</c:v>
                </c:pt>
                <c:pt idx="82">
                  <c:v>44284</c:v>
                </c:pt>
                <c:pt idx="83">
                  <c:v>44285</c:v>
                </c:pt>
                <c:pt idx="84">
                  <c:v>44286</c:v>
                </c:pt>
                <c:pt idx="85">
                  <c:v>44287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44298</c:v>
                </c:pt>
                <c:pt idx="92">
                  <c:v>44299</c:v>
                </c:pt>
                <c:pt idx="93">
                  <c:v>44300</c:v>
                </c:pt>
                <c:pt idx="94">
                  <c:v>44301</c:v>
                </c:pt>
                <c:pt idx="95">
                  <c:v>44302</c:v>
                </c:pt>
                <c:pt idx="96">
                  <c:v>44305</c:v>
                </c:pt>
                <c:pt idx="97">
                  <c:v>44306</c:v>
                </c:pt>
                <c:pt idx="98">
                  <c:v>44307</c:v>
                </c:pt>
                <c:pt idx="99">
                  <c:v>44308</c:v>
                </c:pt>
                <c:pt idx="100">
                  <c:v>44309</c:v>
                </c:pt>
                <c:pt idx="101">
                  <c:v>44312</c:v>
                </c:pt>
                <c:pt idx="102">
                  <c:v>44313</c:v>
                </c:pt>
                <c:pt idx="103">
                  <c:v>44314</c:v>
                </c:pt>
                <c:pt idx="104">
                  <c:v>44315</c:v>
                </c:pt>
                <c:pt idx="105">
                  <c:v>44316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44326</c:v>
                </c:pt>
                <c:pt idx="112">
                  <c:v>44327</c:v>
                </c:pt>
                <c:pt idx="113">
                  <c:v>44328</c:v>
                </c:pt>
                <c:pt idx="114">
                  <c:v>44329</c:v>
                </c:pt>
                <c:pt idx="115">
                  <c:v>44330</c:v>
                </c:pt>
                <c:pt idx="116">
                  <c:v>44333</c:v>
                </c:pt>
                <c:pt idx="117">
                  <c:v>44334</c:v>
                </c:pt>
                <c:pt idx="118">
                  <c:v>44335</c:v>
                </c:pt>
                <c:pt idx="119">
                  <c:v>44336</c:v>
                </c:pt>
              </c:numCache>
            </c:numRef>
          </c:cat>
          <c:val>
            <c:numRef>
              <c:f>'Raw Data'!$B$3:$B$122</c:f>
              <c:numCache>
                <c:formatCode>_([$$-409]* #,##0.00_);_([$$-409]* \(#,##0.00\);_([$$-409]* "-"??_);_(@_)</c:formatCode>
                <c:ptCount val="120"/>
                <c:pt idx="0">
                  <c:v>94.07</c:v>
                </c:pt>
                <c:pt idx="1">
                  <c:v>93.290001000000004</c:v>
                </c:pt>
                <c:pt idx="2">
                  <c:v>94.68</c:v>
                </c:pt>
                <c:pt idx="3">
                  <c:v>92.620002999999997</c:v>
                </c:pt>
                <c:pt idx="4">
                  <c:v>93.830001999999993</c:v>
                </c:pt>
                <c:pt idx="5">
                  <c:v>94.400002000000001</c:v>
                </c:pt>
                <c:pt idx="6">
                  <c:v>93.360000999999997</c:v>
                </c:pt>
                <c:pt idx="7">
                  <c:v>93.370002999999997</c:v>
                </c:pt>
                <c:pt idx="8">
                  <c:v>94.129997000000003</c:v>
                </c:pt>
                <c:pt idx="9">
                  <c:v>94.089995999999999</c:v>
                </c:pt>
                <c:pt idx="10">
                  <c:v>94.68</c:v>
                </c:pt>
                <c:pt idx="11">
                  <c:v>93.370002999999997</c:v>
                </c:pt>
                <c:pt idx="12">
                  <c:v>94.150002000000001</c:v>
                </c:pt>
                <c:pt idx="13">
                  <c:v>95.110000999999997</c:v>
                </c:pt>
                <c:pt idx="14">
                  <c:v>97.019997000000004</c:v>
                </c:pt>
                <c:pt idx="15">
                  <c:v>98.709998999999996</c:v>
                </c:pt>
                <c:pt idx="16">
                  <c:v>99.400002000000001</c:v>
                </c:pt>
                <c:pt idx="17">
                  <c:v>97.459998999999996</c:v>
                </c:pt>
                <c:pt idx="18">
                  <c:v>97.459998999999996</c:v>
                </c:pt>
                <c:pt idx="19">
                  <c:v>96.839995999999999</c:v>
                </c:pt>
                <c:pt idx="20">
                  <c:v>97.949996999999996</c:v>
                </c:pt>
                <c:pt idx="21">
                  <c:v>100.43</c:v>
                </c:pt>
                <c:pt idx="22">
                  <c:v>100.779999</c:v>
                </c:pt>
                <c:pt idx="23">
                  <c:v>101.099998</c:v>
                </c:pt>
                <c:pt idx="24">
                  <c:v>100.07</c:v>
                </c:pt>
                <c:pt idx="25">
                  <c:v>103.110001</c:v>
                </c:pt>
                <c:pt idx="26">
                  <c:v>101.08000199999999</c:v>
                </c:pt>
                <c:pt idx="27">
                  <c:v>102</c:v>
                </c:pt>
                <c:pt idx="28">
                  <c:v>103.989998</c:v>
                </c:pt>
                <c:pt idx="29">
                  <c:v>103.839996</c:v>
                </c:pt>
                <c:pt idx="30">
                  <c:v>104.029999</c:v>
                </c:pt>
                <c:pt idx="31">
                  <c:v>103.889999</c:v>
                </c:pt>
                <c:pt idx="32">
                  <c:v>103.41999800000001</c:v>
                </c:pt>
                <c:pt idx="33">
                  <c:v>102.050003</c:v>
                </c:pt>
                <c:pt idx="34">
                  <c:v>102.230003</c:v>
                </c:pt>
                <c:pt idx="35">
                  <c:v>102.889999</c:v>
                </c:pt>
                <c:pt idx="36">
                  <c:v>102.550003</c:v>
                </c:pt>
                <c:pt idx="37">
                  <c:v>101.110001</c:v>
                </c:pt>
                <c:pt idx="38">
                  <c:v>99.279999000000004</c:v>
                </c:pt>
                <c:pt idx="39">
                  <c:v>99.709998999999996</c:v>
                </c:pt>
                <c:pt idx="40">
                  <c:v>97</c:v>
                </c:pt>
                <c:pt idx="41">
                  <c:v>97.650002000000001</c:v>
                </c:pt>
                <c:pt idx="42">
                  <c:v>95.709998999999996</c:v>
                </c:pt>
                <c:pt idx="43">
                  <c:v>98.529999000000004</c:v>
                </c:pt>
                <c:pt idx="44">
                  <c:v>99.239998</c:v>
                </c:pt>
                <c:pt idx="45">
                  <c:v>111.30999799999999</c:v>
                </c:pt>
                <c:pt idx="46">
                  <c:v>110.879997</c:v>
                </c:pt>
                <c:pt idx="47">
                  <c:v>116.709999</c:v>
                </c:pt>
                <c:pt idx="48">
                  <c:v>115.620003</c:v>
                </c:pt>
                <c:pt idx="49">
                  <c:v>112.639999</c:v>
                </c:pt>
                <c:pt idx="50">
                  <c:v>113.30999799999999</c:v>
                </c:pt>
                <c:pt idx="51">
                  <c:v>113.970001</c:v>
                </c:pt>
                <c:pt idx="52">
                  <c:v>113.529999</c:v>
                </c:pt>
                <c:pt idx="53">
                  <c:v>114.970001</c:v>
                </c:pt>
                <c:pt idx="54">
                  <c:v>114.91999800000001</c:v>
                </c:pt>
                <c:pt idx="55">
                  <c:v>113.519997</c:v>
                </c:pt>
                <c:pt idx="56">
                  <c:v>115.540001</c:v>
                </c:pt>
                <c:pt idx="57">
                  <c:v>113.279999</c:v>
                </c:pt>
                <c:pt idx="58">
                  <c:v>112.43</c:v>
                </c:pt>
                <c:pt idx="59">
                  <c:v>109.599998</c:v>
                </c:pt>
                <c:pt idx="60">
                  <c:v>107.08000199999999</c:v>
                </c:pt>
                <c:pt idx="61">
                  <c:v>105.80999799999999</c:v>
                </c:pt>
                <c:pt idx="62">
                  <c:v>108.08000199999999</c:v>
                </c:pt>
                <c:pt idx="63">
                  <c:v>105.769997</c:v>
                </c:pt>
                <c:pt idx="64">
                  <c:v>104.519997</c:v>
                </c:pt>
                <c:pt idx="65">
                  <c:v>101.839996</c:v>
                </c:pt>
                <c:pt idx="66">
                  <c:v>104.139999</c:v>
                </c:pt>
                <c:pt idx="67">
                  <c:v>100.25</c:v>
                </c:pt>
                <c:pt idx="68">
                  <c:v>101.519997</c:v>
                </c:pt>
                <c:pt idx="69">
                  <c:v>100.989998</c:v>
                </c:pt>
                <c:pt idx="70">
                  <c:v>103.199997</c:v>
                </c:pt>
                <c:pt idx="71">
                  <c:v>104.55999799999999</c:v>
                </c:pt>
                <c:pt idx="72">
                  <c:v>105.389999</c:v>
                </c:pt>
                <c:pt idx="73">
                  <c:v>106.55999799999999</c:v>
                </c:pt>
                <c:pt idx="74">
                  <c:v>105.93</c:v>
                </c:pt>
                <c:pt idx="75">
                  <c:v>105.339996</c:v>
                </c:pt>
                <c:pt idx="76">
                  <c:v>105.260002</c:v>
                </c:pt>
                <c:pt idx="77">
                  <c:v>106.889999</c:v>
                </c:pt>
                <c:pt idx="78">
                  <c:v>105.110001</c:v>
                </c:pt>
                <c:pt idx="79">
                  <c:v>102.349998</c:v>
                </c:pt>
                <c:pt idx="80">
                  <c:v>102.650002</c:v>
                </c:pt>
                <c:pt idx="81">
                  <c:v>105.41999800000001</c:v>
                </c:pt>
                <c:pt idx="82">
                  <c:v>106.599998</c:v>
                </c:pt>
                <c:pt idx="83">
                  <c:v>104.510002</c:v>
                </c:pt>
                <c:pt idx="84">
                  <c:v>106.010002</c:v>
                </c:pt>
                <c:pt idx="85">
                  <c:v>106.860001</c:v>
                </c:pt>
                <c:pt idx="86">
                  <c:v>111.389999</c:v>
                </c:pt>
                <c:pt idx="87">
                  <c:v>109.900002</c:v>
                </c:pt>
                <c:pt idx="88">
                  <c:v>110.860001</c:v>
                </c:pt>
                <c:pt idx="89">
                  <c:v>109.82</c:v>
                </c:pt>
                <c:pt idx="90">
                  <c:v>111.790001</c:v>
                </c:pt>
                <c:pt idx="91">
                  <c:v>111.389999</c:v>
                </c:pt>
                <c:pt idx="92">
                  <c:v>111.879997</c:v>
                </c:pt>
                <c:pt idx="93">
                  <c:v>111.779999</c:v>
                </c:pt>
                <c:pt idx="94">
                  <c:v>112.769997</c:v>
                </c:pt>
                <c:pt idx="95">
                  <c:v>111.099998</c:v>
                </c:pt>
                <c:pt idx="96">
                  <c:v>109.980003</c:v>
                </c:pt>
                <c:pt idx="97">
                  <c:v>108.610001</c:v>
                </c:pt>
                <c:pt idx="98">
                  <c:v>108.44000200000001</c:v>
                </c:pt>
                <c:pt idx="99">
                  <c:v>108.94000200000001</c:v>
                </c:pt>
                <c:pt idx="100">
                  <c:v>109.94000200000001</c:v>
                </c:pt>
                <c:pt idx="101">
                  <c:v>108.91999800000001</c:v>
                </c:pt>
                <c:pt idx="102">
                  <c:v>106.66999800000001</c:v>
                </c:pt>
                <c:pt idx="103">
                  <c:v>104.489998</c:v>
                </c:pt>
                <c:pt idx="104">
                  <c:v>104.849998</c:v>
                </c:pt>
                <c:pt idx="105">
                  <c:v>100.160004</c:v>
                </c:pt>
                <c:pt idx="106">
                  <c:v>99.370002999999997</c:v>
                </c:pt>
                <c:pt idx="107">
                  <c:v>96.790001000000004</c:v>
                </c:pt>
                <c:pt idx="108">
                  <c:v>97.629997000000003</c:v>
                </c:pt>
                <c:pt idx="109">
                  <c:v>97.75</c:v>
                </c:pt>
                <c:pt idx="110">
                  <c:v>97.040001000000004</c:v>
                </c:pt>
                <c:pt idx="111">
                  <c:v>97.400002000000001</c:v>
                </c:pt>
                <c:pt idx="112">
                  <c:v>96.050003000000004</c:v>
                </c:pt>
                <c:pt idx="113">
                  <c:v>93.050003000000004</c:v>
                </c:pt>
                <c:pt idx="114">
                  <c:v>92.970000999999996</c:v>
                </c:pt>
                <c:pt idx="115">
                  <c:v>94.150002000000001</c:v>
                </c:pt>
                <c:pt idx="116">
                  <c:v>93.919998000000007</c:v>
                </c:pt>
                <c:pt idx="117">
                  <c:v>95</c:v>
                </c:pt>
                <c:pt idx="118">
                  <c:v>95.309997999999993</c:v>
                </c:pt>
                <c:pt idx="119">
                  <c:v>96.900002000000001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C-4F41-9056-3B407E26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20479"/>
        <c:axId val="934699583"/>
      </c:lineChart>
      <c:dateAx>
        <c:axId val="9359204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99583"/>
        <c:crosses val="autoZero"/>
        <c:auto val="1"/>
        <c:lblOffset val="100"/>
        <c:baseTimeUnit val="days"/>
      </c:dateAx>
      <c:valAx>
        <c:axId val="9346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2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Forecast</a:t>
            </a:r>
            <a:endParaRPr lang="en-US"/>
          </a:p>
        </c:rich>
      </c:tx>
      <c:layout>
        <c:manualLayout>
          <c:xMode val="edge"/>
          <c:yMode val="edge"/>
          <c:x val="0.45075741936752295"/>
          <c:y val="1.8244011498994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'Moving Average'!$C$2</c:f>
              <c:strCache>
                <c:ptCount val="1"/>
                <c:pt idx="0">
                  <c:v>3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'Moving Average'!$A$3:$A$122</c:f>
              <c:numCache>
                <c:formatCode>m/d/yyyy</c:formatCode>
                <c:ptCount val="120"/>
                <c:pt idx="0">
                  <c:v>44162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44207</c:v>
                </c:pt>
                <c:pt idx="30">
                  <c:v>44208</c:v>
                </c:pt>
                <c:pt idx="31">
                  <c:v>44209</c:v>
                </c:pt>
                <c:pt idx="32">
                  <c:v>44210</c:v>
                </c:pt>
                <c:pt idx="33">
                  <c:v>44211</c:v>
                </c:pt>
                <c:pt idx="34">
                  <c:v>44215</c:v>
                </c:pt>
                <c:pt idx="35">
                  <c:v>44216</c:v>
                </c:pt>
                <c:pt idx="36">
                  <c:v>44217</c:v>
                </c:pt>
                <c:pt idx="37">
                  <c:v>44218</c:v>
                </c:pt>
                <c:pt idx="38">
                  <c:v>44221</c:v>
                </c:pt>
                <c:pt idx="39">
                  <c:v>44222</c:v>
                </c:pt>
                <c:pt idx="40">
                  <c:v>44223</c:v>
                </c:pt>
                <c:pt idx="41">
                  <c:v>44224</c:v>
                </c:pt>
                <c:pt idx="42">
                  <c:v>44225</c:v>
                </c:pt>
                <c:pt idx="43">
                  <c:v>44228</c:v>
                </c:pt>
                <c:pt idx="44">
                  <c:v>44229</c:v>
                </c:pt>
                <c:pt idx="45">
                  <c:v>44230</c:v>
                </c:pt>
                <c:pt idx="46">
                  <c:v>44231</c:v>
                </c:pt>
                <c:pt idx="47">
                  <c:v>44232</c:v>
                </c:pt>
                <c:pt idx="48">
                  <c:v>44235</c:v>
                </c:pt>
                <c:pt idx="49">
                  <c:v>44236</c:v>
                </c:pt>
                <c:pt idx="50">
                  <c:v>44237</c:v>
                </c:pt>
                <c:pt idx="51">
                  <c:v>44238</c:v>
                </c:pt>
                <c:pt idx="52">
                  <c:v>44239</c:v>
                </c:pt>
                <c:pt idx="53">
                  <c:v>44243</c:v>
                </c:pt>
                <c:pt idx="54">
                  <c:v>44244</c:v>
                </c:pt>
                <c:pt idx="55">
                  <c:v>44245</c:v>
                </c:pt>
                <c:pt idx="56">
                  <c:v>44246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44256</c:v>
                </c:pt>
                <c:pt idx="63">
                  <c:v>44257</c:v>
                </c:pt>
                <c:pt idx="64">
                  <c:v>44258</c:v>
                </c:pt>
                <c:pt idx="65">
                  <c:v>44259</c:v>
                </c:pt>
                <c:pt idx="66">
                  <c:v>44260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44270</c:v>
                </c:pt>
                <c:pt idx="73">
                  <c:v>44271</c:v>
                </c:pt>
                <c:pt idx="74">
                  <c:v>44272</c:v>
                </c:pt>
                <c:pt idx="75">
                  <c:v>44273</c:v>
                </c:pt>
                <c:pt idx="76">
                  <c:v>44274</c:v>
                </c:pt>
                <c:pt idx="77">
                  <c:v>44277</c:v>
                </c:pt>
                <c:pt idx="78">
                  <c:v>44278</c:v>
                </c:pt>
                <c:pt idx="79">
                  <c:v>44279</c:v>
                </c:pt>
                <c:pt idx="80">
                  <c:v>44280</c:v>
                </c:pt>
                <c:pt idx="81">
                  <c:v>44281</c:v>
                </c:pt>
                <c:pt idx="82">
                  <c:v>44284</c:v>
                </c:pt>
                <c:pt idx="83">
                  <c:v>44285</c:v>
                </c:pt>
                <c:pt idx="84">
                  <c:v>44286</c:v>
                </c:pt>
                <c:pt idx="85">
                  <c:v>44287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44298</c:v>
                </c:pt>
                <c:pt idx="92">
                  <c:v>44299</c:v>
                </c:pt>
                <c:pt idx="93">
                  <c:v>44300</c:v>
                </c:pt>
                <c:pt idx="94">
                  <c:v>44301</c:v>
                </c:pt>
                <c:pt idx="95">
                  <c:v>44302</c:v>
                </c:pt>
                <c:pt idx="96">
                  <c:v>44305</c:v>
                </c:pt>
                <c:pt idx="97">
                  <c:v>44306</c:v>
                </c:pt>
                <c:pt idx="98">
                  <c:v>44307</c:v>
                </c:pt>
                <c:pt idx="99">
                  <c:v>44308</c:v>
                </c:pt>
                <c:pt idx="100">
                  <c:v>44309</c:v>
                </c:pt>
                <c:pt idx="101">
                  <c:v>44312</c:v>
                </c:pt>
                <c:pt idx="102">
                  <c:v>44313</c:v>
                </c:pt>
                <c:pt idx="103">
                  <c:v>44314</c:v>
                </c:pt>
                <c:pt idx="104">
                  <c:v>44315</c:v>
                </c:pt>
                <c:pt idx="105">
                  <c:v>44316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44326</c:v>
                </c:pt>
                <c:pt idx="112">
                  <c:v>44327</c:v>
                </c:pt>
                <c:pt idx="113">
                  <c:v>44328</c:v>
                </c:pt>
                <c:pt idx="114">
                  <c:v>44329</c:v>
                </c:pt>
                <c:pt idx="115">
                  <c:v>44330</c:v>
                </c:pt>
                <c:pt idx="116">
                  <c:v>44333</c:v>
                </c:pt>
                <c:pt idx="117">
                  <c:v>44334</c:v>
                </c:pt>
                <c:pt idx="118">
                  <c:v>44335</c:v>
                </c:pt>
                <c:pt idx="119">
                  <c:v>44336</c:v>
                </c:pt>
              </c:numCache>
            </c:numRef>
          </c:cat>
          <c:val>
            <c:numRef>
              <c:f>'Moving Average'!$C$3:$C$122</c:f>
              <c:numCache>
                <c:formatCode>General</c:formatCode>
                <c:ptCount val="120"/>
                <c:pt idx="3" formatCode="_([$$-409]* #,##0.00_);_([$$-409]* \(#,##0.00\);_([$$-409]* &quot;-&quot;??_);_(@_)">
                  <c:v>94.013333666666668</c:v>
                </c:pt>
                <c:pt idx="4" formatCode="_([$$-409]* #,##0.00_);_([$$-409]* \(#,##0.00\);_([$$-409]* &quot;-&quot;??_);_(@_)">
                  <c:v>93.530001333333345</c:v>
                </c:pt>
                <c:pt idx="5" formatCode="_([$$-409]* #,##0.00_);_([$$-409]* \(#,##0.00\);_([$$-409]* &quot;-&quot;??_);_(@_)">
                  <c:v>93.710001666666656</c:v>
                </c:pt>
                <c:pt idx="6" formatCode="_([$$-409]* #,##0.00_);_([$$-409]* \(#,##0.00\);_([$$-409]* &quot;-&quot;??_);_(@_)">
                  <c:v>93.616669000000002</c:v>
                </c:pt>
                <c:pt idx="7" formatCode="_([$$-409]* #,##0.00_);_([$$-409]* \(#,##0.00\);_([$$-409]* &quot;-&quot;??_);_(@_)">
                  <c:v>93.863335000000006</c:v>
                </c:pt>
                <c:pt idx="8" formatCode="_([$$-409]* #,##0.00_);_([$$-409]* \(#,##0.00\);_([$$-409]* &quot;-&quot;??_);_(@_)">
                  <c:v>93.710001999999989</c:v>
                </c:pt>
                <c:pt idx="9" formatCode="_([$$-409]* #,##0.00_);_([$$-409]* \(#,##0.00\);_([$$-409]* &quot;-&quot;??_);_(@_)">
                  <c:v>93.620000333333337</c:v>
                </c:pt>
                <c:pt idx="10" formatCode="_([$$-409]* #,##0.00_);_([$$-409]* \(#,##0.00\);_([$$-409]* &quot;-&quot;??_);_(@_)">
                  <c:v>93.863332</c:v>
                </c:pt>
                <c:pt idx="11" formatCode="_([$$-409]* #,##0.00_);_([$$-409]* \(#,##0.00\);_([$$-409]* &quot;-&quot;??_);_(@_)">
                  <c:v>94.29999766666667</c:v>
                </c:pt>
                <c:pt idx="12" formatCode="_([$$-409]* #,##0.00_);_([$$-409]* \(#,##0.00\);_([$$-409]* &quot;-&quot;??_);_(@_)">
                  <c:v>94.046666333333334</c:v>
                </c:pt>
                <c:pt idx="13" formatCode="_([$$-409]* #,##0.00_);_([$$-409]* \(#,##0.00\);_([$$-409]* &quot;-&quot;??_);_(@_)">
                  <c:v>94.06666833333334</c:v>
                </c:pt>
                <c:pt idx="14" formatCode="_([$$-409]* #,##0.00_);_([$$-409]* \(#,##0.00\);_([$$-409]* &quot;-&quot;??_);_(@_)">
                  <c:v>94.210001999999989</c:v>
                </c:pt>
                <c:pt idx="15" formatCode="_([$$-409]* #,##0.00_);_([$$-409]* \(#,##0.00\);_([$$-409]* &quot;-&quot;??_);_(@_)">
                  <c:v>95.426666666666662</c:v>
                </c:pt>
                <c:pt idx="16" formatCode="_([$$-409]* #,##0.00_);_([$$-409]* \(#,##0.00\);_([$$-409]* &quot;-&quot;??_);_(@_)">
                  <c:v>96.946665666666661</c:v>
                </c:pt>
                <c:pt idx="17" formatCode="_([$$-409]* #,##0.00_);_([$$-409]* \(#,##0.00\);_([$$-409]* &quot;-&quot;??_);_(@_)">
                  <c:v>98.376666</c:v>
                </c:pt>
                <c:pt idx="18" formatCode="_([$$-409]* #,##0.00_);_([$$-409]* \(#,##0.00\);_([$$-409]* &quot;-&quot;??_);_(@_)">
                  <c:v>98.523333333333326</c:v>
                </c:pt>
                <c:pt idx="19" formatCode="_([$$-409]* #,##0.00_);_([$$-409]* \(#,##0.00\);_([$$-409]* &quot;-&quot;??_);_(@_)">
                  <c:v>98.106666666666669</c:v>
                </c:pt>
                <c:pt idx="20" formatCode="_([$$-409]* #,##0.00_);_([$$-409]* \(#,##0.00\);_([$$-409]* &quot;-&quot;??_);_(@_)">
                  <c:v>97.253331333333335</c:v>
                </c:pt>
                <c:pt idx="21" formatCode="_([$$-409]* #,##0.00_);_([$$-409]* \(#,##0.00\);_([$$-409]* &quot;-&quot;??_);_(@_)">
                  <c:v>97.416664000000011</c:v>
                </c:pt>
                <c:pt idx="22" formatCode="_([$$-409]* #,##0.00_);_([$$-409]* \(#,##0.00\);_([$$-409]* &quot;-&quot;??_);_(@_)">
                  <c:v>98.406664333333325</c:v>
                </c:pt>
                <c:pt idx="23" formatCode="_([$$-409]* #,##0.00_);_([$$-409]* \(#,##0.00\);_([$$-409]* &quot;-&quot;??_);_(@_)">
                  <c:v>99.719998666666655</c:v>
                </c:pt>
                <c:pt idx="24" formatCode="_([$$-409]* #,##0.00_);_([$$-409]* \(#,##0.00\);_([$$-409]* &quot;-&quot;??_);_(@_)">
                  <c:v>100.769999</c:v>
                </c:pt>
                <c:pt idx="25" formatCode="_([$$-409]* #,##0.00_);_([$$-409]* \(#,##0.00\);_([$$-409]* &quot;-&quot;??_);_(@_)">
                  <c:v>100.64999899999999</c:v>
                </c:pt>
                <c:pt idx="26" formatCode="_([$$-409]* #,##0.00_);_([$$-409]* \(#,##0.00\);_([$$-409]* &quot;-&quot;??_);_(@_)">
                  <c:v>101.42666633333333</c:v>
                </c:pt>
                <c:pt idx="27" formatCode="_([$$-409]* #,##0.00_);_([$$-409]* \(#,##0.00\);_([$$-409]* &quot;-&quot;??_);_(@_)">
                  <c:v>101.420001</c:v>
                </c:pt>
                <c:pt idx="28" formatCode="_([$$-409]* #,##0.00_);_([$$-409]* \(#,##0.00\);_([$$-409]* &quot;-&quot;??_);_(@_)">
                  <c:v>102.06333433333333</c:v>
                </c:pt>
                <c:pt idx="29" formatCode="_([$$-409]* #,##0.00_);_([$$-409]* \(#,##0.00\);_([$$-409]* &quot;-&quot;??_);_(@_)">
                  <c:v>102.35666666666667</c:v>
                </c:pt>
                <c:pt idx="30" formatCode="_([$$-409]* #,##0.00_);_([$$-409]* \(#,##0.00\);_([$$-409]* &quot;-&quot;??_);_(@_)">
                  <c:v>103.27666466666666</c:v>
                </c:pt>
                <c:pt idx="31" formatCode="_([$$-409]* #,##0.00_);_([$$-409]* \(#,##0.00\);_([$$-409]* &quot;-&quot;??_);_(@_)">
                  <c:v>103.95333100000001</c:v>
                </c:pt>
                <c:pt idx="32" formatCode="_([$$-409]* #,##0.00_);_([$$-409]* \(#,##0.00\);_([$$-409]* &quot;-&quot;??_);_(@_)">
                  <c:v>103.91999800000001</c:v>
                </c:pt>
                <c:pt idx="33" formatCode="_([$$-409]* #,##0.00_);_([$$-409]* \(#,##0.00\);_([$$-409]* &quot;-&quot;??_);_(@_)">
                  <c:v>103.77999866666669</c:v>
                </c:pt>
                <c:pt idx="34" formatCode="_([$$-409]* #,##0.00_);_([$$-409]* \(#,##0.00\);_([$$-409]* &quot;-&quot;??_);_(@_)">
                  <c:v>103.12</c:v>
                </c:pt>
                <c:pt idx="35" formatCode="_([$$-409]* #,##0.00_);_([$$-409]* \(#,##0.00\);_([$$-409]* &quot;-&quot;??_);_(@_)">
                  <c:v>102.56666800000001</c:v>
                </c:pt>
                <c:pt idx="36" formatCode="_([$$-409]* #,##0.00_);_([$$-409]* \(#,##0.00\);_([$$-409]* &quot;-&quot;??_);_(@_)">
                  <c:v>102.39000166666666</c:v>
                </c:pt>
                <c:pt idx="37" formatCode="_([$$-409]* #,##0.00_);_([$$-409]* \(#,##0.00\);_([$$-409]* &quot;-&quot;??_);_(@_)">
                  <c:v>102.55666833333333</c:v>
                </c:pt>
                <c:pt idx="38" formatCode="_([$$-409]* #,##0.00_);_([$$-409]* \(#,##0.00\);_([$$-409]* &quot;-&quot;??_);_(@_)">
                  <c:v>102.18333433333333</c:v>
                </c:pt>
                <c:pt idx="39" formatCode="_([$$-409]* #,##0.00_);_([$$-409]* \(#,##0.00\);_([$$-409]* &quot;-&quot;??_);_(@_)">
                  <c:v>100.98000100000002</c:v>
                </c:pt>
                <c:pt idx="40" formatCode="_([$$-409]* #,##0.00_);_([$$-409]* \(#,##0.00\);_([$$-409]* &quot;-&quot;??_);_(@_)">
                  <c:v>100.03333299999998</c:v>
                </c:pt>
                <c:pt idx="41" formatCode="_([$$-409]* #,##0.00_);_([$$-409]* \(#,##0.00\);_([$$-409]* &quot;-&quot;??_);_(@_)">
                  <c:v>98.663332666666676</c:v>
                </c:pt>
                <c:pt idx="42" formatCode="_([$$-409]* #,##0.00_);_([$$-409]* \(#,##0.00\);_([$$-409]* &quot;-&quot;??_);_(@_)">
                  <c:v>98.120000333333337</c:v>
                </c:pt>
                <c:pt idx="43" formatCode="_([$$-409]* #,##0.00_);_([$$-409]* \(#,##0.00\);_([$$-409]* &quot;-&quot;??_);_(@_)">
                  <c:v>96.786667000000008</c:v>
                </c:pt>
                <c:pt idx="44" formatCode="_([$$-409]* #,##0.00_);_([$$-409]* \(#,##0.00\);_([$$-409]* &quot;-&quot;??_);_(@_)">
                  <c:v>97.296666666666667</c:v>
                </c:pt>
                <c:pt idx="45" formatCode="_([$$-409]* #,##0.00_);_([$$-409]* \(#,##0.00\);_([$$-409]* &quot;-&quot;??_);_(@_)">
                  <c:v>97.826665333333338</c:v>
                </c:pt>
                <c:pt idx="46" formatCode="_([$$-409]* #,##0.00_);_([$$-409]* \(#,##0.00\);_([$$-409]* &quot;-&quot;??_);_(@_)">
                  <c:v>103.02666499999999</c:v>
                </c:pt>
                <c:pt idx="47" formatCode="_([$$-409]* #,##0.00_);_([$$-409]* \(#,##0.00\);_([$$-409]* &quot;-&quot;??_);_(@_)">
                  <c:v>107.14333099999999</c:v>
                </c:pt>
                <c:pt idx="48" formatCode="_([$$-409]* #,##0.00_);_([$$-409]* \(#,##0.00\);_([$$-409]* &quot;-&quot;??_);_(@_)">
                  <c:v>112.96666466666666</c:v>
                </c:pt>
                <c:pt idx="49" formatCode="_([$$-409]* #,##0.00_);_([$$-409]* \(#,##0.00\);_([$$-409]* &quot;-&quot;??_);_(@_)">
                  <c:v>114.40333299999999</c:v>
                </c:pt>
                <c:pt idx="50" formatCode="_([$$-409]* #,##0.00_);_([$$-409]* \(#,##0.00\);_([$$-409]* &quot;-&quot;??_);_(@_)">
                  <c:v>114.99000033333333</c:v>
                </c:pt>
                <c:pt idx="51" formatCode="_([$$-409]* #,##0.00_);_([$$-409]* \(#,##0.00\);_([$$-409]* &quot;-&quot;??_);_(@_)">
                  <c:v>113.85666666666667</c:v>
                </c:pt>
                <c:pt idx="52" formatCode="_([$$-409]* #,##0.00_);_([$$-409]* \(#,##0.00\);_([$$-409]* &quot;-&quot;??_);_(@_)">
                  <c:v>113.30666599999999</c:v>
                </c:pt>
                <c:pt idx="53" formatCode="_([$$-409]* #,##0.00_);_([$$-409]* \(#,##0.00\);_([$$-409]* &quot;-&quot;??_);_(@_)">
                  <c:v>113.60333266666665</c:v>
                </c:pt>
                <c:pt idx="54" formatCode="_([$$-409]* #,##0.00_);_([$$-409]* \(#,##0.00\);_([$$-409]* &quot;-&quot;??_);_(@_)">
                  <c:v>114.15666700000001</c:v>
                </c:pt>
                <c:pt idx="55" formatCode="_([$$-409]* #,##0.00_);_([$$-409]* \(#,##0.00\);_([$$-409]* &quot;-&quot;??_);_(@_)">
                  <c:v>114.47333266666668</c:v>
                </c:pt>
                <c:pt idx="56" formatCode="_([$$-409]* #,##0.00_);_([$$-409]* \(#,##0.00\);_([$$-409]* &quot;-&quot;??_);_(@_)">
                  <c:v>114.46999866666665</c:v>
                </c:pt>
                <c:pt idx="57" formatCode="_([$$-409]* #,##0.00_);_([$$-409]* \(#,##0.00\);_([$$-409]* &quot;-&quot;??_);_(@_)">
                  <c:v>114.65999866666668</c:v>
                </c:pt>
                <c:pt idx="58" formatCode="_([$$-409]* #,##0.00_);_([$$-409]* \(#,##0.00\);_([$$-409]* &quot;-&quot;??_);_(@_)">
                  <c:v>114.11333233333335</c:v>
                </c:pt>
                <c:pt idx="59" formatCode="_([$$-409]* #,##0.00_);_([$$-409]* \(#,##0.00\);_([$$-409]* &quot;-&quot;??_);_(@_)">
                  <c:v>113.75</c:v>
                </c:pt>
                <c:pt idx="60" formatCode="_([$$-409]* #,##0.00_);_([$$-409]* \(#,##0.00\);_([$$-409]* &quot;-&quot;??_);_(@_)">
                  <c:v>111.769999</c:v>
                </c:pt>
                <c:pt idx="61" formatCode="_([$$-409]* #,##0.00_);_([$$-409]* \(#,##0.00\);_([$$-409]* &quot;-&quot;??_);_(@_)">
                  <c:v>109.70333333333333</c:v>
                </c:pt>
                <c:pt idx="62" formatCode="_([$$-409]* #,##0.00_);_([$$-409]* \(#,##0.00\);_([$$-409]* &quot;-&quot;??_);_(@_)">
                  <c:v>107.496666</c:v>
                </c:pt>
                <c:pt idx="63" formatCode="_([$$-409]* #,##0.00_);_([$$-409]* \(#,##0.00\);_([$$-409]* &quot;-&quot;??_);_(@_)">
                  <c:v>106.99000066666666</c:v>
                </c:pt>
                <c:pt idx="64" formatCode="_([$$-409]* #,##0.00_);_([$$-409]* \(#,##0.00\);_([$$-409]* &quot;-&quot;??_);_(@_)">
                  <c:v>106.55333233333333</c:v>
                </c:pt>
                <c:pt idx="65" formatCode="_([$$-409]* #,##0.00_);_([$$-409]* \(#,##0.00\);_([$$-409]* &quot;-&quot;??_);_(@_)">
                  <c:v>106.123332</c:v>
                </c:pt>
                <c:pt idx="66" formatCode="_([$$-409]* #,##0.00_);_([$$-409]* \(#,##0.00\);_([$$-409]* &quot;-&quot;??_);_(@_)">
                  <c:v>104.04333000000001</c:v>
                </c:pt>
                <c:pt idx="67" formatCode="_([$$-409]* #,##0.00_);_([$$-409]* \(#,##0.00\);_([$$-409]* &quot;-&quot;??_);_(@_)">
                  <c:v>103.49999733333334</c:v>
                </c:pt>
                <c:pt idx="68" formatCode="_([$$-409]* #,##0.00_);_([$$-409]* \(#,##0.00\);_([$$-409]* &quot;-&quot;??_);_(@_)">
                  <c:v>102.07666500000001</c:v>
                </c:pt>
                <c:pt idx="69" formatCode="_([$$-409]* #,##0.00_);_([$$-409]* \(#,##0.00\);_([$$-409]* &quot;-&quot;??_);_(@_)">
                  <c:v>101.96999866666665</c:v>
                </c:pt>
                <c:pt idx="70" formatCode="_([$$-409]* #,##0.00_);_([$$-409]* \(#,##0.00\);_([$$-409]* &quot;-&quot;??_);_(@_)">
                  <c:v>100.91999833333334</c:v>
                </c:pt>
                <c:pt idx="71" formatCode="_([$$-409]* #,##0.00_);_([$$-409]* \(#,##0.00\);_([$$-409]* &quot;-&quot;??_);_(@_)">
                  <c:v>101.90333066666666</c:v>
                </c:pt>
                <c:pt idx="72" formatCode="_([$$-409]* #,##0.00_);_([$$-409]* \(#,##0.00\);_([$$-409]* &quot;-&quot;??_);_(@_)">
                  <c:v>102.91666433333334</c:v>
                </c:pt>
                <c:pt idx="73" formatCode="_([$$-409]* #,##0.00_);_([$$-409]* \(#,##0.00\);_([$$-409]* &quot;-&quot;??_);_(@_)">
                  <c:v>104.38333133333333</c:v>
                </c:pt>
                <c:pt idx="74" formatCode="_([$$-409]* #,##0.00_);_([$$-409]* \(#,##0.00\);_([$$-409]* &quot;-&quot;??_);_(@_)">
                  <c:v>105.50333166666667</c:v>
                </c:pt>
                <c:pt idx="75" formatCode="_([$$-409]* #,##0.00_);_([$$-409]* \(#,##0.00\);_([$$-409]* &quot;-&quot;??_);_(@_)">
                  <c:v>105.959999</c:v>
                </c:pt>
                <c:pt idx="76" formatCode="_([$$-409]* #,##0.00_);_([$$-409]* \(#,##0.00\);_([$$-409]* &quot;-&quot;??_);_(@_)">
                  <c:v>105.94333133333333</c:v>
                </c:pt>
                <c:pt idx="77" formatCode="_([$$-409]* #,##0.00_);_([$$-409]* \(#,##0.00\);_([$$-409]* &quot;-&quot;??_);_(@_)">
                  <c:v>105.50999933333333</c:v>
                </c:pt>
                <c:pt idx="78" formatCode="_([$$-409]* #,##0.00_);_([$$-409]* \(#,##0.00\);_([$$-409]* &quot;-&quot;??_);_(@_)">
                  <c:v>105.829999</c:v>
                </c:pt>
                <c:pt idx="79" formatCode="_([$$-409]* #,##0.00_);_([$$-409]* \(#,##0.00\);_([$$-409]* &quot;-&quot;??_);_(@_)">
                  <c:v>105.753334</c:v>
                </c:pt>
                <c:pt idx="80" formatCode="_([$$-409]* #,##0.00_);_([$$-409]* \(#,##0.00\);_([$$-409]* &quot;-&quot;??_);_(@_)">
                  <c:v>104.78333266666668</c:v>
                </c:pt>
                <c:pt idx="81" formatCode="_([$$-409]* #,##0.00_);_([$$-409]* \(#,##0.00\);_([$$-409]* &quot;-&quot;??_);_(@_)">
                  <c:v>103.37000033333334</c:v>
                </c:pt>
                <c:pt idx="82" formatCode="_([$$-409]* #,##0.00_);_([$$-409]* \(#,##0.00\);_([$$-409]* &quot;-&quot;??_);_(@_)">
                  <c:v>103.47333266666668</c:v>
                </c:pt>
                <c:pt idx="83" formatCode="_([$$-409]* #,##0.00_);_([$$-409]* \(#,##0.00\);_([$$-409]* &quot;-&quot;??_);_(@_)">
                  <c:v>104.88999933333332</c:v>
                </c:pt>
                <c:pt idx="84" formatCode="_([$$-409]* #,##0.00_);_([$$-409]* \(#,##0.00\);_([$$-409]* &quot;-&quot;??_);_(@_)">
                  <c:v>105.50999933333333</c:v>
                </c:pt>
                <c:pt idx="85" formatCode="_([$$-409]* #,##0.00_);_([$$-409]* \(#,##0.00\);_([$$-409]* &quot;-&quot;??_);_(@_)">
                  <c:v>105.70666733333333</c:v>
                </c:pt>
                <c:pt idx="86" formatCode="_([$$-409]* #,##0.00_);_([$$-409]* \(#,##0.00\);_([$$-409]* &quot;-&quot;??_);_(@_)">
                  <c:v>105.793335</c:v>
                </c:pt>
                <c:pt idx="87" formatCode="_([$$-409]* #,##0.00_);_([$$-409]* \(#,##0.00\);_([$$-409]* &quot;-&quot;??_);_(@_)">
                  <c:v>108.08666733333332</c:v>
                </c:pt>
                <c:pt idx="88" formatCode="_([$$-409]* #,##0.00_);_([$$-409]* \(#,##0.00\);_([$$-409]* &quot;-&quot;??_);_(@_)">
                  <c:v>109.38333399999999</c:v>
                </c:pt>
                <c:pt idx="89" formatCode="_([$$-409]* #,##0.00_);_([$$-409]* \(#,##0.00\);_([$$-409]* &quot;-&quot;??_);_(@_)">
                  <c:v>110.71666733333335</c:v>
                </c:pt>
                <c:pt idx="90" formatCode="_([$$-409]* #,##0.00_);_([$$-409]* \(#,##0.00\);_([$$-409]* &quot;-&quot;??_);_(@_)">
                  <c:v>110.19333433333333</c:v>
                </c:pt>
                <c:pt idx="91" formatCode="_([$$-409]* #,##0.00_);_([$$-409]* \(#,##0.00\);_([$$-409]* &quot;-&quot;??_);_(@_)">
                  <c:v>110.823334</c:v>
                </c:pt>
                <c:pt idx="92" formatCode="_([$$-409]* #,##0.00_);_([$$-409]* \(#,##0.00\);_([$$-409]* &quot;-&quot;??_);_(@_)">
                  <c:v>111</c:v>
                </c:pt>
                <c:pt idx="93" formatCode="_([$$-409]* #,##0.00_);_([$$-409]* \(#,##0.00\);_([$$-409]* &quot;-&quot;??_);_(@_)">
                  <c:v>111.68666566666667</c:v>
                </c:pt>
                <c:pt idx="94" formatCode="_([$$-409]* #,##0.00_);_([$$-409]* \(#,##0.00\);_([$$-409]* &quot;-&quot;??_);_(@_)">
                  <c:v>111.68333166666666</c:v>
                </c:pt>
                <c:pt idx="95" formatCode="_([$$-409]* #,##0.00_);_([$$-409]* \(#,##0.00\);_([$$-409]* &quot;-&quot;??_);_(@_)">
                  <c:v>112.143331</c:v>
                </c:pt>
                <c:pt idx="96" formatCode="_([$$-409]* #,##0.00_);_([$$-409]* \(#,##0.00\);_([$$-409]* &quot;-&quot;??_);_(@_)">
                  <c:v>111.88333133333333</c:v>
                </c:pt>
                <c:pt idx="97" formatCode="_([$$-409]* #,##0.00_);_([$$-409]* \(#,##0.00\);_([$$-409]* &quot;-&quot;??_);_(@_)">
                  <c:v>111.28333266666668</c:v>
                </c:pt>
                <c:pt idx="98" formatCode="_([$$-409]* #,##0.00_);_([$$-409]* \(#,##0.00\);_([$$-409]* &quot;-&quot;??_);_(@_)">
                  <c:v>109.89666733333333</c:v>
                </c:pt>
                <c:pt idx="99" formatCode="_([$$-409]* #,##0.00_);_([$$-409]* \(#,##0.00\);_([$$-409]* &quot;-&quot;??_);_(@_)">
                  <c:v>109.010002</c:v>
                </c:pt>
                <c:pt idx="100" formatCode="_([$$-409]* #,##0.00_);_([$$-409]* \(#,##0.00\);_([$$-409]* &quot;-&quot;??_);_(@_)">
                  <c:v>108.663335</c:v>
                </c:pt>
                <c:pt idx="101" formatCode="_([$$-409]* #,##0.00_);_([$$-409]* \(#,##0.00\);_([$$-409]* &quot;-&quot;??_);_(@_)">
                  <c:v>109.10666866666668</c:v>
                </c:pt>
                <c:pt idx="102" formatCode="_([$$-409]* #,##0.00_);_([$$-409]* \(#,##0.00\);_([$$-409]* &quot;-&quot;??_);_(@_)">
                  <c:v>109.26666733333333</c:v>
                </c:pt>
                <c:pt idx="103" formatCode="_([$$-409]* #,##0.00_);_([$$-409]* \(#,##0.00\);_([$$-409]* &quot;-&quot;??_);_(@_)">
                  <c:v>108.50999933333334</c:v>
                </c:pt>
                <c:pt idx="104" formatCode="_([$$-409]* #,##0.00_);_([$$-409]* \(#,##0.00\);_([$$-409]* &quot;-&quot;??_);_(@_)">
                  <c:v>106.69333133333333</c:v>
                </c:pt>
                <c:pt idx="105" formatCode="_([$$-409]* #,##0.00_);_([$$-409]* \(#,##0.00\);_([$$-409]* &quot;-&quot;??_);_(@_)">
                  <c:v>105.33666466666666</c:v>
                </c:pt>
                <c:pt idx="106" formatCode="_([$$-409]* #,##0.00_);_([$$-409]* \(#,##0.00\);_([$$-409]* &quot;-&quot;??_);_(@_)">
                  <c:v>103.16666666666667</c:v>
                </c:pt>
                <c:pt idx="107" formatCode="_([$$-409]* #,##0.00_);_([$$-409]* \(#,##0.00\);_([$$-409]* &quot;-&quot;??_);_(@_)">
                  <c:v>101.46000166666666</c:v>
                </c:pt>
                <c:pt idx="108" formatCode="_([$$-409]* #,##0.00_);_([$$-409]* \(#,##0.00\);_([$$-409]* &quot;-&quot;??_);_(@_)">
                  <c:v>98.773336000000015</c:v>
                </c:pt>
                <c:pt idx="109" formatCode="_([$$-409]* #,##0.00_);_([$$-409]* \(#,##0.00\);_([$$-409]* &quot;-&quot;??_);_(@_)">
                  <c:v>97.930000333333339</c:v>
                </c:pt>
                <c:pt idx="110" formatCode="_([$$-409]* #,##0.00_);_([$$-409]* \(#,##0.00\);_([$$-409]* &quot;-&quot;??_);_(@_)">
                  <c:v>97.389999333333336</c:v>
                </c:pt>
                <c:pt idx="111" formatCode="_([$$-409]* #,##0.00_);_([$$-409]* \(#,##0.00\);_([$$-409]* &quot;-&quot;??_);_(@_)">
                  <c:v>97.473332666666678</c:v>
                </c:pt>
                <c:pt idx="112" formatCode="_([$$-409]* #,##0.00_);_([$$-409]* \(#,##0.00\);_([$$-409]* &quot;-&quot;??_);_(@_)">
                  <c:v>97.396667666666687</c:v>
                </c:pt>
                <c:pt idx="113" formatCode="_([$$-409]* #,##0.00_);_([$$-409]* \(#,##0.00\);_([$$-409]* &quot;-&quot;??_);_(@_)">
                  <c:v>96.830001999999993</c:v>
                </c:pt>
                <c:pt idx="114" formatCode="_([$$-409]* #,##0.00_);_([$$-409]* \(#,##0.00\);_([$$-409]* &quot;-&quot;??_);_(@_)">
                  <c:v>95.50000266666666</c:v>
                </c:pt>
                <c:pt idx="115" formatCode="_([$$-409]* #,##0.00_);_([$$-409]* \(#,##0.00\);_([$$-409]* &quot;-&quot;??_);_(@_)">
                  <c:v>94.023335666666682</c:v>
                </c:pt>
                <c:pt idx="116" formatCode="_([$$-409]* #,##0.00_);_([$$-409]* \(#,##0.00\);_([$$-409]* &quot;-&quot;??_);_(@_)">
                  <c:v>93.390001999999996</c:v>
                </c:pt>
                <c:pt idx="117" formatCode="_([$$-409]* #,##0.00_);_([$$-409]* \(#,##0.00\);_([$$-409]* &quot;-&quot;??_);_(@_)">
                  <c:v>93.680000333333339</c:v>
                </c:pt>
                <c:pt idx="118" formatCode="_([$$-409]* #,##0.00_);_([$$-409]* \(#,##0.00\);_([$$-409]* &quot;-&quot;??_);_(@_)">
                  <c:v>94.356666666666669</c:v>
                </c:pt>
                <c:pt idx="119" formatCode="_([$$-409]* #,##0.00_);_([$$-409]* \(#,##0.00\);_([$$-409]* &quot;-&quot;??_);_(@_)">
                  <c:v>94.743332000000009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4-4F29-B4D1-A063ACBE9EC1}"/>
            </c:ext>
          </c:extLst>
        </c:ser>
        <c:ser>
          <c:idx val="2"/>
          <c:order val="2"/>
          <c:tx>
            <c:strRef>
              <c:f>'Moving Average'!$H$2</c:f>
              <c:strCache>
                <c:ptCount val="1"/>
                <c:pt idx="0">
                  <c:v>6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'Moving Average'!$A$3:$A$122</c:f>
              <c:numCache>
                <c:formatCode>m/d/yyyy</c:formatCode>
                <c:ptCount val="120"/>
                <c:pt idx="0">
                  <c:v>44162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44207</c:v>
                </c:pt>
                <c:pt idx="30">
                  <c:v>44208</c:v>
                </c:pt>
                <c:pt idx="31">
                  <c:v>44209</c:v>
                </c:pt>
                <c:pt idx="32">
                  <c:v>44210</c:v>
                </c:pt>
                <c:pt idx="33">
                  <c:v>44211</c:v>
                </c:pt>
                <c:pt idx="34">
                  <c:v>44215</c:v>
                </c:pt>
                <c:pt idx="35">
                  <c:v>44216</c:v>
                </c:pt>
                <c:pt idx="36">
                  <c:v>44217</c:v>
                </c:pt>
                <c:pt idx="37">
                  <c:v>44218</c:v>
                </c:pt>
                <c:pt idx="38">
                  <c:v>44221</c:v>
                </c:pt>
                <c:pt idx="39">
                  <c:v>44222</c:v>
                </c:pt>
                <c:pt idx="40">
                  <c:v>44223</c:v>
                </c:pt>
                <c:pt idx="41">
                  <c:v>44224</c:v>
                </c:pt>
                <c:pt idx="42">
                  <c:v>44225</c:v>
                </c:pt>
                <c:pt idx="43">
                  <c:v>44228</c:v>
                </c:pt>
                <c:pt idx="44">
                  <c:v>44229</c:v>
                </c:pt>
                <c:pt idx="45">
                  <c:v>44230</c:v>
                </c:pt>
                <c:pt idx="46">
                  <c:v>44231</c:v>
                </c:pt>
                <c:pt idx="47">
                  <c:v>44232</c:v>
                </c:pt>
                <c:pt idx="48">
                  <c:v>44235</c:v>
                </c:pt>
                <c:pt idx="49">
                  <c:v>44236</c:v>
                </c:pt>
                <c:pt idx="50">
                  <c:v>44237</c:v>
                </c:pt>
                <c:pt idx="51">
                  <c:v>44238</c:v>
                </c:pt>
                <c:pt idx="52">
                  <c:v>44239</c:v>
                </c:pt>
                <c:pt idx="53">
                  <c:v>44243</c:v>
                </c:pt>
                <c:pt idx="54">
                  <c:v>44244</c:v>
                </c:pt>
                <c:pt idx="55">
                  <c:v>44245</c:v>
                </c:pt>
                <c:pt idx="56">
                  <c:v>44246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44256</c:v>
                </c:pt>
                <c:pt idx="63">
                  <c:v>44257</c:v>
                </c:pt>
                <c:pt idx="64">
                  <c:v>44258</c:v>
                </c:pt>
                <c:pt idx="65">
                  <c:v>44259</c:v>
                </c:pt>
                <c:pt idx="66">
                  <c:v>44260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44270</c:v>
                </c:pt>
                <c:pt idx="73">
                  <c:v>44271</c:v>
                </c:pt>
                <c:pt idx="74">
                  <c:v>44272</c:v>
                </c:pt>
                <c:pt idx="75">
                  <c:v>44273</c:v>
                </c:pt>
                <c:pt idx="76">
                  <c:v>44274</c:v>
                </c:pt>
                <c:pt idx="77">
                  <c:v>44277</c:v>
                </c:pt>
                <c:pt idx="78">
                  <c:v>44278</c:v>
                </c:pt>
                <c:pt idx="79">
                  <c:v>44279</c:v>
                </c:pt>
                <c:pt idx="80">
                  <c:v>44280</c:v>
                </c:pt>
                <c:pt idx="81">
                  <c:v>44281</c:v>
                </c:pt>
                <c:pt idx="82">
                  <c:v>44284</c:v>
                </c:pt>
                <c:pt idx="83">
                  <c:v>44285</c:v>
                </c:pt>
                <c:pt idx="84">
                  <c:v>44286</c:v>
                </c:pt>
                <c:pt idx="85">
                  <c:v>44287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44298</c:v>
                </c:pt>
                <c:pt idx="92">
                  <c:v>44299</c:v>
                </c:pt>
                <c:pt idx="93">
                  <c:v>44300</c:v>
                </c:pt>
                <c:pt idx="94">
                  <c:v>44301</c:v>
                </c:pt>
                <c:pt idx="95">
                  <c:v>44302</c:v>
                </c:pt>
                <c:pt idx="96">
                  <c:v>44305</c:v>
                </c:pt>
                <c:pt idx="97">
                  <c:v>44306</c:v>
                </c:pt>
                <c:pt idx="98">
                  <c:v>44307</c:v>
                </c:pt>
                <c:pt idx="99">
                  <c:v>44308</c:v>
                </c:pt>
                <c:pt idx="100">
                  <c:v>44309</c:v>
                </c:pt>
                <c:pt idx="101">
                  <c:v>44312</c:v>
                </c:pt>
                <c:pt idx="102">
                  <c:v>44313</c:v>
                </c:pt>
                <c:pt idx="103">
                  <c:v>44314</c:v>
                </c:pt>
                <c:pt idx="104">
                  <c:v>44315</c:v>
                </c:pt>
                <c:pt idx="105">
                  <c:v>44316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44326</c:v>
                </c:pt>
                <c:pt idx="112">
                  <c:v>44327</c:v>
                </c:pt>
                <c:pt idx="113">
                  <c:v>44328</c:v>
                </c:pt>
                <c:pt idx="114">
                  <c:v>44329</c:v>
                </c:pt>
                <c:pt idx="115">
                  <c:v>44330</c:v>
                </c:pt>
                <c:pt idx="116">
                  <c:v>44333</c:v>
                </c:pt>
                <c:pt idx="117">
                  <c:v>44334</c:v>
                </c:pt>
                <c:pt idx="118">
                  <c:v>44335</c:v>
                </c:pt>
                <c:pt idx="119">
                  <c:v>44336</c:v>
                </c:pt>
              </c:numCache>
            </c:numRef>
          </c:cat>
          <c:val>
            <c:numRef>
              <c:f>'Moving Average'!$H$3:$H$122</c:f>
              <c:numCache>
                <c:formatCode>General</c:formatCode>
                <c:ptCount val="120"/>
                <c:pt idx="6" formatCode="_([$$-409]* #,##0.00_);_([$$-409]* \(#,##0.00\);_([$$-409]* &quot;-&quot;??_);_(@_)">
                  <c:v>93.815001333333328</c:v>
                </c:pt>
                <c:pt idx="7" formatCode="_([$$-409]* #,##0.00_);_([$$-409]* \(#,##0.00\);_([$$-409]* &quot;-&quot;??_);_(@_)">
                  <c:v>93.696668166666669</c:v>
                </c:pt>
                <c:pt idx="8" formatCode="_([$$-409]* #,##0.00_);_([$$-409]* \(#,##0.00\);_([$$-409]* &quot;-&quot;??_);_(@_)">
                  <c:v>93.710001833333322</c:v>
                </c:pt>
                <c:pt idx="9" formatCode="_([$$-409]* #,##0.00_);_([$$-409]* \(#,##0.00\);_([$$-409]* &quot;-&quot;??_);_(@_)">
                  <c:v>93.618334666666669</c:v>
                </c:pt>
                <c:pt idx="10" formatCode="_([$$-409]* #,##0.00_);_([$$-409]* \(#,##0.00\);_([$$-409]* &quot;-&quot;??_);_(@_)">
                  <c:v>93.86333350000001</c:v>
                </c:pt>
                <c:pt idx="11" formatCode="_([$$-409]* #,##0.00_);_([$$-409]* \(#,##0.00\);_([$$-409]* &quot;-&quot;??_);_(@_)">
                  <c:v>94.004999833333329</c:v>
                </c:pt>
                <c:pt idx="12" formatCode="_([$$-409]* #,##0.00_);_([$$-409]* \(#,##0.00\);_([$$-409]* &quot;-&quot;??_);_(@_)">
                  <c:v>93.833333333333329</c:v>
                </c:pt>
                <c:pt idx="13" formatCode="_([$$-409]* #,##0.00_);_([$$-409]* \(#,##0.00\);_([$$-409]* &quot;-&quot;??_);_(@_)">
                  <c:v>93.965000166666655</c:v>
                </c:pt>
                <c:pt idx="14" formatCode="_([$$-409]* #,##0.00_);_([$$-409]* \(#,##0.00\);_([$$-409]* &quot;-&quot;??_);_(@_)">
                  <c:v>94.254999833333329</c:v>
                </c:pt>
                <c:pt idx="15" formatCode="_([$$-409]* #,##0.00_);_([$$-409]* \(#,##0.00\);_([$$-409]* &quot;-&quot;??_);_(@_)">
                  <c:v>94.736666499999998</c:v>
                </c:pt>
                <c:pt idx="16" formatCode="_([$$-409]* #,##0.00_);_([$$-409]* \(#,##0.00\);_([$$-409]* &quot;-&quot;??_);_(@_)">
                  <c:v>95.506667000000007</c:v>
                </c:pt>
                <c:pt idx="17" formatCode="_([$$-409]* #,##0.00_);_([$$-409]* \(#,##0.00\);_([$$-409]* &quot;-&quot;??_);_(@_)">
                  <c:v>96.293334000000002</c:v>
                </c:pt>
                <c:pt idx="18" formatCode="_([$$-409]* #,##0.00_);_([$$-409]* \(#,##0.00\);_([$$-409]* &quot;-&quot;??_);_(@_)">
                  <c:v>96.975000000000009</c:v>
                </c:pt>
                <c:pt idx="19" formatCode="_([$$-409]* #,##0.00_);_([$$-409]* \(#,##0.00\);_([$$-409]* &quot;-&quot;??_);_(@_)">
                  <c:v>97.526666166666658</c:v>
                </c:pt>
                <c:pt idx="20" formatCode="_([$$-409]* #,##0.00_);_([$$-409]* \(#,##0.00\);_([$$-409]* &quot;-&quot;??_);_(@_)">
                  <c:v>97.814998666666668</c:v>
                </c:pt>
                <c:pt idx="21" formatCode="_([$$-409]* #,##0.00_);_([$$-409]* \(#,##0.00\);_([$$-409]* &quot;-&quot;??_);_(@_)">
                  <c:v>97.969998666666655</c:v>
                </c:pt>
                <c:pt idx="22" formatCode="_([$$-409]* #,##0.00_);_([$$-409]* \(#,##0.00\);_([$$-409]* &quot;-&quot;??_);_(@_)">
                  <c:v>98.256665499999997</c:v>
                </c:pt>
                <c:pt idx="23" formatCode="_([$$-409]* #,##0.00_);_([$$-409]* \(#,##0.00\);_([$$-409]* &quot;-&quot;??_);_(@_)">
                  <c:v>98.486665000000002</c:v>
                </c:pt>
                <c:pt idx="24" formatCode="_([$$-409]* #,##0.00_);_([$$-409]* \(#,##0.00\);_([$$-409]* &quot;-&quot;??_);_(@_)">
                  <c:v>99.093331500000019</c:v>
                </c:pt>
                <c:pt idx="25" formatCode="_([$$-409]* #,##0.00_);_([$$-409]* \(#,##0.00\);_([$$-409]* &quot;-&quot;??_);_(@_)">
                  <c:v>99.528331666666688</c:v>
                </c:pt>
                <c:pt idx="26" formatCode="_([$$-409]* #,##0.00_);_([$$-409]* \(#,##0.00\);_([$$-409]* &quot;-&quot;??_);_(@_)">
                  <c:v>100.57333249999999</c:v>
                </c:pt>
                <c:pt idx="27" formatCode="_([$$-409]* #,##0.00_);_([$$-409]* \(#,##0.00\);_([$$-409]* &quot;-&quot;??_);_(@_)">
                  <c:v>101.09500000000001</c:v>
                </c:pt>
                <c:pt idx="28" formatCode="_([$$-409]* #,##0.00_);_([$$-409]* \(#,##0.00\);_([$$-409]* &quot;-&quot;??_);_(@_)">
                  <c:v>101.35666666666667</c:v>
                </c:pt>
                <c:pt idx="29" formatCode="_([$$-409]* #,##0.00_);_([$$-409]* \(#,##0.00\);_([$$-409]* &quot;-&quot;??_);_(@_)">
                  <c:v>101.89166649999999</c:v>
                </c:pt>
                <c:pt idx="30" formatCode="_([$$-409]* #,##0.00_);_([$$-409]* \(#,##0.00\);_([$$-409]* &quot;-&quot;??_);_(@_)">
                  <c:v>102.34833283333334</c:v>
                </c:pt>
                <c:pt idx="31" formatCode="_([$$-409]* #,##0.00_);_([$$-409]* \(#,##0.00\);_([$$-409]* &quot;-&quot;??_);_(@_)">
                  <c:v>103.00833266666666</c:v>
                </c:pt>
                <c:pt idx="32" formatCode="_([$$-409]* #,##0.00_);_([$$-409]* \(#,##0.00\);_([$$-409]* &quot;-&quot;??_);_(@_)">
                  <c:v>103.13833233333332</c:v>
                </c:pt>
                <c:pt idx="33" formatCode="_([$$-409]* #,##0.00_);_([$$-409]* \(#,##0.00\);_([$$-409]* &quot;-&quot;??_);_(@_)">
                  <c:v>103.52833166666666</c:v>
                </c:pt>
                <c:pt idx="34" formatCode="_([$$-409]* #,##0.00_);_([$$-409]* \(#,##0.00\);_([$$-409]* &quot;-&quot;??_);_(@_)">
                  <c:v>103.53666549999998</c:v>
                </c:pt>
                <c:pt idx="35" formatCode="_([$$-409]* #,##0.00_);_([$$-409]* \(#,##0.00\);_([$$-409]* &quot;-&quot;??_);_(@_)">
                  <c:v>103.24333300000001</c:v>
                </c:pt>
                <c:pt idx="36" formatCode="_([$$-409]* #,##0.00_);_([$$-409]* \(#,##0.00\);_([$$-409]* &quot;-&quot;??_);_(@_)">
                  <c:v>103.08500016666666</c:v>
                </c:pt>
                <c:pt idx="37" formatCode="_([$$-409]* #,##0.00_);_([$$-409]* \(#,##0.00\);_([$$-409]* &quot;-&quot;??_);_(@_)">
                  <c:v>102.83833416666668</c:v>
                </c:pt>
                <c:pt idx="38" formatCode="_([$$-409]* #,##0.00_);_([$$-409]* \(#,##0.00\);_([$$-409]* &quot;-&quot;??_);_(@_)">
                  <c:v>102.37500116666668</c:v>
                </c:pt>
                <c:pt idx="39" formatCode="_([$$-409]* #,##0.00_);_([$$-409]* \(#,##0.00\);_([$$-409]* &quot;-&quot;??_);_(@_)">
                  <c:v>101.68500133333333</c:v>
                </c:pt>
                <c:pt idx="40" formatCode="_([$$-409]* #,##0.00_);_([$$-409]* \(#,##0.00\);_([$$-409]* &quot;-&quot;??_);_(@_)">
                  <c:v>101.29500066666668</c:v>
                </c:pt>
                <c:pt idx="41" formatCode="_([$$-409]* #,##0.00_);_([$$-409]* \(#,##0.00\);_([$$-409]* &quot;-&quot;??_);_(@_)">
                  <c:v>100.42333350000001</c:v>
                </c:pt>
                <c:pt idx="42" formatCode="_([$$-409]* #,##0.00_);_([$$-409]* \(#,##0.00\);_([$$-409]* &quot;-&quot;??_);_(@_)">
                  <c:v>99.550000666666676</c:v>
                </c:pt>
                <c:pt idx="43" formatCode="_([$$-409]* #,##0.00_);_([$$-409]* \(#,##0.00\);_([$$-409]* &quot;-&quot;??_);_(@_)">
                  <c:v>98.410000000000011</c:v>
                </c:pt>
                <c:pt idx="44" formatCode="_([$$-409]* #,##0.00_);_([$$-409]* \(#,##0.00\);_([$$-409]* &quot;-&quot;??_);_(@_)">
                  <c:v>97.979999666666671</c:v>
                </c:pt>
                <c:pt idx="45" formatCode="_([$$-409]* #,##0.00_);_([$$-409]* \(#,##0.00\);_([$$-409]* &quot;-&quot;??_);_(@_)">
                  <c:v>97.973332833333345</c:v>
                </c:pt>
                <c:pt idx="46" formatCode="_([$$-409]* #,##0.00_);_([$$-409]* \(#,##0.00\);_([$$-409]* &quot;-&quot;??_);_(@_)">
                  <c:v>99.906665999999987</c:v>
                </c:pt>
                <c:pt idx="47" formatCode="_([$$-409]* #,##0.00_);_([$$-409]* \(#,##0.00\);_([$$-409]* &quot;-&quot;??_);_(@_)">
                  <c:v>102.21999883333335</c:v>
                </c:pt>
                <c:pt idx="48" formatCode="_([$$-409]* #,##0.00_);_([$$-409]* \(#,##0.00\);_([$$-409]* &quot;-&quot;??_);_(@_)">
                  <c:v>105.396665</c:v>
                </c:pt>
                <c:pt idx="49" formatCode="_([$$-409]* #,##0.00_);_([$$-409]* \(#,##0.00\);_([$$-409]* &quot;-&quot;??_);_(@_)">
                  <c:v>108.71499899999999</c:v>
                </c:pt>
                <c:pt idx="50" formatCode="_([$$-409]* #,##0.00_);_([$$-409]* \(#,##0.00\);_([$$-409]* &quot;-&quot;??_);_(@_)">
                  <c:v>111.06666566666665</c:v>
                </c:pt>
                <c:pt idx="51" formatCode="_([$$-409]* #,##0.00_);_([$$-409]* \(#,##0.00\);_([$$-409]* &quot;-&quot;??_);_(@_)">
                  <c:v>113.41166566666665</c:v>
                </c:pt>
                <c:pt idx="52" formatCode="_([$$-409]* #,##0.00_);_([$$-409]* \(#,##0.00\);_([$$-409]* &quot;-&quot;??_);_(@_)">
                  <c:v>113.85499950000001</c:v>
                </c:pt>
                <c:pt idx="53" formatCode="_([$$-409]* #,##0.00_);_([$$-409]* \(#,##0.00\);_([$$-409]* &quot;-&quot;??_);_(@_)">
                  <c:v>114.2966665</c:v>
                </c:pt>
                <c:pt idx="54" formatCode="_([$$-409]* #,##0.00_);_([$$-409]* \(#,##0.00\);_([$$-409]* &quot;-&quot;??_);_(@_)">
                  <c:v>114.00666683333333</c:v>
                </c:pt>
                <c:pt idx="55" formatCode="_([$$-409]* #,##0.00_);_([$$-409]* \(#,##0.00\);_([$$-409]* &quot;-&quot;??_);_(@_)">
                  <c:v>113.88999933333332</c:v>
                </c:pt>
                <c:pt idx="56" formatCode="_([$$-409]* #,##0.00_);_([$$-409]* \(#,##0.00\);_([$$-409]* &quot;-&quot;??_);_(@_)">
                  <c:v>114.03666566666665</c:v>
                </c:pt>
                <c:pt idx="57" formatCode="_([$$-409]* #,##0.00_);_([$$-409]* \(#,##0.00\);_([$$-409]* &quot;-&quot;??_);_(@_)">
                  <c:v>114.40833283333335</c:v>
                </c:pt>
                <c:pt idx="58" formatCode="_([$$-409]* #,##0.00_);_([$$-409]* \(#,##0.00\);_([$$-409]* &quot;-&quot;??_);_(@_)">
                  <c:v>114.29333250000001</c:v>
                </c:pt>
                <c:pt idx="59" formatCode="_([$$-409]* #,##0.00_);_([$$-409]* \(#,##0.00\);_([$$-409]* &quot;-&quot;??_);_(@_)">
                  <c:v>114.10999933333335</c:v>
                </c:pt>
                <c:pt idx="60" formatCode="_([$$-409]* #,##0.00_);_([$$-409]* \(#,##0.00\);_([$$-409]* &quot;-&quot;??_);_(@_)">
                  <c:v>113.21499883333333</c:v>
                </c:pt>
                <c:pt idx="61" formatCode="_([$$-409]* #,##0.00_);_([$$-409]* \(#,##0.00\);_([$$-409]* &quot;-&quot;??_);_(@_)">
                  <c:v>111.90833283333335</c:v>
                </c:pt>
                <c:pt idx="62" formatCode="_([$$-409]* #,##0.00_);_([$$-409]* \(#,##0.00\);_([$$-409]* &quot;-&quot;??_);_(@_)">
                  <c:v>110.623333</c:v>
                </c:pt>
                <c:pt idx="63" formatCode="_([$$-409]* #,##0.00_);_([$$-409]* \(#,##0.00\);_([$$-409]* &quot;-&quot;??_);_(@_)">
                  <c:v>109.37999983333333</c:v>
                </c:pt>
                <c:pt idx="64" formatCode="_([$$-409]* #,##0.00_);_([$$-409]* \(#,##0.00\);_([$$-409]* &quot;-&quot;??_);_(@_)">
                  <c:v>108.12833283333333</c:v>
                </c:pt>
                <c:pt idx="65" formatCode="_([$$-409]* #,##0.00_);_([$$-409]* \(#,##0.00\);_([$$-409]* &quot;-&quot;??_);_(@_)">
                  <c:v>106.809999</c:v>
                </c:pt>
                <c:pt idx="66" formatCode="_([$$-409]* #,##0.00_);_([$$-409]* \(#,##0.00\);_([$$-409]* &quot;-&quot;??_);_(@_)">
                  <c:v>105.51666533333334</c:v>
                </c:pt>
                <c:pt idx="67" formatCode="_([$$-409]* #,##0.00_);_([$$-409]* \(#,##0.00\);_([$$-409]* &quot;-&quot;??_);_(@_)">
                  <c:v>105.02666483333333</c:v>
                </c:pt>
                <c:pt idx="68" formatCode="_([$$-409]* #,##0.00_);_([$$-409]* \(#,##0.00\);_([$$-409]* &quot;-&quot;??_);_(@_)">
                  <c:v>104.09999850000001</c:v>
                </c:pt>
                <c:pt idx="69" formatCode="_([$$-409]* #,##0.00_);_([$$-409]* \(#,##0.00\);_([$$-409]* &quot;-&quot;??_);_(@_)">
                  <c:v>103.00666433333333</c:v>
                </c:pt>
                <c:pt idx="70" formatCode="_([$$-409]* #,##0.00_);_([$$-409]* \(#,##0.00\);_([$$-409]* &quot;-&quot;??_);_(@_)">
                  <c:v>102.20999783333333</c:v>
                </c:pt>
                <c:pt idx="71" formatCode="_([$$-409]* #,##0.00_);_([$$-409]* \(#,##0.00\);_([$$-409]* &quot;-&quot;??_);_(@_)">
                  <c:v>101.98999783333333</c:v>
                </c:pt>
                <c:pt idx="72" formatCode="_([$$-409]* #,##0.00_);_([$$-409]* \(#,##0.00\);_([$$-409]* &quot;-&quot;??_);_(@_)">
                  <c:v>102.4433315</c:v>
                </c:pt>
                <c:pt idx="73" formatCode="_([$$-409]* #,##0.00_);_([$$-409]* \(#,##0.00\);_([$$-409]* &quot;-&quot;??_);_(@_)">
                  <c:v>102.65166483333333</c:v>
                </c:pt>
                <c:pt idx="74" formatCode="_([$$-409]* #,##0.00_);_([$$-409]* \(#,##0.00\);_([$$-409]* &quot;-&quot;??_);_(@_)">
                  <c:v>103.70333116666666</c:v>
                </c:pt>
                <c:pt idx="75" formatCode="_([$$-409]* #,##0.00_);_([$$-409]* \(#,##0.00\);_([$$-409]* &quot;-&quot;??_);_(@_)">
                  <c:v>104.43833166666666</c:v>
                </c:pt>
                <c:pt idx="76" formatCode="_([$$-409]* #,##0.00_);_([$$-409]* \(#,##0.00\);_([$$-409]* &quot;-&quot;??_);_(@_)">
                  <c:v>105.16333133333335</c:v>
                </c:pt>
                <c:pt idx="77" formatCode="_([$$-409]* #,##0.00_);_([$$-409]* \(#,##0.00\);_([$$-409]* &quot;-&quot;??_);_(@_)">
                  <c:v>105.5066655</c:v>
                </c:pt>
                <c:pt idx="78" formatCode="_([$$-409]* #,##0.00_);_([$$-409]* \(#,##0.00\);_([$$-409]* &quot;-&quot;??_);_(@_)">
                  <c:v>105.894999</c:v>
                </c:pt>
                <c:pt idx="79" formatCode="_([$$-409]* #,##0.00_);_([$$-409]* \(#,##0.00\);_([$$-409]* &quot;-&quot;??_);_(@_)">
                  <c:v>105.84833266666668</c:v>
                </c:pt>
                <c:pt idx="80" formatCode="_([$$-409]* #,##0.00_);_([$$-409]* \(#,##0.00\);_([$$-409]* &quot;-&quot;??_);_(@_)">
                  <c:v>105.146666</c:v>
                </c:pt>
                <c:pt idx="81" formatCode="_([$$-409]* #,##0.00_);_([$$-409]* \(#,##0.00\);_([$$-409]* &quot;-&quot;??_);_(@_)">
                  <c:v>104.59999966666668</c:v>
                </c:pt>
                <c:pt idx="82" formatCode="_([$$-409]* #,##0.00_);_([$$-409]* \(#,##0.00\);_([$$-409]* &quot;-&quot;??_);_(@_)">
                  <c:v>104.61333333333333</c:v>
                </c:pt>
                <c:pt idx="83" formatCode="_([$$-409]* #,##0.00_);_([$$-409]* \(#,##0.00\);_([$$-409]* &quot;-&quot;??_);_(@_)">
                  <c:v>104.83666599999999</c:v>
                </c:pt>
                <c:pt idx="84" formatCode="_([$$-409]* #,##0.00_);_([$$-409]* \(#,##0.00\);_([$$-409]* &quot;-&quot;??_);_(@_)">
                  <c:v>104.43999983333333</c:v>
                </c:pt>
                <c:pt idx="85" formatCode="_([$$-409]* #,##0.00_);_([$$-409]* \(#,##0.00\);_([$$-409]* &quot;-&quot;??_);_(@_)">
                  <c:v>104.58999999999999</c:v>
                </c:pt>
                <c:pt idx="86" formatCode="_([$$-409]* #,##0.00_);_([$$-409]* \(#,##0.00\);_([$$-409]* &quot;-&quot;??_);_(@_)">
                  <c:v>105.34166716666665</c:v>
                </c:pt>
                <c:pt idx="87" formatCode="_([$$-409]* #,##0.00_);_([$$-409]* \(#,##0.00\);_([$$-409]* &quot;-&quot;??_);_(@_)">
                  <c:v>106.79833333333333</c:v>
                </c:pt>
                <c:pt idx="88" formatCode="_([$$-409]* #,##0.00_);_([$$-409]* \(#,##0.00\);_([$$-409]* &quot;-&quot;??_);_(@_)">
                  <c:v>107.54500066666667</c:v>
                </c:pt>
                <c:pt idx="89" formatCode="_([$$-409]* #,##0.00_);_([$$-409]* \(#,##0.00\);_([$$-409]* &quot;-&quot;??_);_(@_)">
                  <c:v>108.25500116666666</c:v>
                </c:pt>
                <c:pt idx="90" formatCode="_([$$-409]* #,##0.00_);_([$$-409]* \(#,##0.00\);_([$$-409]* &quot;-&quot;??_);_(@_)">
                  <c:v>109.14000083333333</c:v>
                </c:pt>
                <c:pt idx="91" formatCode="_([$$-409]* #,##0.00_);_([$$-409]* \(#,##0.00\);_([$$-409]* &quot;-&quot;??_);_(@_)">
                  <c:v>110.103334</c:v>
                </c:pt>
                <c:pt idx="92" formatCode="_([$$-409]* #,##0.00_);_([$$-409]* \(#,##0.00\);_([$$-409]* &quot;-&quot;??_);_(@_)">
                  <c:v>110.85833366666667</c:v>
                </c:pt>
                <c:pt idx="93" formatCode="_([$$-409]* #,##0.00_);_([$$-409]* \(#,##0.00\);_([$$-409]* &quot;-&quot;??_);_(@_)">
                  <c:v>110.94</c:v>
                </c:pt>
                <c:pt idx="94" formatCode="_([$$-409]* #,##0.00_);_([$$-409]* \(#,##0.00\);_([$$-409]* &quot;-&quot;??_);_(@_)">
                  <c:v>111.25333283333333</c:v>
                </c:pt>
                <c:pt idx="95" formatCode="_([$$-409]* #,##0.00_);_([$$-409]* \(#,##0.00\);_([$$-409]* &quot;-&quot;??_);_(@_)">
                  <c:v>111.57166549999999</c:v>
                </c:pt>
                <c:pt idx="96" formatCode="_([$$-409]* #,##0.00_);_([$$-409]* \(#,##0.00\);_([$$-409]* &quot;-&quot;??_);_(@_)">
                  <c:v>111.78499850000001</c:v>
                </c:pt>
                <c:pt idx="97" formatCode="_([$$-409]* #,##0.00_);_([$$-409]* \(#,##0.00\);_([$$-409]* &quot;-&quot;??_);_(@_)">
                  <c:v>111.48333216666667</c:v>
                </c:pt>
                <c:pt idx="98" formatCode="_([$$-409]* #,##0.00_);_([$$-409]* \(#,##0.00\);_([$$-409]* &quot;-&quot;??_);_(@_)">
                  <c:v>111.01999916666666</c:v>
                </c:pt>
                <c:pt idx="99" formatCode="_([$$-409]* #,##0.00_);_([$$-409]* \(#,##0.00\);_([$$-409]* &quot;-&quot;??_);_(@_)">
                  <c:v>110.44666666666667</c:v>
                </c:pt>
                <c:pt idx="100" formatCode="_([$$-409]* #,##0.00_);_([$$-409]* \(#,##0.00\);_([$$-409]* &quot;-&quot;??_);_(@_)">
                  <c:v>109.97333383333336</c:v>
                </c:pt>
                <c:pt idx="101" formatCode="_([$$-409]* #,##0.00_);_([$$-409]* \(#,##0.00\);_([$$-409]* &quot;-&quot;??_);_(@_)">
                  <c:v>109.50166800000001</c:v>
                </c:pt>
                <c:pt idx="102" formatCode="_([$$-409]* #,##0.00_);_([$$-409]* \(#,##0.00\);_([$$-409]* &quot;-&quot;??_);_(@_)">
                  <c:v>109.13833466666667</c:v>
                </c:pt>
                <c:pt idx="103" formatCode="_([$$-409]* #,##0.00_);_([$$-409]* \(#,##0.00\);_([$$-409]* &quot;-&quot;??_);_(@_)">
                  <c:v>108.58666716666666</c:v>
                </c:pt>
                <c:pt idx="104" formatCode="_([$$-409]* #,##0.00_);_([$$-409]* \(#,##0.00\);_([$$-409]* &quot;-&quot;??_);_(@_)">
                  <c:v>107.90000000000002</c:v>
                </c:pt>
                <c:pt idx="105" formatCode="_([$$-409]* #,##0.00_);_([$$-409]* \(#,##0.00\);_([$$-409]* &quot;-&quot;??_);_(@_)">
                  <c:v>107.30166600000001</c:v>
                </c:pt>
                <c:pt idx="106" formatCode="_([$$-409]* #,##0.00_);_([$$-409]* \(#,##0.00\);_([$$-409]* &quot;-&quot;??_);_(@_)">
                  <c:v>105.83833299999999</c:v>
                </c:pt>
                <c:pt idx="107" formatCode="_([$$-409]* #,##0.00_);_([$$-409]* \(#,##0.00\);_([$$-409]* &quot;-&quot;??_);_(@_)">
                  <c:v>104.07666649999999</c:v>
                </c:pt>
                <c:pt idx="108" formatCode="_([$$-409]* #,##0.00_);_([$$-409]* \(#,##0.00\);_([$$-409]* &quot;-&quot;??_);_(@_)">
                  <c:v>102.05500033333334</c:v>
                </c:pt>
                <c:pt idx="109" formatCode="_([$$-409]* #,##0.00_);_([$$-409]* \(#,##0.00\);_([$$-409]* &quot;-&quot;??_);_(@_)">
                  <c:v>100.54833350000001</c:v>
                </c:pt>
                <c:pt idx="110" formatCode="_([$$-409]* #,##0.00_);_([$$-409]* \(#,##0.00\);_([$$-409]* &quot;-&quot;??_);_(@_)">
                  <c:v>99.42500050000001</c:v>
                </c:pt>
                <c:pt idx="111" formatCode="_([$$-409]* #,##0.00_);_([$$-409]* \(#,##0.00\);_([$$-409]* &quot;-&quot;??_);_(@_)">
                  <c:v>98.123334333333332</c:v>
                </c:pt>
                <c:pt idx="112" formatCode="_([$$-409]* #,##0.00_);_([$$-409]* \(#,##0.00\);_([$$-409]* &quot;-&quot;??_);_(@_)">
                  <c:v>97.663334000000006</c:v>
                </c:pt>
                <c:pt idx="113" formatCode="_([$$-409]* #,##0.00_);_([$$-409]* \(#,##0.00\);_([$$-409]* &quot;-&quot;??_);_(@_)">
                  <c:v>97.110000666666679</c:v>
                </c:pt>
                <c:pt idx="114" formatCode="_([$$-409]* #,##0.00_);_([$$-409]* \(#,##0.00\);_([$$-409]* &quot;-&quot;??_);_(@_)">
                  <c:v>96.486667666666676</c:v>
                </c:pt>
                <c:pt idx="115" formatCode="_([$$-409]* #,##0.00_);_([$$-409]* \(#,##0.00\);_([$$-409]* &quot;-&quot;??_);_(@_)">
                  <c:v>95.710001666666685</c:v>
                </c:pt>
                <c:pt idx="116" formatCode="_([$$-409]* #,##0.00_);_([$$-409]* \(#,##0.00\);_([$$-409]* &quot;-&quot;??_);_(@_)">
                  <c:v>95.110001999999994</c:v>
                </c:pt>
                <c:pt idx="117" formatCode="_([$$-409]* #,##0.00_);_([$$-409]* \(#,##0.00\);_([$$-409]* &quot;-&quot;??_);_(@_)">
                  <c:v>94.590001499999985</c:v>
                </c:pt>
                <c:pt idx="118" formatCode="_([$$-409]* #,##0.00_);_([$$-409]* \(#,##0.00\);_([$$-409]* &quot;-&quot;??_);_(@_)">
                  <c:v>94.190001166666661</c:v>
                </c:pt>
                <c:pt idx="119" formatCode="_([$$-409]* #,##0.00_);_([$$-409]* \(#,##0.00\);_([$$-409]* &quot;-&quot;??_);_(@_)">
                  <c:v>94.066666999999995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4-4F29-B4D1-A063ACBE9EC1}"/>
            </c:ext>
          </c:extLst>
        </c:ser>
        <c:ser>
          <c:idx val="3"/>
          <c:order val="3"/>
          <c:tx>
            <c:strRef>
              <c:f>'Moving Average'!$M$2</c:f>
              <c:strCache>
                <c:ptCount val="1"/>
                <c:pt idx="0">
                  <c:v>9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'Moving Average'!$A$3:$A$122</c:f>
              <c:numCache>
                <c:formatCode>m/d/yyyy</c:formatCode>
                <c:ptCount val="120"/>
                <c:pt idx="0">
                  <c:v>44162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44207</c:v>
                </c:pt>
                <c:pt idx="30">
                  <c:v>44208</c:v>
                </c:pt>
                <c:pt idx="31">
                  <c:v>44209</c:v>
                </c:pt>
                <c:pt idx="32">
                  <c:v>44210</c:v>
                </c:pt>
                <c:pt idx="33">
                  <c:v>44211</c:v>
                </c:pt>
                <c:pt idx="34">
                  <c:v>44215</c:v>
                </c:pt>
                <c:pt idx="35">
                  <c:v>44216</c:v>
                </c:pt>
                <c:pt idx="36">
                  <c:v>44217</c:v>
                </c:pt>
                <c:pt idx="37">
                  <c:v>44218</c:v>
                </c:pt>
                <c:pt idx="38">
                  <c:v>44221</c:v>
                </c:pt>
                <c:pt idx="39">
                  <c:v>44222</c:v>
                </c:pt>
                <c:pt idx="40">
                  <c:v>44223</c:v>
                </c:pt>
                <c:pt idx="41">
                  <c:v>44224</c:v>
                </c:pt>
                <c:pt idx="42">
                  <c:v>44225</c:v>
                </c:pt>
                <c:pt idx="43">
                  <c:v>44228</c:v>
                </c:pt>
                <c:pt idx="44">
                  <c:v>44229</c:v>
                </c:pt>
                <c:pt idx="45">
                  <c:v>44230</c:v>
                </c:pt>
                <c:pt idx="46">
                  <c:v>44231</c:v>
                </c:pt>
                <c:pt idx="47">
                  <c:v>44232</c:v>
                </c:pt>
                <c:pt idx="48">
                  <c:v>44235</c:v>
                </c:pt>
                <c:pt idx="49">
                  <c:v>44236</c:v>
                </c:pt>
                <c:pt idx="50">
                  <c:v>44237</c:v>
                </c:pt>
                <c:pt idx="51">
                  <c:v>44238</c:v>
                </c:pt>
                <c:pt idx="52">
                  <c:v>44239</c:v>
                </c:pt>
                <c:pt idx="53">
                  <c:v>44243</c:v>
                </c:pt>
                <c:pt idx="54">
                  <c:v>44244</c:v>
                </c:pt>
                <c:pt idx="55">
                  <c:v>44245</c:v>
                </c:pt>
                <c:pt idx="56">
                  <c:v>44246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44256</c:v>
                </c:pt>
                <c:pt idx="63">
                  <c:v>44257</c:v>
                </c:pt>
                <c:pt idx="64">
                  <c:v>44258</c:v>
                </c:pt>
                <c:pt idx="65">
                  <c:v>44259</c:v>
                </c:pt>
                <c:pt idx="66">
                  <c:v>44260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44270</c:v>
                </c:pt>
                <c:pt idx="73">
                  <c:v>44271</c:v>
                </c:pt>
                <c:pt idx="74">
                  <c:v>44272</c:v>
                </c:pt>
                <c:pt idx="75">
                  <c:v>44273</c:v>
                </c:pt>
                <c:pt idx="76">
                  <c:v>44274</c:v>
                </c:pt>
                <c:pt idx="77">
                  <c:v>44277</c:v>
                </c:pt>
                <c:pt idx="78">
                  <c:v>44278</c:v>
                </c:pt>
                <c:pt idx="79">
                  <c:v>44279</c:v>
                </c:pt>
                <c:pt idx="80">
                  <c:v>44280</c:v>
                </c:pt>
                <c:pt idx="81">
                  <c:v>44281</c:v>
                </c:pt>
                <c:pt idx="82">
                  <c:v>44284</c:v>
                </c:pt>
                <c:pt idx="83">
                  <c:v>44285</c:v>
                </c:pt>
                <c:pt idx="84">
                  <c:v>44286</c:v>
                </c:pt>
                <c:pt idx="85">
                  <c:v>44287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44298</c:v>
                </c:pt>
                <c:pt idx="92">
                  <c:v>44299</c:v>
                </c:pt>
                <c:pt idx="93">
                  <c:v>44300</c:v>
                </c:pt>
                <c:pt idx="94">
                  <c:v>44301</c:v>
                </c:pt>
                <c:pt idx="95">
                  <c:v>44302</c:v>
                </c:pt>
                <c:pt idx="96">
                  <c:v>44305</c:v>
                </c:pt>
                <c:pt idx="97">
                  <c:v>44306</c:v>
                </c:pt>
                <c:pt idx="98">
                  <c:v>44307</c:v>
                </c:pt>
                <c:pt idx="99">
                  <c:v>44308</c:v>
                </c:pt>
                <c:pt idx="100">
                  <c:v>44309</c:v>
                </c:pt>
                <c:pt idx="101">
                  <c:v>44312</c:v>
                </c:pt>
                <c:pt idx="102">
                  <c:v>44313</c:v>
                </c:pt>
                <c:pt idx="103">
                  <c:v>44314</c:v>
                </c:pt>
                <c:pt idx="104">
                  <c:v>44315</c:v>
                </c:pt>
                <c:pt idx="105">
                  <c:v>44316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44326</c:v>
                </c:pt>
                <c:pt idx="112">
                  <c:v>44327</c:v>
                </c:pt>
                <c:pt idx="113">
                  <c:v>44328</c:v>
                </c:pt>
                <c:pt idx="114">
                  <c:v>44329</c:v>
                </c:pt>
                <c:pt idx="115">
                  <c:v>44330</c:v>
                </c:pt>
                <c:pt idx="116">
                  <c:v>44333</c:v>
                </c:pt>
                <c:pt idx="117">
                  <c:v>44334</c:v>
                </c:pt>
                <c:pt idx="118">
                  <c:v>44335</c:v>
                </c:pt>
                <c:pt idx="119">
                  <c:v>44336</c:v>
                </c:pt>
              </c:numCache>
            </c:numRef>
          </c:cat>
          <c:val>
            <c:numRef>
              <c:f>'Moving Average'!$M$3:$M$122</c:f>
              <c:numCache>
                <c:formatCode>General</c:formatCode>
                <c:ptCount val="120"/>
                <c:pt idx="9" formatCode="_([$$-409]* #,##0.00_);_([$$-409]* \(#,##0.00\);_([$$-409]* &quot;-&quot;??_);_(@_)">
                  <c:v>93.750000999999997</c:v>
                </c:pt>
                <c:pt idx="10" formatCode="_([$$-409]* #,##0.00_);_([$$-409]* \(#,##0.00\);_([$$-409]* &quot;-&quot;??_);_(@_)">
                  <c:v>93.752222777777789</c:v>
                </c:pt>
                <c:pt idx="11" formatCode="_([$$-409]* #,##0.00_);_([$$-409]* \(#,##0.00\);_([$$-409]* &quot;-&quot;??_);_(@_)">
                  <c:v>93.906667111111119</c:v>
                </c:pt>
                <c:pt idx="12" formatCode="_([$$-409]* #,##0.00_);_([$$-409]* \(#,##0.00\);_([$$-409]* &quot;-&quot;??_);_(@_)">
                  <c:v>93.761111888888891</c:v>
                </c:pt>
                <c:pt idx="13" formatCode="_([$$-409]* #,##0.00_);_([$$-409]* \(#,##0.00\);_([$$-409]* &quot;-&quot;??_);_(@_)">
                  <c:v>93.931111777777772</c:v>
                </c:pt>
                <c:pt idx="14" formatCode="_([$$-409]* #,##0.00_);_([$$-409]* \(#,##0.00\);_([$$-409]* &quot;-&quot;??_);_(@_)">
                  <c:v>94.073333888888882</c:v>
                </c:pt>
                <c:pt idx="15" formatCode="_([$$-409]* #,##0.00_);_([$$-409]* \(#,##0.00\);_([$$-409]* &quot;-&quot;??_);_(@_)">
                  <c:v>94.364444444444445</c:v>
                </c:pt>
                <c:pt idx="16" formatCode="_([$$-409]* #,##0.00_);_([$$-409]* \(#,##0.00\);_([$$-409]* &quot;-&quot;??_);_(@_)">
                  <c:v>94.958888666666667</c:v>
                </c:pt>
                <c:pt idx="17" formatCode="_([$$-409]* #,##0.00_);_([$$-409]* \(#,##0.00\);_([$$-409]* &quot;-&quot;??_);_(@_)">
                  <c:v>95.628888555555548</c:v>
                </c:pt>
                <c:pt idx="18" formatCode="_([$$-409]* #,##0.00_);_([$$-409]* \(#,##0.00\);_([$$-409]* &quot;-&quot;??_);_(@_)">
                  <c:v>95.998888777777779</c:v>
                </c:pt>
                <c:pt idx="19" formatCode="_([$$-409]* #,##0.00_);_([$$-409]* \(#,##0.00\);_([$$-409]* &quot;-&quot;??_);_(@_)">
                  <c:v>96.373333555555575</c:v>
                </c:pt>
                <c:pt idx="20" formatCode="_([$$-409]* #,##0.00_);_([$$-409]* \(#,##0.00\);_([$$-409]* &quot;-&quot;??_);_(@_)">
                  <c:v>96.613333111111118</c:v>
                </c:pt>
                <c:pt idx="21" formatCode="_([$$-409]* #,##0.00_);_([$$-409]* \(#,##0.00\);_([$$-409]* &quot;-&quot;??_);_(@_)">
                  <c:v>97.122221333333357</c:v>
                </c:pt>
                <c:pt idx="22" formatCode="_([$$-409]* #,##0.00_);_([$$-409]* \(#,##0.00\);_([$$-409]* &quot;-&quot;??_);_(@_)">
                  <c:v>97.819998888888904</c:v>
                </c:pt>
                <c:pt idx="23" formatCode="_([$$-409]* #,##0.00_);_([$$-409]* \(#,##0.00\);_([$$-409]* &quot;-&quot;??_);_(@_)">
                  <c:v>98.449998666666673</c:v>
                </c:pt>
                <c:pt idx="24" formatCode="_([$$-409]* #,##0.00_);_([$$-409]* \(#,##0.00\);_([$$-409]* &quot;-&quot;??_);_(@_)">
                  <c:v>98.903332111111112</c:v>
                </c:pt>
                <c:pt idx="25" formatCode="_([$$-409]* #,##0.00_);_([$$-409]* \(#,##0.00\);_([$$-409]* &quot;-&quot;??_);_(@_)">
                  <c:v>99.054443333333339</c:v>
                </c:pt>
                <c:pt idx="26" formatCode="_([$$-409]* #,##0.00_);_([$$-409]* \(#,##0.00\);_([$$-409]* &quot;-&quot;??_);_(@_)">
                  <c:v>99.466665444444445</c:v>
                </c:pt>
                <c:pt idx="27" formatCode="_([$$-409]* #,##0.00_);_([$$-409]* \(#,##0.00\);_([$$-409]* &quot;-&quot;??_);_(@_)">
                  <c:v>99.868888000000013</c:v>
                </c:pt>
                <c:pt idx="28" formatCode="_([$$-409]* #,##0.00_);_([$$-409]* \(#,##0.00\);_([$$-409]* &quot;-&quot;??_);_(@_)">
                  <c:v>100.37333255555558</c:v>
                </c:pt>
                <c:pt idx="29" formatCode="_([$$-409]* #,##0.00_);_([$$-409]* \(#,##0.00\);_([$$-409]* &quot;-&quot;??_);_(@_)">
                  <c:v>101.16777722222223</c:v>
                </c:pt>
                <c:pt idx="30" formatCode="_([$$-409]* #,##0.00_);_([$$-409]* \(#,##0.00\);_([$$-409]* &quot;-&quot;??_);_(@_)">
                  <c:v>101.82222155555557</c:v>
                </c:pt>
                <c:pt idx="31" formatCode="_([$$-409]* #,##0.00_);_([$$-409]* \(#,##0.00\);_([$$-409]* &quot;-&quot;??_);_(@_)">
                  <c:v>102.22222144444444</c:v>
                </c:pt>
                <c:pt idx="32" formatCode="_([$$-409]* #,##0.00_);_([$$-409]* \(#,##0.00\);_([$$-409]* &quot;-&quot;??_);_(@_)">
                  <c:v>102.56777699999999</c:v>
                </c:pt>
                <c:pt idx="33" formatCode="_([$$-409]* #,##0.00_);_([$$-409]* \(#,##0.00\);_([$$-409]* &quot;-&quot;??_);_(@_)">
                  <c:v>102.82555477777777</c:v>
                </c:pt>
                <c:pt idx="34" formatCode="_([$$-409]* #,##0.00_);_([$$-409]* \(#,##0.00\);_([$$-409]* &quot;-&quot;??_);_(@_)">
                  <c:v>103.0455551111111</c:v>
                </c:pt>
                <c:pt idx="35" formatCode="_([$$-409]* #,##0.00_);_([$$-409]* \(#,##0.00\);_([$$-409]* &quot;-&quot;??_);_(@_)">
                  <c:v>102.94777755555555</c:v>
                </c:pt>
                <c:pt idx="36" formatCode="_([$$-409]* #,##0.00_);_([$$-409]* \(#,##0.00\);_([$$-409]* &quot;-&quot;??_);_(@_)">
                  <c:v>103.14888833333333</c:v>
                </c:pt>
                <c:pt idx="37" formatCode="_([$$-409]* #,##0.00_);_([$$-409]* \(#,##0.00\);_([$$-409]* &quot;-&quot;??_);_(@_)">
                  <c:v>103.20999977777777</c:v>
                </c:pt>
                <c:pt idx="38" formatCode="_([$$-409]* #,##0.00_);_([$$-409]* \(#,##0.00\);_([$$-409]* &quot;-&quot;??_);_(@_)">
                  <c:v>102.89000011111112</c:v>
                </c:pt>
                <c:pt idx="39" formatCode="_([$$-409]* #,##0.00_);_([$$-409]* \(#,##0.00\);_([$$-409]* &quot;-&quot;??_);_(@_)">
                  <c:v>102.38333377777776</c:v>
                </c:pt>
                <c:pt idx="40" formatCode="_([$$-409]* #,##0.00_);_([$$-409]* \(#,##0.00\);_([$$-409]* &quot;-&quot;??_);_(@_)">
                  <c:v>101.90333377777779</c:v>
                </c:pt>
                <c:pt idx="41" formatCode="_([$$-409]* #,##0.00_);_([$$-409]* \(#,##0.00\);_([$$-409]* &quot;-&quot;??_);_(@_)">
                  <c:v>101.13777833333334</c:v>
                </c:pt>
                <c:pt idx="42" formatCode="_([$$-409]* #,##0.00_);_([$$-409]* \(#,##0.00\);_([$$-409]* &quot;-&quot;??_);_(@_)">
                  <c:v>100.49666766666667</c:v>
                </c:pt>
                <c:pt idx="43" formatCode="_([$$-409]* #,##0.00_);_([$$-409]* \(#,##0.00\);_([$$-409]* &quot;-&quot;??_);_(@_)">
                  <c:v>99.792222777777795</c:v>
                </c:pt>
                <c:pt idx="44" formatCode="_([$$-409]* #,##0.00_);_([$$-409]* \(#,##0.00\);_([$$-409]* &quot;-&quot;??_);_(@_)">
                  <c:v>99.381111222222231</c:v>
                </c:pt>
                <c:pt idx="45" formatCode="_([$$-409]* #,##0.00_);_([$$-409]* \(#,##0.00\);_([$$-409]* &quot;-&quot;??_);_(@_)">
                  <c:v>98.975555555555559</c:v>
                </c:pt>
                <c:pt idx="46" formatCode="_([$$-409]* #,##0.00_);_([$$-409]* \(#,##0.00\);_([$$-409]* &quot;-&quot;??_);_(@_)">
                  <c:v>99.948888333333329</c:v>
                </c:pt>
                <c:pt idx="47" formatCode="_([$$-409]* #,##0.00_);_([$$-409]* \(#,##0.00\);_([$$-409]* &quot;-&quot;??_);_(@_)">
                  <c:v>101.03444344444443</c:v>
                </c:pt>
                <c:pt idx="48" formatCode="_([$$-409]* #,##0.00_);_([$$-409]* \(#,##0.00\);_([$$-409]* &quot;-&quot;??_);_(@_)">
                  <c:v>102.97111011111112</c:v>
                </c:pt>
                <c:pt idx="49" formatCode="_([$$-409]* #,##0.00_);_([$$-409]* \(#,##0.00\);_([$$-409]* &quot;-&quot;??_);_(@_)">
                  <c:v>104.73888833333334</c:v>
                </c:pt>
                <c:pt idx="50" formatCode="_([$$-409]* #,##0.00_);_([$$-409]* \(#,##0.00\);_([$$-409]* &quot;-&quot;??_);_(@_)">
                  <c:v>106.47666600000001</c:v>
                </c:pt>
                <c:pt idx="51" formatCode="_([$$-409]* #,##0.00_);_([$$-409]* \(#,##0.00\);_([$$-409]* &quot;-&quot;??_);_(@_)">
                  <c:v>108.21666555555555</c:v>
                </c:pt>
                <c:pt idx="52" formatCode="_([$$-409]* #,##0.00_);_([$$-409]* \(#,##0.00\);_([$$-409]* &quot;-&quot;??_);_(@_)">
                  <c:v>110.24555466666666</c:v>
                </c:pt>
                <c:pt idx="53" formatCode="_([$$-409]* #,##0.00_);_([$$-409]* \(#,##0.00\);_([$$-409]* &quot;-&quot;??_);_(@_)">
                  <c:v>111.91222133333332</c:v>
                </c:pt>
                <c:pt idx="54" formatCode="_([$$-409]* #,##0.00_);_([$$-409]* \(#,##0.00\);_([$$-409]* &quot;-&quot;??_);_(@_)">
                  <c:v>113.65999944444444</c:v>
                </c:pt>
                <c:pt idx="55" formatCode="_([$$-409]* #,##0.00_);_([$$-409]* \(#,##0.00\);_([$$-409]* &quot;-&quot;??_);_(@_)">
                  <c:v>114.06111055555556</c:v>
                </c:pt>
                <c:pt idx="56" formatCode="_([$$-409]* #,##0.00_);_([$$-409]* \(#,##0.00\);_([$$-409]* &quot;-&quot;??_);_(@_)">
                  <c:v>114.35444388888888</c:v>
                </c:pt>
                <c:pt idx="57" formatCode="_([$$-409]* #,##0.00_);_([$$-409]* \(#,##0.00\);_([$$-409]* &quot;-&quot;??_);_(@_)">
                  <c:v>114.2244441111111</c:v>
                </c:pt>
                <c:pt idx="58" formatCode="_([$$-409]* #,##0.00_);_([$$-409]* \(#,##0.00\);_([$$-409]* &quot;-&quot;??_);_(@_)">
                  <c:v>113.96444366666667</c:v>
                </c:pt>
                <c:pt idx="59" formatCode="_([$$-409]* #,##0.00_);_([$$-409]* \(#,##0.00\);_([$$-409]* &quot;-&quot;??_);_(@_)">
                  <c:v>113.94111044444442</c:v>
                </c:pt>
                <c:pt idx="60" formatCode="_([$$-409]* #,##0.00_);_([$$-409]* \(#,##0.00\);_([$$-409]* &quot;-&quot;??_);_(@_)">
                  <c:v>113.52888822222224</c:v>
                </c:pt>
                <c:pt idx="61" formatCode="_([$$-409]* #,##0.00_);_([$$-409]* \(#,##0.00\);_([$$-409]* &quot;-&quot;??_);_(@_)">
                  <c:v>112.76333277777778</c:v>
                </c:pt>
                <c:pt idx="62" formatCode="_([$$-409]* #,##0.00_);_([$$-409]* \(#,##0.00\);_([$$-409]* &quot;-&quot;??_);_(@_)">
                  <c:v>111.9055548888889</c:v>
                </c:pt>
                <c:pt idx="63" formatCode="_([$$-409]* #,##0.00_);_([$$-409]* \(#,##0.00\);_([$$-409]* &quot;-&quot;??_);_(@_)">
                  <c:v>111.13999944444444</c:v>
                </c:pt>
                <c:pt idx="64" formatCode="_([$$-409]* #,##0.00_);_([$$-409]* \(#,##0.00\);_([$$-409]* &quot;-&quot;??_);_(@_)">
                  <c:v>110.12333266666667</c:v>
                </c:pt>
                <c:pt idx="65" formatCode="_([$$-409]* #,##0.00_);_([$$-409]* \(#,##0.00\);_([$$-409]* &quot;-&quot;??_);_(@_)">
                  <c:v>109.12333266666667</c:v>
                </c:pt>
                <c:pt idx="66" formatCode="_([$$-409]* #,##0.00_);_([$$-409]* \(#,##0.00\);_([$$-409]* &quot;-&quot;??_);_(@_)">
                  <c:v>107.60110988888889</c:v>
                </c:pt>
                <c:pt idx="67" formatCode="_([$$-409]* #,##0.00_);_([$$-409]* \(#,##0.00\);_([$$-409]* &quot;-&quot;??_);_(@_)">
                  <c:v>106.58555433333333</c:v>
                </c:pt>
                <c:pt idx="68" formatCode="_([$$-409]* #,##0.00_);_([$$-409]* \(#,##0.00\);_([$$-409]* &quot;-&quot;??_);_(@_)">
                  <c:v>105.23222100000001</c:v>
                </c:pt>
                <c:pt idx="69" formatCode="_([$$-409]* #,##0.00_);_([$$-409]* \(#,##0.00\);_([$$-409]* &quot;-&quot;??_);_(@_)">
                  <c:v>104.33444311111111</c:v>
                </c:pt>
                <c:pt idx="70" formatCode="_([$$-409]* #,##0.00_);_([$$-409]* \(#,##0.00\);_([$$-409]* &quot;-&quot;??_);_(@_)">
                  <c:v>103.657776</c:v>
                </c:pt>
                <c:pt idx="71" formatCode="_([$$-409]* #,##0.00_);_([$$-409]* \(#,##0.00\);_([$$-409]* &quot;-&quot;??_);_(@_)">
                  <c:v>103.3677758888889</c:v>
                </c:pt>
                <c:pt idx="72" formatCode="_([$$-409]* #,##0.00_);_([$$-409]* \(#,##0.00\);_([$$-409]* &quot;-&quot;??_);_(@_)">
                  <c:v>102.97666433333332</c:v>
                </c:pt>
                <c:pt idx="73" formatCode="_([$$-409]* #,##0.00_);_([$$-409]* \(#,##0.00\);_([$$-409]* &quot;-&quot;??_);_(@_)">
                  <c:v>102.93444233333334</c:v>
                </c:pt>
                <c:pt idx="74" formatCode="_([$$-409]* #,##0.00_);_([$$-409]* \(#,##0.00\);_([$$-409]* &quot;-&quot;??_);_(@_)">
                  <c:v>103.1611091111111</c:v>
                </c:pt>
                <c:pt idx="75" formatCode="_([$$-409]* #,##0.00_);_([$$-409]* \(#,##0.00\);_([$$-409]* &quot;-&quot;??_);_(@_)">
                  <c:v>103.615554</c:v>
                </c:pt>
                <c:pt idx="76" formatCode="_([$$-409]* #,##0.00_);_([$$-409]* \(#,##0.00\);_([$$-409]* &quot;-&quot;??_);_(@_)">
                  <c:v>103.74888700000001</c:v>
                </c:pt>
                <c:pt idx="77" formatCode="_([$$-409]* #,##0.00_);_([$$-409]* \(#,##0.00\);_([$$-409]* &quot;-&quot;??_);_(@_)">
                  <c:v>104.30555388888889</c:v>
                </c:pt>
                <c:pt idx="78" formatCode="_([$$-409]* #,##0.00_);_([$$-409]* \(#,##0.00\);_([$$-409]* &quot;-&quot;??_);_(@_)">
                  <c:v>104.90222077777777</c:v>
                </c:pt>
                <c:pt idx="79" formatCode="_([$$-409]* #,##0.00_);_([$$-409]* \(#,##0.00\);_([$$-409]* &quot;-&quot;??_);_(@_)">
                  <c:v>105.3599988888889</c:v>
                </c:pt>
                <c:pt idx="80" formatCode="_([$$-409]* #,##0.00_);_([$$-409]* \(#,##0.00\);_([$$-409]* &quot;-&quot;??_);_(@_)">
                  <c:v>105.26555455555555</c:v>
                </c:pt>
                <c:pt idx="81" formatCode="_([$$-409]* #,##0.00_);_([$$-409]* \(#,##0.00\);_([$$-409]* &quot;-&quot;??_);_(@_)">
                  <c:v>105.05333277777778</c:v>
                </c:pt>
                <c:pt idx="82" formatCode="_([$$-409]* #,##0.00_);_([$$-409]* \(#,##0.00\);_([$$-409]* &quot;-&quot;??_);_(@_)">
                  <c:v>105.05666600000001</c:v>
                </c:pt>
                <c:pt idx="83" formatCode="_([$$-409]* #,##0.00_);_([$$-409]* \(#,##0.00\);_([$$-409]* &quot;-&quot;??_);_(@_)">
                  <c:v>105.06111044444444</c:v>
                </c:pt>
                <c:pt idx="84" formatCode="_([$$-409]* #,##0.00_);_([$$-409]* \(#,##0.00\);_([$$-409]* &quot;-&quot;??_);_(@_)">
                  <c:v>104.90333288888888</c:v>
                </c:pt>
                <c:pt idx="85" formatCode="_([$$-409]* #,##0.00_);_([$$-409]* \(#,##0.00\);_([$$-409]* &quot;-&quot;??_);_(@_)">
                  <c:v>104.977778</c:v>
                </c:pt>
                <c:pt idx="86" formatCode="_([$$-409]* #,##0.00_);_([$$-409]* \(#,##0.00\);_([$$-409]* &quot;-&quot;??_);_(@_)">
                  <c:v>105.15555566666666</c:v>
                </c:pt>
                <c:pt idx="87" formatCode="_([$$-409]* #,##0.00_);_([$$-409]* \(#,##0.00\);_([$$-409]* &quot;-&quot;??_);_(@_)">
                  <c:v>105.65555566666666</c:v>
                </c:pt>
                <c:pt idx="88" formatCode="_([$$-409]* #,##0.00_);_([$$-409]* \(#,##0.00\);_([$$-409]* &quot;-&quot;??_);_(@_)">
                  <c:v>106.18777799999999</c:v>
                </c:pt>
                <c:pt idx="89" formatCode="_([$$-409]* #,##0.00_);_([$$-409]* \(#,##0.00\);_([$$-409]* &quot;-&quot;??_);_(@_)">
                  <c:v>107.13333388888888</c:v>
                </c:pt>
                <c:pt idx="90" formatCode="_([$$-409]* #,##0.00_);_([$$-409]* \(#,##0.00\);_([$$-409]* &quot;-&quot;??_);_(@_)">
                  <c:v>107.93000033333334</c:v>
                </c:pt>
                <c:pt idx="91" formatCode="_([$$-409]* #,##0.00_);_([$$-409]* \(#,##0.00\);_([$$-409]* &quot;-&quot;??_);_(@_)">
                  <c:v>108.63777844444444</c:v>
                </c:pt>
                <c:pt idx="92" formatCode="_([$$-409]* #,##0.00_);_([$$-409]* \(#,##0.00\);_([$$-409]* &quot;-&quot;??_);_(@_)">
                  <c:v>109.17000077777777</c:v>
                </c:pt>
                <c:pt idx="93" formatCode="_([$$-409]* #,##0.00_);_([$$-409]* \(#,##0.00\);_([$$-409]* &quot;-&quot;??_);_(@_)">
                  <c:v>109.98888911111111</c:v>
                </c:pt>
                <c:pt idx="94" formatCode="_([$$-409]* #,##0.00_);_([$$-409]* \(#,##0.00\);_([$$-409]* &quot;-&quot;??_);_(@_)">
                  <c:v>110.62999988888889</c:v>
                </c:pt>
                <c:pt idx="95" formatCode="_([$$-409]* #,##0.00_);_([$$-409]* \(#,##0.00\);_([$$-409]* &quot;-&quot;??_);_(@_)">
                  <c:v>111.2866661111111</c:v>
                </c:pt>
                <c:pt idx="96" formatCode="_([$$-409]* #,##0.00_);_([$$-409]* \(#,##0.00\);_([$$-409]* &quot;-&quot;??_);_(@_)">
                  <c:v>111.25444377777778</c:v>
                </c:pt>
                <c:pt idx="97" formatCode="_([$$-409]* #,##0.00_);_([$$-409]* \(#,##0.00\);_([$$-409]* &quot;-&quot;??_);_(@_)">
                  <c:v>111.26333277777778</c:v>
                </c:pt>
                <c:pt idx="98" formatCode="_([$$-409]* #,##0.00_);_([$$-409]* \(#,##0.00\);_([$$-409]* &quot;-&quot;??_);_(@_)">
                  <c:v>111.01333277777778</c:v>
                </c:pt>
                <c:pt idx="99" formatCode="_([$$-409]* #,##0.00_);_([$$-409]* \(#,##0.00\);_([$$-409]* &quot;-&quot;??_);_(@_)">
                  <c:v>110.85999966666668</c:v>
                </c:pt>
                <c:pt idx="100" formatCode="_([$$-409]* #,##0.00_);_([$$-409]* \(#,##0.00\);_([$$-409]* &quot;-&quot;??_);_(@_)">
                  <c:v>110.54333311111112</c:v>
                </c:pt>
                <c:pt idx="101" formatCode="_([$$-409]* #,##0.00_);_([$$-409]* \(#,##0.00\);_([$$-409]* &quot;-&quot;??_);_(@_)">
                  <c:v>110.38222233333335</c:v>
                </c:pt>
                <c:pt idx="102" formatCode="_([$$-409]* #,##0.00_);_([$$-409]* \(#,##0.00\);_([$$-409]* &quot;-&quot;??_);_(@_)">
                  <c:v>110.05333355555557</c:v>
                </c:pt>
                <c:pt idx="103" formatCode="_([$$-409]* #,##0.00_);_([$$-409]* \(#,##0.00\);_([$$-409]* &quot;-&quot;??_);_(@_)">
                  <c:v>109.48555566666668</c:v>
                </c:pt>
                <c:pt idx="104" formatCode="_([$$-409]* #,##0.00_);_([$$-409]* \(#,##0.00\);_([$$-409]* &quot;-&quot;??_);_(@_)">
                  <c:v>108.56555577777777</c:v>
                </c:pt>
                <c:pt idx="105" formatCode="_([$$-409]* #,##0.00_);_([$$-409]* \(#,##0.00\);_([$$-409]* &quot;-&quot;??_);_(@_)">
                  <c:v>107.87111133333333</c:v>
                </c:pt>
                <c:pt idx="106" formatCode="_([$$-409]* #,##0.00_);_([$$-409]* \(#,##0.00\);_([$$-409]* &quot;-&quot;??_);_(@_)">
                  <c:v>106.78000033333333</c:v>
                </c:pt>
                <c:pt idx="107" formatCode="_([$$-409]* #,##0.00_);_([$$-409]* \(#,##0.00\);_([$$-409]* &quot;-&quot;??_);_(@_)">
                  <c:v>105.7533338888889</c:v>
                </c:pt>
                <c:pt idx="108" formatCode="_([$$-409]* #,##0.00_);_([$$-409]* \(#,##0.00\);_([$$-409]* &quot;-&quot;??_);_(@_)">
                  <c:v>104.45888933333333</c:v>
                </c:pt>
                <c:pt idx="109" formatCode="_([$$-409]* #,##0.00_);_([$$-409]* \(#,##0.00\);_([$$-409]* &quot;-&quot;??_);_(@_)">
                  <c:v>103.2022221111111</c:v>
                </c:pt>
                <c:pt idx="110" formatCode="_([$$-409]* #,##0.00_);_([$$-409]* \(#,##0.00\);_([$$-409]* &quot;-&quot;??_);_(@_)">
                  <c:v>101.84777744444443</c:v>
                </c:pt>
                <c:pt idx="111" formatCode="_([$$-409]* #,##0.00_);_([$$-409]* \(#,##0.00\);_([$$-409]* &quot;-&quot;??_);_(@_)">
                  <c:v>100.52777777777777</c:v>
                </c:pt>
                <c:pt idx="112" formatCode="_([$$-409]* #,##0.00_);_([$$-409]* \(#,##0.00\);_([$$-409]* &quot;-&quot;??_);_(@_)">
                  <c:v>99.497778222222223</c:v>
                </c:pt>
                <c:pt idx="113" formatCode="_([$$-409]* #,##0.00_);_([$$-409]* \(#,##0.00\);_([$$-409]* &quot;-&quot;??_);_(@_)">
                  <c:v>98.560001</c:v>
                </c:pt>
                <c:pt idx="114" formatCode="_([$$-409]* #,##0.00_);_([$$-409]* \(#,##0.00\);_([$$-409]* &quot;-&quot;??_);_(@_)">
                  <c:v>97.248890444444442</c:v>
                </c:pt>
                <c:pt idx="115" formatCode="_([$$-409]* #,##0.00_);_([$$-409]* \(#,##0.00\);_([$$-409]* &quot;-&quot;??_);_(@_)">
                  <c:v>96.450001222222241</c:v>
                </c:pt>
                <c:pt idx="116" formatCode="_([$$-409]* #,##0.00_);_([$$-409]* \(#,##0.00\);_([$$-409]* &quot;-&quot;??_);_(@_)">
                  <c:v>95.870001111111122</c:v>
                </c:pt>
                <c:pt idx="117" formatCode="_([$$-409]* #,##0.00_);_([$$-409]* \(#,##0.00\);_([$$-409]* &quot;-&quot;??_);_(@_)">
                  <c:v>95.551111888888897</c:v>
                </c:pt>
                <c:pt idx="118" formatCode="_([$$-409]* #,##0.00_);_([$$-409]* \(#,##0.00\);_([$$-409]* &quot;-&quot;??_);_(@_)">
                  <c:v>95.258890000000008</c:v>
                </c:pt>
                <c:pt idx="119" formatCode="_([$$-409]* #,##0.00_);_([$$-409]* \(#,##0.00\);_([$$-409]* &quot;-&quot;??_);_(@_)">
                  <c:v>94.987778666666657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4-4F29-B4D1-A063ACBE9EC1}"/>
            </c:ext>
          </c:extLst>
        </c:ser>
        <c:ser>
          <c:idx val="4"/>
          <c:order val="4"/>
          <c:tx>
            <c:strRef>
              <c:f>'Moving Average'!$B$2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'Moving Average'!$A$3:$A$122</c:f>
              <c:numCache>
                <c:formatCode>m/d/yyyy</c:formatCode>
                <c:ptCount val="120"/>
                <c:pt idx="0">
                  <c:v>44162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44207</c:v>
                </c:pt>
                <c:pt idx="30">
                  <c:v>44208</c:v>
                </c:pt>
                <c:pt idx="31">
                  <c:v>44209</c:v>
                </c:pt>
                <c:pt idx="32">
                  <c:v>44210</c:v>
                </c:pt>
                <c:pt idx="33">
                  <c:v>44211</c:v>
                </c:pt>
                <c:pt idx="34">
                  <c:v>44215</c:v>
                </c:pt>
                <c:pt idx="35">
                  <c:v>44216</c:v>
                </c:pt>
                <c:pt idx="36">
                  <c:v>44217</c:v>
                </c:pt>
                <c:pt idx="37">
                  <c:v>44218</c:v>
                </c:pt>
                <c:pt idx="38">
                  <c:v>44221</c:v>
                </c:pt>
                <c:pt idx="39">
                  <c:v>44222</c:v>
                </c:pt>
                <c:pt idx="40">
                  <c:v>44223</c:v>
                </c:pt>
                <c:pt idx="41">
                  <c:v>44224</c:v>
                </c:pt>
                <c:pt idx="42">
                  <c:v>44225</c:v>
                </c:pt>
                <c:pt idx="43">
                  <c:v>44228</c:v>
                </c:pt>
                <c:pt idx="44">
                  <c:v>44229</c:v>
                </c:pt>
                <c:pt idx="45">
                  <c:v>44230</c:v>
                </c:pt>
                <c:pt idx="46">
                  <c:v>44231</c:v>
                </c:pt>
                <c:pt idx="47">
                  <c:v>44232</c:v>
                </c:pt>
                <c:pt idx="48">
                  <c:v>44235</c:v>
                </c:pt>
                <c:pt idx="49">
                  <c:v>44236</c:v>
                </c:pt>
                <c:pt idx="50">
                  <c:v>44237</c:v>
                </c:pt>
                <c:pt idx="51">
                  <c:v>44238</c:v>
                </c:pt>
                <c:pt idx="52">
                  <c:v>44239</c:v>
                </c:pt>
                <c:pt idx="53">
                  <c:v>44243</c:v>
                </c:pt>
                <c:pt idx="54">
                  <c:v>44244</c:v>
                </c:pt>
                <c:pt idx="55">
                  <c:v>44245</c:v>
                </c:pt>
                <c:pt idx="56">
                  <c:v>44246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44256</c:v>
                </c:pt>
                <c:pt idx="63">
                  <c:v>44257</c:v>
                </c:pt>
                <c:pt idx="64">
                  <c:v>44258</c:v>
                </c:pt>
                <c:pt idx="65">
                  <c:v>44259</c:v>
                </c:pt>
                <c:pt idx="66">
                  <c:v>44260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44270</c:v>
                </c:pt>
                <c:pt idx="73">
                  <c:v>44271</c:v>
                </c:pt>
                <c:pt idx="74">
                  <c:v>44272</c:v>
                </c:pt>
                <c:pt idx="75">
                  <c:v>44273</c:v>
                </c:pt>
                <c:pt idx="76">
                  <c:v>44274</c:v>
                </c:pt>
                <c:pt idx="77">
                  <c:v>44277</c:v>
                </c:pt>
                <c:pt idx="78">
                  <c:v>44278</c:v>
                </c:pt>
                <c:pt idx="79">
                  <c:v>44279</c:v>
                </c:pt>
                <c:pt idx="80">
                  <c:v>44280</c:v>
                </c:pt>
                <c:pt idx="81">
                  <c:v>44281</c:v>
                </c:pt>
                <c:pt idx="82">
                  <c:v>44284</c:v>
                </c:pt>
                <c:pt idx="83">
                  <c:v>44285</c:v>
                </c:pt>
                <c:pt idx="84">
                  <c:v>44286</c:v>
                </c:pt>
                <c:pt idx="85">
                  <c:v>44287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44298</c:v>
                </c:pt>
                <c:pt idx="92">
                  <c:v>44299</c:v>
                </c:pt>
                <c:pt idx="93">
                  <c:v>44300</c:v>
                </c:pt>
                <c:pt idx="94">
                  <c:v>44301</c:v>
                </c:pt>
                <c:pt idx="95">
                  <c:v>44302</c:v>
                </c:pt>
                <c:pt idx="96">
                  <c:v>44305</c:v>
                </c:pt>
                <c:pt idx="97">
                  <c:v>44306</c:v>
                </c:pt>
                <c:pt idx="98">
                  <c:v>44307</c:v>
                </c:pt>
                <c:pt idx="99">
                  <c:v>44308</c:v>
                </c:pt>
                <c:pt idx="100">
                  <c:v>44309</c:v>
                </c:pt>
                <c:pt idx="101">
                  <c:v>44312</c:v>
                </c:pt>
                <c:pt idx="102">
                  <c:v>44313</c:v>
                </c:pt>
                <c:pt idx="103">
                  <c:v>44314</c:v>
                </c:pt>
                <c:pt idx="104">
                  <c:v>44315</c:v>
                </c:pt>
                <c:pt idx="105">
                  <c:v>44316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44326</c:v>
                </c:pt>
                <c:pt idx="112">
                  <c:v>44327</c:v>
                </c:pt>
                <c:pt idx="113">
                  <c:v>44328</c:v>
                </c:pt>
                <c:pt idx="114">
                  <c:v>44329</c:v>
                </c:pt>
                <c:pt idx="115">
                  <c:v>44330</c:v>
                </c:pt>
                <c:pt idx="116">
                  <c:v>44333</c:v>
                </c:pt>
                <c:pt idx="117">
                  <c:v>44334</c:v>
                </c:pt>
                <c:pt idx="118">
                  <c:v>44335</c:v>
                </c:pt>
                <c:pt idx="119">
                  <c:v>44336</c:v>
                </c:pt>
              </c:numCache>
            </c:numRef>
          </c:cat>
          <c:val>
            <c:numRef>
              <c:f>'Moving Average'!$B$3:$B$122</c:f>
              <c:numCache>
                <c:formatCode>_([$$-409]* #,##0.00_);_([$$-409]* \(#,##0.00\);_([$$-409]* "-"??_);_(@_)</c:formatCode>
                <c:ptCount val="120"/>
                <c:pt idx="0">
                  <c:v>94.07</c:v>
                </c:pt>
                <c:pt idx="1">
                  <c:v>93.290001000000004</c:v>
                </c:pt>
                <c:pt idx="2">
                  <c:v>94.68</c:v>
                </c:pt>
                <c:pt idx="3">
                  <c:v>92.620002999999997</c:v>
                </c:pt>
                <c:pt idx="4">
                  <c:v>93.830001999999993</c:v>
                </c:pt>
                <c:pt idx="5">
                  <c:v>94.400002000000001</c:v>
                </c:pt>
                <c:pt idx="6">
                  <c:v>93.360000999999997</c:v>
                </c:pt>
                <c:pt idx="7">
                  <c:v>93.370002999999997</c:v>
                </c:pt>
                <c:pt idx="8">
                  <c:v>94.129997000000003</c:v>
                </c:pt>
                <c:pt idx="9">
                  <c:v>94.089995999999999</c:v>
                </c:pt>
                <c:pt idx="10">
                  <c:v>94.68</c:v>
                </c:pt>
                <c:pt idx="11">
                  <c:v>93.370002999999997</c:v>
                </c:pt>
                <c:pt idx="12">
                  <c:v>94.150002000000001</c:v>
                </c:pt>
                <c:pt idx="13">
                  <c:v>95.110000999999997</c:v>
                </c:pt>
                <c:pt idx="14">
                  <c:v>97.019997000000004</c:v>
                </c:pt>
                <c:pt idx="15">
                  <c:v>98.709998999999996</c:v>
                </c:pt>
                <c:pt idx="16">
                  <c:v>99.400002000000001</c:v>
                </c:pt>
                <c:pt idx="17">
                  <c:v>97.459998999999996</c:v>
                </c:pt>
                <c:pt idx="18">
                  <c:v>97.459998999999996</c:v>
                </c:pt>
                <c:pt idx="19">
                  <c:v>96.839995999999999</c:v>
                </c:pt>
                <c:pt idx="20">
                  <c:v>97.949996999999996</c:v>
                </c:pt>
                <c:pt idx="21">
                  <c:v>100.43</c:v>
                </c:pt>
                <c:pt idx="22">
                  <c:v>100.779999</c:v>
                </c:pt>
                <c:pt idx="23">
                  <c:v>101.099998</c:v>
                </c:pt>
                <c:pt idx="24">
                  <c:v>100.07</c:v>
                </c:pt>
                <c:pt idx="25">
                  <c:v>103.110001</c:v>
                </c:pt>
                <c:pt idx="26">
                  <c:v>101.08000199999999</c:v>
                </c:pt>
                <c:pt idx="27">
                  <c:v>102</c:v>
                </c:pt>
                <c:pt idx="28">
                  <c:v>103.989998</c:v>
                </c:pt>
                <c:pt idx="29">
                  <c:v>103.839996</c:v>
                </c:pt>
                <c:pt idx="30">
                  <c:v>104.029999</c:v>
                </c:pt>
                <c:pt idx="31">
                  <c:v>103.889999</c:v>
                </c:pt>
                <c:pt idx="32">
                  <c:v>103.41999800000001</c:v>
                </c:pt>
                <c:pt idx="33">
                  <c:v>102.050003</c:v>
                </c:pt>
                <c:pt idx="34">
                  <c:v>102.230003</c:v>
                </c:pt>
                <c:pt idx="35">
                  <c:v>102.889999</c:v>
                </c:pt>
                <c:pt idx="36">
                  <c:v>102.550003</c:v>
                </c:pt>
                <c:pt idx="37">
                  <c:v>101.110001</c:v>
                </c:pt>
                <c:pt idx="38">
                  <c:v>99.279999000000004</c:v>
                </c:pt>
                <c:pt idx="39">
                  <c:v>99.709998999999996</c:v>
                </c:pt>
                <c:pt idx="40">
                  <c:v>97</c:v>
                </c:pt>
                <c:pt idx="41">
                  <c:v>97.650002000000001</c:v>
                </c:pt>
                <c:pt idx="42">
                  <c:v>95.709998999999996</c:v>
                </c:pt>
                <c:pt idx="43">
                  <c:v>98.529999000000004</c:v>
                </c:pt>
                <c:pt idx="44">
                  <c:v>99.239998</c:v>
                </c:pt>
                <c:pt idx="45">
                  <c:v>111.30999799999999</c:v>
                </c:pt>
                <c:pt idx="46">
                  <c:v>110.879997</c:v>
                </c:pt>
                <c:pt idx="47">
                  <c:v>116.709999</c:v>
                </c:pt>
                <c:pt idx="48">
                  <c:v>115.620003</c:v>
                </c:pt>
                <c:pt idx="49">
                  <c:v>112.639999</c:v>
                </c:pt>
                <c:pt idx="50">
                  <c:v>113.30999799999999</c:v>
                </c:pt>
                <c:pt idx="51">
                  <c:v>113.970001</c:v>
                </c:pt>
                <c:pt idx="52">
                  <c:v>113.529999</c:v>
                </c:pt>
                <c:pt idx="53">
                  <c:v>114.970001</c:v>
                </c:pt>
                <c:pt idx="54">
                  <c:v>114.91999800000001</c:v>
                </c:pt>
                <c:pt idx="55">
                  <c:v>113.519997</c:v>
                </c:pt>
                <c:pt idx="56">
                  <c:v>115.540001</c:v>
                </c:pt>
                <c:pt idx="57">
                  <c:v>113.279999</c:v>
                </c:pt>
                <c:pt idx="58">
                  <c:v>112.43</c:v>
                </c:pt>
                <c:pt idx="59">
                  <c:v>109.599998</c:v>
                </c:pt>
                <c:pt idx="60">
                  <c:v>107.08000199999999</c:v>
                </c:pt>
                <c:pt idx="61">
                  <c:v>105.80999799999999</c:v>
                </c:pt>
                <c:pt idx="62">
                  <c:v>108.08000199999999</c:v>
                </c:pt>
                <c:pt idx="63">
                  <c:v>105.769997</c:v>
                </c:pt>
                <c:pt idx="64">
                  <c:v>104.519997</c:v>
                </c:pt>
                <c:pt idx="65">
                  <c:v>101.839996</c:v>
                </c:pt>
                <c:pt idx="66">
                  <c:v>104.139999</c:v>
                </c:pt>
                <c:pt idx="67">
                  <c:v>100.25</c:v>
                </c:pt>
                <c:pt idx="68">
                  <c:v>101.519997</c:v>
                </c:pt>
                <c:pt idx="69">
                  <c:v>100.989998</c:v>
                </c:pt>
                <c:pt idx="70">
                  <c:v>103.199997</c:v>
                </c:pt>
                <c:pt idx="71">
                  <c:v>104.55999799999999</c:v>
                </c:pt>
                <c:pt idx="72">
                  <c:v>105.389999</c:v>
                </c:pt>
                <c:pt idx="73">
                  <c:v>106.55999799999999</c:v>
                </c:pt>
                <c:pt idx="74">
                  <c:v>105.93</c:v>
                </c:pt>
                <c:pt idx="75">
                  <c:v>105.339996</c:v>
                </c:pt>
                <c:pt idx="76">
                  <c:v>105.260002</c:v>
                </c:pt>
                <c:pt idx="77">
                  <c:v>106.889999</c:v>
                </c:pt>
                <c:pt idx="78">
                  <c:v>105.110001</c:v>
                </c:pt>
                <c:pt idx="79">
                  <c:v>102.349998</c:v>
                </c:pt>
                <c:pt idx="80">
                  <c:v>102.650002</c:v>
                </c:pt>
                <c:pt idx="81">
                  <c:v>105.41999800000001</c:v>
                </c:pt>
                <c:pt idx="82">
                  <c:v>106.599998</c:v>
                </c:pt>
                <c:pt idx="83">
                  <c:v>104.510002</c:v>
                </c:pt>
                <c:pt idx="84">
                  <c:v>106.010002</c:v>
                </c:pt>
                <c:pt idx="85">
                  <c:v>106.860001</c:v>
                </c:pt>
                <c:pt idx="86">
                  <c:v>111.389999</c:v>
                </c:pt>
                <c:pt idx="87">
                  <c:v>109.900002</c:v>
                </c:pt>
                <c:pt idx="88">
                  <c:v>110.860001</c:v>
                </c:pt>
                <c:pt idx="89">
                  <c:v>109.82</c:v>
                </c:pt>
                <c:pt idx="90">
                  <c:v>111.790001</c:v>
                </c:pt>
                <c:pt idx="91">
                  <c:v>111.389999</c:v>
                </c:pt>
                <c:pt idx="92">
                  <c:v>111.879997</c:v>
                </c:pt>
                <c:pt idx="93">
                  <c:v>111.779999</c:v>
                </c:pt>
                <c:pt idx="94">
                  <c:v>112.769997</c:v>
                </c:pt>
                <c:pt idx="95">
                  <c:v>111.099998</c:v>
                </c:pt>
                <c:pt idx="96">
                  <c:v>109.980003</c:v>
                </c:pt>
                <c:pt idx="97">
                  <c:v>108.610001</c:v>
                </c:pt>
                <c:pt idx="98">
                  <c:v>108.44000200000001</c:v>
                </c:pt>
                <c:pt idx="99">
                  <c:v>108.94000200000001</c:v>
                </c:pt>
                <c:pt idx="100">
                  <c:v>109.94000200000001</c:v>
                </c:pt>
                <c:pt idx="101">
                  <c:v>108.91999800000001</c:v>
                </c:pt>
                <c:pt idx="102">
                  <c:v>106.66999800000001</c:v>
                </c:pt>
                <c:pt idx="103">
                  <c:v>104.489998</c:v>
                </c:pt>
                <c:pt idx="104">
                  <c:v>104.849998</c:v>
                </c:pt>
                <c:pt idx="105">
                  <c:v>100.160004</c:v>
                </c:pt>
                <c:pt idx="106">
                  <c:v>99.370002999999997</c:v>
                </c:pt>
                <c:pt idx="107">
                  <c:v>96.790001000000004</c:v>
                </c:pt>
                <c:pt idx="108">
                  <c:v>97.629997000000003</c:v>
                </c:pt>
                <c:pt idx="109">
                  <c:v>97.75</c:v>
                </c:pt>
                <c:pt idx="110">
                  <c:v>97.040001000000004</c:v>
                </c:pt>
                <c:pt idx="111">
                  <c:v>97.400002000000001</c:v>
                </c:pt>
                <c:pt idx="112">
                  <c:v>96.050003000000004</c:v>
                </c:pt>
                <c:pt idx="113">
                  <c:v>93.050003000000004</c:v>
                </c:pt>
                <c:pt idx="114">
                  <c:v>92.970000999999996</c:v>
                </c:pt>
                <c:pt idx="115">
                  <c:v>94.150002000000001</c:v>
                </c:pt>
                <c:pt idx="116">
                  <c:v>93.919998000000007</c:v>
                </c:pt>
                <c:pt idx="117">
                  <c:v>95</c:v>
                </c:pt>
                <c:pt idx="118">
                  <c:v>95.309997999999993</c:v>
                </c:pt>
                <c:pt idx="119">
                  <c:v>96.900002000000001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B4-4F29-B4D1-A063ACBE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741423"/>
        <c:axId val="429228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'Moving Average'!$N$1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'Moving Average'!$A$3:$A$122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'Moving Average'!$N$2:$N$122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0">
                        <c:v>0.33999500000000182</c:v>
                      </c:pt>
                      <c:pt idx="11">
                        <c:v>0.92777722222221826</c:v>
                      </c:pt>
                      <c:pt idx="12">
                        <c:v>-0.53666411111112211</c:v>
                      </c:pt>
                      <c:pt idx="13">
                        <c:v>0.3888901111111096</c:v>
                      </c:pt>
                      <c:pt idx="14">
                        <c:v>1.1788892222222245</c:v>
                      </c:pt>
                      <c:pt idx="15">
                        <c:v>2.9466631111111212</c:v>
                      </c:pt>
                      <c:pt idx="16">
                        <c:v>4.3455545555555517</c:v>
                      </c:pt>
                      <c:pt idx="17">
                        <c:v>4.4411133333333339</c:v>
                      </c:pt>
                      <c:pt idx="18">
                        <c:v>1.8311104444444481</c:v>
                      </c:pt>
                      <c:pt idx="19">
                        <c:v>1.4611102222222172</c:v>
                      </c:pt>
                      <c:pt idx="20">
                        <c:v>0.46666244444442384</c:v>
                      </c:pt>
                      <c:pt idx="21">
                        <c:v>1.3366638888888787</c:v>
                      </c:pt>
                      <c:pt idx="22">
                        <c:v>3.3077786666666498</c:v>
                      </c:pt>
                      <c:pt idx="23">
                        <c:v>2.9600001111110998</c:v>
                      </c:pt>
                      <c:pt idx="24">
                        <c:v>2.6499993333333265</c:v>
                      </c:pt>
                      <c:pt idx="25">
                        <c:v>1.1666678888888811</c:v>
                      </c:pt>
                      <c:pt idx="26">
                        <c:v>4.0555576666666582</c:v>
                      </c:pt>
                      <c:pt idx="27">
                        <c:v>1.6133365555555486</c:v>
                      </c:pt>
                      <c:pt idx="28">
                        <c:v>2.1311119999999875</c:v>
                      </c:pt>
                      <c:pt idx="29">
                        <c:v>3.616665444444422</c:v>
                      </c:pt>
                      <c:pt idx="30">
                        <c:v>2.6722187777777719</c:v>
                      </c:pt>
                      <c:pt idx="31">
                        <c:v>2.2077774444444316</c:v>
                      </c:pt>
                      <c:pt idx="32">
                        <c:v>1.6677775555555598</c:v>
                      </c:pt>
                      <c:pt idx="33">
                        <c:v>0.85222100000001433</c:v>
                      </c:pt>
                      <c:pt idx="34">
                        <c:v>-0.77555177777776407</c:v>
                      </c:pt>
                      <c:pt idx="35">
                        <c:v>-0.81555211111110282</c:v>
                      </c:pt>
                      <c:pt idx="36">
                        <c:v>-5.7778555555543676E-2</c:v>
                      </c:pt>
                      <c:pt idx="37">
                        <c:v>-0.59888533333332816</c:v>
                      </c:pt>
                      <c:pt idx="38">
                        <c:v>-2.0999987777777704</c:v>
                      </c:pt>
                      <c:pt idx="39">
                        <c:v>-3.6100011111111172</c:v>
                      </c:pt>
                      <c:pt idx="40">
                        <c:v>-2.6733347777777681</c:v>
                      </c:pt>
                      <c:pt idx="41">
                        <c:v>-4.9033337777777888</c:v>
                      </c:pt>
                      <c:pt idx="42">
                        <c:v>-3.4877763333333434</c:v>
                      </c:pt>
                      <c:pt idx="43">
                        <c:v>-4.7866686666666709</c:v>
                      </c:pt>
                      <c:pt idx="44">
                        <c:v>-1.2622237777777912</c:v>
                      </c:pt>
                      <c:pt idx="45">
                        <c:v>-0.14111322222223066</c:v>
                      </c:pt>
                      <c:pt idx="46">
                        <c:v>12.334442444444434</c:v>
                      </c:pt>
                      <c:pt idx="47">
                        <c:v>10.931108666666674</c:v>
                      </c:pt>
                      <c:pt idx="48">
                        <c:v>15.675555555555562</c:v>
                      </c:pt>
                      <c:pt idx="49">
                        <c:v>12.648892888888881</c:v>
                      </c:pt>
                      <c:pt idx="50">
                        <c:v>7.9011106666666677</c:v>
                      </c:pt>
                      <c:pt idx="51">
                        <c:v>6.8333319999999844</c:v>
                      </c:pt>
                      <c:pt idx="52">
                        <c:v>5.7533354444444456</c:v>
                      </c:pt>
                      <c:pt idx="53">
                        <c:v>3.2844443333333402</c:v>
                      </c:pt>
                      <c:pt idx="54">
                        <c:v>3.0577796666666757</c:v>
                      </c:pt>
                      <c:pt idx="55">
                        <c:v>1.2599985555555691</c:v>
                      </c:pt>
                      <c:pt idx="56">
                        <c:v>-0.54111355555555463</c:v>
                      </c:pt>
                      <c:pt idx="57">
                        <c:v>1.1855571111111232</c:v>
                      </c:pt>
                      <c:pt idx="58">
                        <c:v>-0.94444511111109364</c:v>
                      </c:pt>
                      <c:pt idx="59">
                        <c:v>-1.534443666666661</c:v>
                      </c:pt>
                      <c:pt idx="60">
                        <c:v>-4.3411124444444198</c:v>
                      </c:pt>
                      <c:pt idx="61">
                        <c:v>-6.4488862222222423</c:v>
                      </c:pt>
                      <c:pt idx="62">
                        <c:v>-6.9533347777777834</c:v>
                      </c:pt>
                      <c:pt idx="63">
                        <c:v>-3.8255528888889074</c:v>
                      </c:pt>
                      <c:pt idx="64">
                        <c:v>-5.3700024444444381</c:v>
                      </c:pt>
                      <c:pt idx="65">
                        <c:v>-5.6033356666666663</c:v>
                      </c:pt>
                      <c:pt idx="66">
                        <c:v>-7.2833366666666706</c:v>
                      </c:pt>
                      <c:pt idx="67">
                        <c:v>-3.4611108888888822</c:v>
                      </c:pt>
                      <c:pt idx="68">
                        <c:v>-6.3355543333333344</c:v>
                      </c:pt>
                      <c:pt idx="69">
                        <c:v>-3.7122240000000062</c:v>
                      </c:pt>
                      <c:pt idx="70">
                        <c:v>-3.3444451111111135</c:v>
                      </c:pt>
                      <c:pt idx="71">
                        <c:v>-0.45777900000000216</c:v>
                      </c:pt>
                      <c:pt idx="72">
                        <c:v>1.1922221111110929</c:v>
                      </c:pt>
                      <c:pt idx="73">
                        <c:v>2.4133346666666853</c:v>
                      </c:pt>
                      <c:pt idx="74">
                        <c:v>3.6255556666666564</c:v>
                      </c:pt>
                      <c:pt idx="75">
                        <c:v>2.7688908888889046</c:v>
                      </c:pt>
                      <c:pt idx="76">
                        <c:v>1.7244419999999963</c:v>
                      </c:pt>
                      <c:pt idx="77">
                        <c:v>1.5111149999999895</c:v>
                      </c:pt>
                      <c:pt idx="78">
                        <c:v>2.5844451111111084</c:v>
                      </c:pt>
                      <c:pt idx="79">
                        <c:v>0.20778022222222603</c:v>
                      </c:pt>
                      <c:pt idx="80">
                        <c:v>-3.0100008888888965</c:v>
                      </c:pt>
                      <c:pt idx="81">
                        <c:v>-2.6155525555555528</c:v>
                      </c:pt>
                      <c:pt idx="82">
                        <c:v>0.36666522222222397</c:v>
                      </c:pt>
                      <c:pt idx="83">
                        <c:v>1.5433319999999924</c:v>
                      </c:pt>
                      <c:pt idx="84">
                        <c:v>-0.55110844444443785</c:v>
                      </c:pt>
                      <c:pt idx="85">
                        <c:v>1.1066691111111169</c:v>
                      </c:pt>
                      <c:pt idx="86">
                        <c:v>1.8822229999999962</c:v>
                      </c:pt>
                      <c:pt idx="87">
                        <c:v>6.2344433333333455</c:v>
                      </c:pt>
                      <c:pt idx="88">
                        <c:v>4.2444463333333431</c:v>
                      </c:pt>
                      <c:pt idx="89">
                        <c:v>4.6722230000000025</c:v>
                      </c:pt>
                      <c:pt idx="90">
                        <c:v>2.6866661111111085</c:v>
                      </c:pt>
                      <c:pt idx="91">
                        <c:v>3.8600006666666644</c:v>
                      </c:pt>
                      <c:pt idx="92">
                        <c:v>2.7522205555555672</c:v>
                      </c:pt>
                      <c:pt idx="93">
                        <c:v>2.7099962222222302</c:v>
                      </c:pt>
                      <c:pt idx="94">
                        <c:v>1.7911098888888972</c:v>
                      </c:pt>
                      <c:pt idx="95">
                        <c:v>2.1399971111111142</c:v>
                      </c:pt>
                      <c:pt idx="96">
                        <c:v>-0.18666811111110349</c:v>
                      </c:pt>
                      <c:pt idx="97">
                        <c:v>-1.2744407777777838</c:v>
                      </c:pt>
                      <c:pt idx="98">
                        <c:v>-2.6533317777777796</c:v>
                      </c:pt>
                      <c:pt idx="99">
                        <c:v>-2.5733307777777696</c:v>
                      </c:pt>
                      <c:pt idx="100">
                        <c:v>-1.9199976666666743</c:v>
                      </c:pt>
                      <c:pt idx="101">
                        <c:v>-0.60333111111111748</c:v>
                      </c:pt>
                      <c:pt idx="102">
                        <c:v>-1.4622243333333387</c:v>
                      </c:pt>
                      <c:pt idx="103">
                        <c:v>-3.3833355555555613</c:v>
                      </c:pt>
                      <c:pt idx="104">
                        <c:v>-4.9955576666666843</c:v>
                      </c:pt>
                      <c:pt idx="105">
                        <c:v>-3.7155577777777751</c:v>
                      </c:pt>
                      <c:pt idx="106">
                        <c:v>-7.7111073333333309</c:v>
                      </c:pt>
                      <c:pt idx="107">
                        <c:v>-7.4099973333333367</c:v>
                      </c:pt>
                      <c:pt idx="108">
                        <c:v>-8.9633328888888997</c:v>
                      </c:pt>
                      <c:pt idx="109">
                        <c:v>-6.8288923333333287</c:v>
                      </c:pt>
                      <c:pt idx="110">
                        <c:v>-5.452222111111098</c:v>
                      </c:pt>
                      <c:pt idx="111">
                        <c:v>-4.8077764444444284</c:v>
                      </c:pt>
                      <c:pt idx="112">
                        <c:v>-3.1277757777777708</c:v>
                      </c:pt>
                      <c:pt idx="113">
                        <c:v>-3.4477752222222193</c:v>
                      </c:pt>
                      <c:pt idx="114">
                        <c:v>-5.509997999999996</c:v>
                      </c:pt>
                      <c:pt idx="115">
                        <c:v>-4.2788894444444452</c:v>
                      </c:pt>
                      <c:pt idx="116">
                        <c:v>-2.2999992222222403</c:v>
                      </c:pt>
                      <c:pt idx="117">
                        <c:v>-1.9500031111111156</c:v>
                      </c:pt>
                      <c:pt idx="118">
                        <c:v>-0.55111188888889728</c:v>
                      </c:pt>
                      <c:pt idx="119">
                        <c:v>5.1107999999985054E-2</c:v>
                      </c:pt>
                      <c:pt idx="120">
                        <c:v>1.912223333333344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B4-4F29-B4D1-A063ACBE9EC1}"/>
                  </c:ext>
                </c:extLst>
              </c15:ser>
            </c15:filteredLineSeries>
          </c:ext>
        </c:extLst>
      </c:lineChart>
      <c:dateAx>
        <c:axId val="4357414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28111"/>
        <c:crosses val="autoZero"/>
        <c:auto val="1"/>
        <c:lblOffset val="100"/>
        <c:baseTimeUnit val="days"/>
      </c:dateAx>
      <c:valAx>
        <c:axId val="4292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Smoothing'!$A$3:$A$122</c:f>
              <c:numCache>
                <c:formatCode>m/d/yyyy</c:formatCode>
                <c:ptCount val="120"/>
                <c:pt idx="0">
                  <c:v>44162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44207</c:v>
                </c:pt>
                <c:pt idx="30">
                  <c:v>44208</c:v>
                </c:pt>
                <c:pt idx="31">
                  <c:v>44209</c:v>
                </c:pt>
                <c:pt idx="32">
                  <c:v>44210</c:v>
                </c:pt>
                <c:pt idx="33">
                  <c:v>44211</c:v>
                </c:pt>
                <c:pt idx="34">
                  <c:v>44215</c:v>
                </c:pt>
                <c:pt idx="35">
                  <c:v>44216</c:v>
                </c:pt>
                <c:pt idx="36">
                  <c:v>44217</c:v>
                </c:pt>
                <c:pt idx="37">
                  <c:v>44218</c:v>
                </c:pt>
                <c:pt idx="38">
                  <c:v>44221</c:v>
                </c:pt>
                <c:pt idx="39">
                  <c:v>44222</c:v>
                </c:pt>
                <c:pt idx="40">
                  <c:v>44223</c:v>
                </c:pt>
                <c:pt idx="41">
                  <c:v>44224</c:v>
                </c:pt>
                <c:pt idx="42">
                  <c:v>44225</c:v>
                </c:pt>
                <c:pt idx="43">
                  <c:v>44228</c:v>
                </c:pt>
                <c:pt idx="44">
                  <c:v>44229</c:v>
                </c:pt>
                <c:pt idx="45">
                  <c:v>44230</c:v>
                </c:pt>
                <c:pt idx="46">
                  <c:v>44231</c:v>
                </c:pt>
                <c:pt idx="47">
                  <c:v>44232</c:v>
                </c:pt>
                <c:pt idx="48">
                  <c:v>44235</c:v>
                </c:pt>
                <c:pt idx="49">
                  <c:v>44236</c:v>
                </c:pt>
                <c:pt idx="50">
                  <c:v>44237</c:v>
                </c:pt>
                <c:pt idx="51">
                  <c:v>44238</c:v>
                </c:pt>
                <c:pt idx="52">
                  <c:v>44239</c:v>
                </c:pt>
                <c:pt idx="53">
                  <c:v>44243</c:v>
                </c:pt>
                <c:pt idx="54">
                  <c:v>44244</c:v>
                </c:pt>
                <c:pt idx="55">
                  <c:v>44245</c:v>
                </c:pt>
                <c:pt idx="56">
                  <c:v>44246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44256</c:v>
                </c:pt>
                <c:pt idx="63">
                  <c:v>44257</c:v>
                </c:pt>
                <c:pt idx="64">
                  <c:v>44258</c:v>
                </c:pt>
                <c:pt idx="65">
                  <c:v>44259</c:v>
                </c:pt>
                <c:pt idx="66">
                  <c:v>44260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44270</c:v>
                </c:pt>
                <c:pt idx="73">
                  <c:v>44271</c:v>
                </c:pt>
                <c:pt idx="74">
                  <c:v>44272</c:v>
                </c:pt>
                <c:pt idx="75">
                  <c:v>44273</c:v>
                </c:pt>
                <c:pt idx="76">
                  <c:v>44274</c:v>
                </c:pt>
                <c:pt idx="77">
                  <c:v>44277</c:v>
                </c:pt>
                <c:pt idx="78">
                  <c:v>44278</c:v>
                </c:pt>
                <c:pt idx="79">
                  <c:v>44279</c:v>
                </c:pt>
                <c:pt idx="80">
                  <c:v>44280</c:v>
                </c:pt>
                <c:pt idx="81">
                  <c:v>44281</c:v>
                </c:pt>
                <c:pt idx="82">
                  <c:v>44284</c:v>
                </c:pt>
                <c:pt idx="83">
                  <c:v>44285</c:v>
                </c:pt>
                <c:pt idx="84">
                  <c:v>44286</c:v>
                </c:pt>
                <c:pt idx="85">
                  <c:v>44287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44298</c:v>
                </c:pt>
                <c:pt idx="92">
                  <c:v>44299</c:v>
                </c:pt>
                <c:pt idx="93">
                  <c:v>44300</c:v>
                </c:pt>
                <c:pt idx="94">
                  <c:v>44301</c:v>
                </c:pt>
                <c:pt idx="95">
                  <c:v>44302</c:v>
                </c:pt>
                <c:pt idx="96">
                  <c:v>44305</c:v>
                </c:pt>
                <c:pt idx="97">
                  <c:v>44306</c:v>
                </c:pt>
                <c:pt idx="98">
                  <c:v>44307</c:v>
                </c:pt>
                <c:pt idx="99">
                  <c:v>44308</c:v>
                </c:pt>
                <c:pt idx="100">
                  <c:v>44309</c:v>
                </c:pt>
                <c:pt idx="101">
                  <c:v>44312</c:v>
                </c:pt>
                <c:pt idx="102">
                  <c:v>44313</c:v>
                </c:pt>
                <c:pt idx="103">
                  <c:v>44314</c:v>
                </c:pt>
                <c:pt idx="104">
                  <c:v>44315</c:v>
                </c:pt>
                <c:pt idx="105">
                  <c:v>44316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44326</c:v>
                </c:pt>
                <c:pt idx="112">
                  <c:v>44327</c:v>
                </c:pt>
                <c:pt idx="113">
                  <c:v>44328</c:v>
                </c:pt>
                <c:pt idx="114">
                  <c:v>44329</c:v>
                </c:pt>
                <c:pt idx="115">
                  <c:v>44330</c:v>
                </c:pt>
                <c:pt idx="116">
                  <c:v>44333</c:v>
                </c:pt>
                <c:pt idx="117">
                  <c:v>44334</c:v>
                </c:pt>
                <c:pt idx="118">
                  <c:v>44335</c:v>
                </c:pt>
                <c:pt idx="119">
                  <c:v>44336</c:v>
                </c:pt>
              </c:numCache>
            </c:numRef>
          </c:cat>
          <c:val>
            <c:numRef>
              <c:f>'Exponential Smoothing'!$B$3:$B$122</c:f>
              <c:numCache>
                <c:formatCode>_([$$-409]* #,##0.00_);_([$$-409]* \(#,##0.00\);_([$$-409]* "-"??_);_(@_)</c:formatCode>
                <c:ptCount val="120"/>
                <c:pt idx="0">
                  <c:v>94.07</c:v>
                </c:pt>
                <c:pt idx="1">
                  <c:v>93.290001000000004</c:v>
                </c:pt>
                <c:pt idx="2">
                  <c:v>94.68</c:v>
                </c:pt>
                <c:pt idx="3">
                  <c:v>92.620002999999997</c:v>
                </c:pt>
                <c:pt idx="4">
                  <c:v>93.830001999999993</c:v>
                </c:pt>
                <c:pt idx="5">
                  <c:v>94.400002000000001</c:v>
                </c:pt>
                <c:pt idx="6">
                  <c:v>93.360000999999997</c:v>
                </c:pt>
                <c:pt idx="7">
                  <c:v>93.370002999999997</c:v>
                </c:pt>
                <c:pt idx="8">
                  <c:v>94.129997000000003</c:v>
                </c:pt>
                <c:pt idx="9">
                  <c:v>94.089995999999999</c:v>
                </c:pt>
                <c:pt idx="10">
                  <c:v>94.68</c:v>
                </c:pt>
                <c:pt idx="11">
                  <c:v>93.370002999999997</c:v>
                </c:pt>
                <c:pt idx="12">
                  <c:v>94.150002000000001</c:v>
                </c:pt>
                <c:pt idx="13">
                  <c:v>95.110000999999997</c:v>
                </c:pt>
                <c:pt idx="14">
                  <c:v>97.019997000000004</c:v>
                </c:pt>
                <c:pt idx="15">
                  <c:v>98.709998999999996</c:v>
                </c:pt>
                <c:pt idx="16">
                  <c:v>99.400002000000001</c:v>
                </c:pt>
                <c:pt idx="17">
                  <c:v>97.459998999999996</c:v>
                </c:pt>
                <c:pt idx="18">
                  <c:v>97.459998999999996</c:v>
                </c:pt>
                <c:pt idx="19">
                  <c:v>96.839995999999999</c:v>
                </c:pt>
                <c:pt idx="20">
                  <c:v>97.949996999999996</c:v>
                </c:pt>
                <c:pt idx="21">
                  <c:v>100.43</c:v>
                </c:pt>
                <c:pt idx="22">
                  <c:v>100.779999</c:v>
                </c:pt>
                <c:pt idx="23">
                  <c:v>101.099998</c:v>
                </c:pt>
                <c:pt idx="24">
                  <c:v>100.07</c:v>
                </c:pt>
                <c:pt idx="25">
                  <c:v>103.110001</c:v>
                </c:pt>
                <c:pt idx="26">
                  <c:v>101.08000199999999</c:v>
                </c:pt>
                <c:pt idx="27">
                  <c:v>102</c:v>
                </c:pt>
                <c:pt idx="28">
                  <c:v>103.989998</c:v>
                </c:pt>
                <c:pt idx="29">
                  <c:v>103.839996</c:v>
                </c:pt>
                <c:pt idx="30">
                  <c:v>104.029999</c:v>
                </c:pt>
                <c:pt idx="31">
                  <c:v>103.889999</c:v>
                </c:pt>
                <c:pt idx="32">
                  <c:v>103.41999800000001</c:v>
                </c:pt>
                <c:pt idx="33">
                  <c:v>102.050003</c:v>
                </c:pt>
                <c:pt idx="34">
                  <c:v>102.230003</c:v>
                </c:pt>
                <c:pt idx="35">
                  <c:v>102.889999</c:v>
                </c:pt>
                <c:pt idx="36">
                  <c:v>102.550003</c:v>
                </c:pt>
                <c:pt idx="37">
                  <c:v>101.110001</c:v>
                </c:pt>
                <c:pt idx="38">
                  <c:v>99.279999000000004</c:v>
                </c:pt>
                <c:pt idx="39">
                  <c:v>99.709998999999996</c:v>
                </c:pt>
                <c:pt idx="40">
                  <c:v>97</c:v>
                </c:pt>
                <c:pt idx="41">
                  <c:v>97.650002000000001</c:v>
                </c:pt>
                <c:pt idx="42">
                  <c:v>95.709998999999996</c:v>
                </c:pt>
                <c:pt idx="43">
                  <c:v>98.529999000000004</c:v>
                </c:pt>
                <c:pt idx="44">
                  <c:v>99.239998</c:v>
                </c:pt>
                <c:pt idx="45">
                  <c:v>111.30999799999999</c:v>
                </c:pt>
                <c:pt idx="46">
                  <c:v>110.879997</c:v>
                </c:pt>
                <c:pt idx="47">
                  <c:v>116.709999</c:v>
                </c:pt>
                <c:pt idx="48">
                  <c:v>115.620003</c:v>
                </c:pt>
                <c:pt idx="49">
                  <c:v>112.639999</c:v>
                </c:pt>
                <c:pt idx="50">
                  <c:v>113.30999799999999</c:v>
                </c:pt>
                <c:pt idx="51">
                  <c:v>113.970001</c:v>
                </c:pt>
                <c:pt idx="52">
                  <c:v>113.529999</c:v>
                </c:pt>
                <c:pt idx="53">
                  <c:v>114.970001</c:v>
                </c:pt>
                <c:pt idx="54">
                  <c:v>114.91999800000001</c:v>
                </c:pt>
                <c:pt idx="55">
                  <c:v>113.519997</c:v>
                </c:pt>
                <c:pt idx="56">
                  <c:v>115.540001</c:v>
                </c:pt>
                <c:pt idx="57">
                  <c:v>113.279999</c:v>
                </c:pt>
                <c:pt idx="58">
                  <c:v>112.43</c:v>
                </c:pt>
                <c:pt idx="59">
                  <c:v>109.599998</c:v>
                </c:pt>
                <c:pt idx="60">
                  <c:v>107.08000199999999</c:v>
                </c:pt>
                <c:pt idx="61">
                  <c:v>105.80999799999999</c:v>
                </c:pt>
                <c:pt idx="62">
                  <c:v>108.08000199999999</c:v>
                </c:pt>
                <c:pt idx="63">
                  <c:v>105.769997</c:v>
                </c:pt>
                <c:pt idx="64">
                  <c:v>104.519997</c:v>
                </c:pt>
                <c:pt idx="65">
                  <c:v>101.839996</c:v>
                </c:pt>
                <c:pt idx="66">
                  <c:v>104.139999</c:v>
                </c:pt>
                <c:pt idx="67">
                  <c:v>100.25</c:v>
                </c:pt>
                <c:pt idx="68">
                  <c:v>101.519997</c:v>
                </c:pt>
                <c:pt idx="69">
                  <c:v>100.989998</c:v>
                </c:pt>
                <c:pt idx="70">
                  <c:v>103.199997</c:v>
                </c:pt>
                <c:pt idx="71">
                  <c:v>104.55999799999999</c:v>
                </c:pt>
                <c:pt idx="72">
                  <c:v>105.389999</c:v>
                </c:pt>
                <c:pt idx="73">
                  <c:v>106.55999799999999</c:v>
                </c:pt>
                <c:pt idx="74">
                  <c:v>105.93</c:v>
                </c:pt>
                <c:pt idx="75">
                  <c:v>105.339996</c:v>
                </c:pt>
                <c:pt idx="76">
                  <c:v>105.260002</c:v>
                </c:pt>
                <c:pt idx="77">
                  <c:v>106.889999</c:v>
                </c:pt>
                <c:pt idx="78">
                  <c:v>105.110001</c:v>
                </c:pt>
                <c:pt idx="79">
                  <c:v>102.349998</c:v>
                </c:pt>
                <c:pt idx="80">
                  <c:v>102.650002</c:v>
                </c:pt>
                <c:pt idx="81">
                  <c:v>105.41999800000001</c:v>
                </c:pt>
                <c:pt idx="82">
                  <c:v>106.599998</c:v>
                </c:pt>
                <c:pt idx="83">
                  <c:v>104.510002</c:v>
                </c:pt>
                <c:pt idx="84">
                  <c:v>106.010002</c:v>
                </c:pt>
                <c:pt idx="85">
                  <c:v>106.860001</c:v>
                </c:pt>
                <c:pt idx="86">
                  <c:v>111.389999</c:v>
                </c:pt>
                <c:pt idx="87">
                  <c:v>109.900002</c:v>
                </c:pt>
                <c:pt idx="88">
                  <c:v>110.860001</c:v>
                </c:pt>
                <c:pt idx="89">
                  <c:v>109.82</c:v>
                </c:pt>
                <c:pt idx="90">
                  <c:v>111.790001</c:v>
                </c:pt>
                <c:pt idx="91">
                  <c:v>111.389999</c:v>
                </c:pt>
                <c:pt idx="92">
                  <c:v>111.879997</c:v>
                </c:pt>
                <c:pt idx="93">
                  <c:v>111.779999</c:v>
                </c:pt>
                <c:pt idx="94">
                  <c:v>112.769997</c:v>
                </c:pt>
                <c:pt idx="95">
                  <c:v>111.099998</c:v>
                </c:pt>
                <c:pt idx="96">
                  <c:v>109.980003</c:v>
                </c:pt>
                <c:pt idx="97">
                  <c:v>108.610001</c:v>
                </c:pt>
                <c:pt idx="98">
                  <c:v>108.44000200000001</c:v>
                </c:pt>
                <c:pt idx="99">
                  <c:v>108.94000200000001</c:v>
                </c:pt>
                <c:pt idx="100">
                  <c:v>109.94000200000001</c:v>
                </c:pt>
                <c:pt idx="101">
                  <c:v>108.91999800000001</c:v>
                </c:pt>
                <c:pt idx="102">
                  <c:v>106.66999800000001</c:v>
                </c:pt>
                <c:pt idx="103">
                  <c:v>104.489998</c:v>
                </c:pt>
                <c:pt idx="104">
                  <c:v>104.849998</c:v>
                </c:pt>
                <c:pt idx="105">
                  <c:v>100.160004</c:v>
                </c:pt>
                <c:pt idx="106">
                  <c:v>99.370002999999997</c:v>
                </c:pt>
                <c:pt idx="107">
                  <c:v>96.790001000000004</c:v>
                </c:pt>
                <c:pt idx="108">
                  <c:v>97.629997000000003</c:v>
                </c:pt>
                <c:pt idx="109">
                  <c:v>97.75</c:v>
                </c:pt>
                <c:pt idx="110">
                  <c:v>97.040001000000004</c:v>
                </c:pt>
                <c:pt idx="111">
                  <c:v>97.400002000000001</c:v>
                </c:pt>
                <c:pt idx="112">
                  <c:v>96.050003000000004</c:v>
                </c:pt>
                <c:pt idx="113">
                  <c:v>93.050003000000004</c:v>
                </c:pt>
                <c:pt idx="114">
                  <c:v>92.970000999999996</c:v>
                </c:pt>
                <c:pt idx="115">
                  <c:v>94.150002000000001</c:v>
                </c:pt>
                <c:pt idx="116">
                  <c:v>93.919998000000007</c:v>
                </c:pt>
                <c:pt idx="117">
                  <c:v>95</c:v>
                </c:pt>
                <c:pt idx="118">
                  <c:v>95.309997999999993</c:v>
                </c:pt>
                <c:pt idx="119">
                  <c:v>96.900002000000001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1-4711-80F1-EC8B5F144DE2}"/>
            </c:ext>
          </c:extLst>
        </c:ser>
        <c:ser>
          <c:idx val="1"/>
          <c:order val="1"/>
          <c:tx>
            <c:strRef>
              <c:f>'Exponential Smoothing'!$C$2</c:f>
              <c:strCache>
                <c:ptCount val="1"/>
                <c:pt idx="0">
                  <c:v>alpha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Smoothing'!$A$3:$A$122</c:f>
              <c:numCache>
                <c:formatCode>m/d/yyyy</c:formatCode>
                <c:ptCount val="120"/>
                <c:pt idx="0">
                  <c:v>44162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44207</c:v>
                </c:pt>
                <c:pt idx="30">
                  <c:v>44208</c:v>
                </c:pt>
                <c:pt idx="31">
                  <c:v>44209</c:v>
                </c:pt>
                <c:pt idx="32">
                  <c:v>44210</c:v>
                </c:pt>
                <c:pt idx="33">
                  <c:v>44211</c:v>
                </c:pt>
                <c:pt idx="34">
                  <c:v>44215</c:v>
                </c:pt>
                <c:pt idx="35">
                  <c:v>44216</c:v>
                </c:pt>
                <c:pt idx="36">
                  <c:v>44217</c:v>
                </c:pt>
                <c:pt idx="37">
                  <c:v>44218</c:v>
                </c:pt>
                <c:pt idx="38">
                  <c:v>44221</c:v>
                </c:pt>
                <c:pt idx="39">
                  <c:v>44222</c:v>
                </c:pt>
                <c:pt idx="40">
                  <c:v>44223</c:v>
                </c:pt>
                <c:pt idx="41">
                  <c:v>44224</c:v>
                </c:pt>
                <c:pt idx="42">
                  <c:v>44225</c:v>
                </c:pt>
                <c:pt idx="43">
                  <c:v>44228</c:v>
                </c:pt>
                <c:pt idx="44">
                  <c:v>44229</c:v>
                </c:pt>
                <c:pt idx="45">
                  <c:v>44230</c:v>
                </c:pt>
                <c:pt idx="46">
                  <c:v>44231</c:v>
                </c:pt>
                <c:pt idx="47">
                  <c:v>44232</c:v>
                </c:pt>
                <c:pt idx="48">
                  <c:v>44235</c:v>
                </c:pt>
                <c:pt idx="49">
                  <c:v>44236</c:v>
                </c:pt>
                <c:pt idx="50">
                  <c:v>44237</c:v>
                </c:pt>
                <c:pt idx="51">
                  <c:v>44238</c:v>
                </c:pt>
                <c:pt idx="52">
                  <c:v>44239</c:v>
                </c:pt>
                <c:pt idx="53">
                  <c:v>44243</c:v>
                </c:pt>
                <c:pt idx="54">
                  <c:v>44244</c:v>
                </c:pt>
                <c:pt idx="55">
                  <c:v>44245</c:v>
                </c:pt>
                <c:pt idx="56">
                  <c:v>44246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44256</c:v>
                </c:pt>
                <c:pt idx="63">
                  <c:v>44257</c:v>
                </c:pt>
                <c:pt idx="64">
                  <c:v>44258</c:v>
                </c:pt>
                <c:pt idx="65">
                  <c:v>44259</c:v>
                </c:pt>
                <c:pt idx="66">
                  <c:v>44260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44270</c:v>
                </c:pt>
                <c:pt idx="73">
                  <c:v>44271</c:v>
                </c:pt>
                <c:pt idx="74">
                  <c:v>44272</c:v>
                </c:pt>
                <c:pt idx="75">
                  <c:v>44273</c:v>
                </c:pt>
                <c:pt idx="76">
                  <c:v>44274</c:v>
                </c:pt>
                <c:pt idx="77">
                  <c:v>44277</c:v>
                </c:pt>
                <c:pt idx="78">
                  <c:v>44278</c:v>
                </c:pt>
                <c:pt idx="79">
                  <c:v>44279</c:v>
                </c:pt>
                <c:pt idx="80">
                  <c:v>44280</c:v>
                </c:pt>
                <c:pt idx="81">
                  <c:v>44281</c:v>
                </c:pt>
                <c:pt idx="82">
                  <c:v>44284</c:v>
                </c:pt>
                <c:pt idx="83">
                  <c:v>44285</c:v>
                </c:pt>
                <c:pt idx="84">
                  <c:v>44286</c:v>
                </c:pt>
                <c:pt idx="85">
                  <c:v>44287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44298</c:v>
                </c:pt>
                <c:pt idx="92">
                  <c:v>44299</c:v>
                </c:pt>
                <c:pt idx="93">
                  <c:v>44300</c:v>
                </c:pt>
                <c:pt idx="94">
                  <c:v>44301</c:v>
                </c:pt>
                <c:pt idx="95">
                  <c:v>44302</c:v>
                </c:pt>
                <c:pt idx="96">
                  <c:v>44305</c:v>
                </c:pt>
                <c:pt idx="97">
                  <c:v>44306</c:v>
                </c:pt>
                <c:pt idx="98">
                  <c:v>44307</c:v>
                </c:pt>
                <c:pt idx="99">
                  <c:v>44308</c:v>
                </c:pt>
                <c:pt idx="100">
                  <c:v>44309</c:v>
                </c:pt>
                <c:pt idx="101">
                  <c:v>44312</c:v>
                </c:pt>
                <c:pt idx="102">
                  <c:v>44313</c:v>
                </c:pt>
                <c:pt idx="103">
                  <c:v>44314</c:v>
                </c:pt>
                <c:pt idx="104">
                  <c:v>44315</c:v>
                </c:pt>
                <c:pt idx="105">
                  <c:v>44316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44326</c:v>
                </c:pt>
                <c:pt idx="112">
                  <c:v>44327</c:v>
                </c:pt>
                <c:pt idx="113">
                  <c:v>44328</c:v>
                </c:pt>
                <c:pt idx="114">
                  <c:v>44329</c:v>
                </c:pt>
                <c:pt idx="115">
                  <c:v>44330</c:v>
                </c:pt>
                <c:pt idx="116">
                  <c:v>44333</c:v>
                </c:pt>
                <c:pt idx="117">
                  <c:v>44334</c:v>
                </c:pt>
                <c:pt idx="118">
                  <c:v>44335</c:v>
                </c:pt>
                <c:pt idx="119">
                  <c:v>44336</c:v>
                </c:pt>
              </c:numCache>
            </c:numRef>
          </c:cat>
          <c:val>
            <c:numRef>
              <c:f>'Exponential Smoothing'!$C$4:$C$122</c:f>
              <c:numCache>
                <c:formatCode>_([$$-409]* #,##0.00_);_([$$-409]* \(#,##0.00\);_([$$-409]* "-"??_);_(@_)</c:formatCode>
                <c:ptCount val="119"/>
                <c:pt idx="0">
                  <c:v>94.07</c:v>
                </c:pt>
                <c:pt idx="1">
                  <c:v>93.914000200000004</c:v>
                </c:pt>
                <c:pt idx="2">
                  <c:v>94.067200160000013</c:v>
                </c:pt>
                <c:pt idx="3">
                  <c:v>93.777760728000004</c:v>
                </c:pt>
                <c:pt idx="4">
                  <c:v>93.788208982400008</c:v>
                </c:pt>
                <c:pt idx="5">
                  <c:v>93.910567585920006</c:v>
                </c:pt>
                <c:pt idx="6">
                  <c:v>93.800454268736004</c:v>
                </c:pt>
                <c:pt idx="7">
                  <c:v>93.714364014988803</c:v>
                </c:pt>
                <c:pt idx="8">
                  <c:v>93.797490611991051</c:v>
                </c:pt>
                <c:pt idx="9">
                  <c:v>93.855991689592841</c:v>
                </c:pt>
                <c:pt idx="10">
                  <c:v>94.020793351674286</c:v>
                </c:pt>
                <c:pt idx="11">
                  <c:v>93.890635281339428</c:v>
                </c:pt>
                <c:pt idx="12">
                  <c:v>93.942508625071554</c:v>
                </c:pt>
                <c:pt idx="13">
                  <c:v>94.176007100057234</c:v>
                </c:pt>
                <c:pt idx="14">
                  <c:v>94.744805080045793</c:v>
                </c:pt>
                <c:pt idx="15">
                  <c:v>95.537843864036645</c:v>
                </c:pt>
                <c:pt idx="16">
                  <c:v>96.310275491229319</c:v>
                </c:pt>
                <c:pt idx="17">
                  <c:v>96.540220192983469</c:v>
                </c:pt>
                <c:pt idx="18">
                  <c:v>96.72417595438678</c:v>
                </c:pt>
                <c:pt idx="19">
                  <c:v>96.747339963509432</c:v>
                </c:pt>
                <c:pt idx="20">
                  <c:v>96.987871370807554</c:v>
                </c:pt>
                <c:pt idx="21">
                  <c:v>97.676297096646053</c:v>
                </c:pt>
                <c:pt idx="22">
                  <c:v>98.297037477316849</c:v>
                </c:pt>
                <c:pt idx="23">
                  <c:v>98.857629581853473</c:v>
                </c:pt>
                <c:pt idx="24">
                  <c:v>99.100103665482777</c:v>
                </c:pt>
                <c:pt idx="25">
                  <c:v>99.902083132386224</c:v>
                </c:pt>
                <c:pt idx="26">
                  <c:v>100.13766690590899</c:v>
                </c:pt>
                <c:pt idx="27">
                  <c:v>100.51013352472719</c:v>
                </c:pt>
                <c:pt idx="28">
                  <c:v>101.20610641978176</c:v>
                </c:pt>
                <c:pt idx="29">
                  <c:v>101.73288433582542</c:v>
                </c:pt>
                <c:pt idx="30">
                  <c:v>102.19230726866033</c:v>
                </c:pt>
                <c:pt idx="31">
                  <c:v>102.53184561492827</c:v>
                </c:pt>
                <c:pt idx="32">
                  <c:v>102.70947609194263</c:v>
                </c:pt>
                <c:pt idx="33">
                  <c:v>102.57758147355412</c:v>
                </c:pt>
                <c:pt idx="34">
                  <c:v>102.5080657788433</c:v>
                </c:pt>
                <c:pt idx="35">
                  <c:v>102.58445242307465</c:v>
                </c:pt>
                <c:pt idx="36">
                  <c:v>102.57756253845973</c:v>
                </c:pt>
                <c:pt idx="37">
                  <c:v>102.28405023076779</c:v>
                </c:pt>
                <c:pt idx="38">
                  <c:v>101.68323998461425</c:v>
                </c:pt>
                <c:pt idx="39">
                  <c:v>101.2885917876914</c:v>
                </c:pt>
                <c:pt idx="40">
                  <c:v>100.43087343015313</c:v>
                </c:pt>
                <c:pt idx="41">
                  <c:v>99.874699144122516</c:v>
                </c:pt>
                <c:pt idx="42">
                  <c:v>99.041759115298021</c:v>
                </c:pt>
                <c:pt idx="43">
                  <c:v>98.939407092238426</c:v>
                </c:pt>
                <c:pt idx="44">
                  <c:v>98.999525273790738</c:v>
                </c:pt>
                <c:pt idx="45">
                  <c:v>101.46161981903259</c:v>
                </c:pt>
                <c:pt idx="46">
                  <c:v>103.34529525522609</c:v>
                </c:pt>
                <c:pt idx="47">
                  <c:v>106.01823600418088</c:v>
                </c:pt>
                <c:pt idx="48">
                  <c:v>107.93858940334471</c:v>
                </c:pt>
                <c:pt idx="49">
                  <c:v>108.87887132267578</c:v>
                </c:pt>
                <c:pt idx="50">
                  <c:v>109.76509665814064</c:v>
                </c:pt>
                <c:pt idx="51">
                  <c:v>110.60607752651251</c:v>
                </c:pt>
                <c:pt idx="52">
                  <c:v>111.19086182121001</c:v>
                </c:pt>
                <c:pt idx="53">
                  <c:v>111.94668965696802</c:v>
                </c:pt>
                <c:pt idx="54">
                  <c:v>112.54135132557442</c:v>
                </c:pt>
                <c:pt idx="55">
                  <c:v>112.73708046045955</c:v>
                </c:pt>
                <c:pt idx="56">
                  <c:v>113.29766456836765</c:v>
                </c:pt>
                <c:pt idx="57">
                  <c:v>113.29413145469412</c:v>
                </c:pt>
                <c:pt idx="58">
                  <c:v>113.12130516375531</c:v>
                </c:pt>
                <c:pt idx="59">
                  <c:v>112.41704373100426</c:v>
                </c:pt>
                <c:pt idx="60">
                  <c:v>111.34963538480341</c:v>
                </c:pt>
                <c:pt idx="61">
                  <c:v>110.24170790784274</c:v>
                </c:pt>
                <c:pt idx="62">
                  <c:v>109.80936672627421</c:v>
                </c:pt>
                <c:pt idx="63">
                  <c:v>109.00149278101938</c:v>
                </c:pt>
                <c:pt idx="64">
                  <c:v>108.10519362481551</c:v>
                </c:pt>
                <c:pt idx="65">
                  <c:v>106.85215409985241</c:v>
                </c:pt>
                <c:pt idx="66">
                  <c:v>106.30972307988193</c:v>
                </c:pt>
                <c:pt idx="67">
                  <c:v>105.09777846390556</c:v>
                </c:pt>
                <c:pt idx="68">
                  <c:v>104.38222217112445</c:v>
                </c:pt>
                <c:pt idx="69">
                  <c:v>103.70377733689958</c:v>
                </c:pt>
                <c:pt idx="70">
                  <c:v>103.60302126951967</c:v>
                </c:pt>
                <c:pt idx="71">
                  <c:v>103.79441661561575</c:v>
                </c:pt>
                <c:pt idx="72">
                  <c:v>104.1135330924926</c:v>
                </c:pt>
                <c:pt idx="73">
                  <c:v>104.60282607399409</c:v>
                </c:pt>
                <c:pt idx="74">
                  <c:v>104.86826085919529</c:v>
                </c:pt>
                <c:pt idx="75">
                  <c:v>104.96260788735624</c:v>
                </c:pt>
                <c:pt idx="76">
                  <c:v>105.022086709885</c:v>
                </c:pt>
                <c:pt idx="77">
                  <c:v>105.39566916790801</c:v>
                </c:pt>
                <c:pt idx="78">
                  <c:v>105.33853553432641</c:v>
                </c:pt>
                <c:pt idx="79">
                  <c:v>104.74082802746113</c:v>
                </c:pt>
                <c:pt idx="80">
                  <c:v>104.32266282196892</c:v>
                </c:pt>
                <c:pt idx="81">
                  <c:v>104.54212985757513</c:v>
                </c:pt>
                <c:pt idx="82">
                  <c:v>104.95370348606012</c:v>
                </c:pt>
                <c:pt idx="83">
                  <c:v>104.86496318884811</c:v>
                </c:pt>
                <c:pt idx="84">
                  <c:v>105.09397095107849</c:v>
                </c:pt>
                <c:pt idx="85">
                  <c:v>105.44717696086281</c:v>
                </c:pt>
                <c:pt idx="86">
                  <c:v>106.63574136869025</c:v>
                </c:pt>
                <c:pt idx="87">
                  <c:v>107.28859349495221</c:v>
                </c:pt>
                <c:pt idx="88">
                  <c:v>108.00287499596178</c:v>
                </c:pt>
                <c:pt idx="89">
                  <c:v>108.36629999676943</c:v>
                </c:pt>
                <c:pt idx="90">
                  <c:v>109.05104019741556</c:v>
                </c:pt>
                <c:pt idx="91">
                  <c:v>109.51883195793246</c:v>
                </c:pt>
                <c:pt idx="92">
                  <c:v>109.99106496634597</c:v>
                </c:pt>
                <c:pt idx="93">
                  <c:v>110.34885177307679</c:v>
                </c:pt>
                <c:pt idx="94">
                  <c:v>110.83308081846144</c:v>
                </c:pt>
                <c:pt idx="95">
                  <c:v>110.88646425476915</c:v>
                </c:pt>
                <c:pt idx="96">
                  <c:v>110.70517200381533</c:v>
                </c:pt>
                <c:pt idx="97">
                  <c:v>110.28613780305227</c:v>
                </c:pt>
                <c:pt idx="98">
                  <c:v>109.91691064244183</c:v>
                </c:pt>
                <c:pt idx="99">
                  <c:v>109.72152891395348</c:v>
                </c:pt>
                <c:pt idx="100">
                  <c:v>109.76522353116279</c:v>
                </c:pt>
                <c:pt idx="101">
                  <c:v>109.59617842493024</c:v>
                </c:pt>
                <c:pt idx="102">
                  <c:v>109.01094233994419</c:v>
                </c:pt>
                <c:pt idx="103">
                  <c:v>108.10675347195537</c:v>
                </c:pt>
                <c:pt idx="104">
                  <c:v>107.4554023775643</c:v>
                </c:pt>
                <c:pt idx="105">
                  <c:v>105.99632270205144</c:v>
                </c:pt>
                <c:pt idx="106">
                  <c:v>104.67105876164116</c:v>
                </c:pt>
                <c:pt idx="107">
                  <c:v>103.09484720931295</c:v>
                </c:pt>
                <c:pt idx="108">
                  <c:v>102.00187716745036</c:v>
                </c:pt>
                <c:pt idx="109">
                  <c:v>101.15150173396029</c:v>
                </c:pt>
                <c:pt idx="110">
                  <c:v>100.32920158716824</c:v>
                </c:pt>
                <c:pt idx="111">
                  <c:v>99.743361669734611</c:v>
                </c:pt>
                <c:pt idx="112">
                  <c:v>99.004689935787695</c:v>
                </c:pt>
                <c:pt idx="113">
                  <c:v>97.813752548630163</c:v>
                </c:pt>
                <c:pt idx="114">
                  <c:v>96.845002238904129</c:v>
                </c:pt>
                <c:pt idx="115">
                  <c:v>96.306002191123312</c:v>
                </c:pt>
                <c:pt idx="116">
                  <c:v>95.828801352898651</c:v>
                </c:pt>
                <c:pt idx="117">
                  <c:v>95.663041082318927</c:v>
                </c:pt>
                <c:pt idx="118">
                  <c:v>95.592432465855154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1-4711-80F1-EC8B5F144DE2}"/>
            </c:ext>
          </c:extLst>
        </c:ser>
        <c:ser>
          <c:idx val="6"/>
          <c:order val="6"/>
          <c:tx>
            <c:strRef>
              <c:f>'Exponential Smoothing'!$H$2</c:f>
              <c:strCache>
                <c:ptCount val="1"/>
                <c:pt idx="0">
                  <c:v>alpha 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Smoothing'!$A$3:$A$122</c:f>
              <c:numCache>
                <c:formatCode>m/d/yyyy</c:formatCode>
                <c:ptCount val="120"/>
                <c:pt idx="0">
                  <c:v>44162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44207</c:v>
                </c:pt>
                <c:pt idx="30">
                  <c:v>44208</c:v>
                </c:pt>
                <c:pt idx="31">
                  <c:v>44209</c:v>
                </c:pt>
                <c:pt idx="32">
                  <c:v>44210</c:v>
                </c:pt>
                <c:pt idx="33">
                  <c:v>44211</c:v>
                </c:pt>
                <c:pt idx="34">
                  <c:v>44215</c:v>
                </c:pt>
                <c:pt idx="35">
                  <c:v>44216</c:v>
                </c:pt>
                <c:pt idx="36">
                  <c:v>44217</c:v>
                </c:pt>
                <c:pt idx="37">
                  <c:v>44218</c:v>
                </c:pt>
                <c:pt idx="38">
                  <c:v>44221</c:v>
                </c:pt>
                <c:pt idx="39">
                  <c:v>44222</c:v>
                </c:pt>
                <c:pt idx="40">
                  <c:v>44223</c:v>
                </c:pt>
                <c:pt idx="41">
                  <c:v>44224</c:v>
                </c:pt>
                <c:pt idx="42">
                  <c:v>44225</c:v>
                </c:pt>
                <c:pt idx="43">
                  <c:v>44228</c:v>
                </c:pt>
                <c:pt idx="44">
                  <c:v>44229</c:v>
                </c:pt>
                <c:pt idx="45">
                  <c:v>44230</c:v>
                </c:pt>
                <c:pt idx="46">
                  <c:v>44231</c:v>
                </c:pt>
                <c:pt idx="47">
                  <c:v>44232</c:v>
                </c:pt>
                <c:pt idx="48">
                  <c:v>44235</c:v>
                </c:pt>
                <c:pt idx="49">
                  <c:v>44236</c:v>
                </c:pt>
                <c:pt idx="50">
                  <c:v>44237</c:v>
                </c:pt>
                <c:pt idx="51">
                  <c:v>44238</c:v>
                </c:pt>
                <c:pt idx="52">
                  <c:v>44239</c:v>
                </c:pt>
                <c:pt idx="53">
                  <c:v>44243</c:v>
                </c:pt>
                <c:pt idx="54">
                  <c:v>44244</c:v>
                </c:pt>
                <c:pt idx="55">
                  <c:v>44245</c:v>
                </c:pt>
                <c:pt idx="56">
                  <c:v>44246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44256</c:v>
                </c:pt>
                <c:pt idx="63">
                  <c:v>44257</c:v>
                </c:pt>
                <c:pt idx="64">
                  <c:v>44258</c:v>
                </c:pt>
                <c:pt idx="65">
                  <c:v>44259</c:v>
                </c:pt>
                <c:pt idx="66">
                  <c:v>44260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44270</c:v>
                </c:pt>
                <c:pt idx="73">
                  <c:v>44271</c:v>
                </c:pt>
                <c:pt idx="74">
                  <c:v>44272</c:v>
                </c:pt>
                <c:pt idx="75">
                  <c:v>44273</c:v>
                </c:pt>
                <c:pt idx="76">
                  <c:v>44274</c:v>
                </c:pt>
                <c:pt idx="77">
                  <c:v>44277</c:v>
                </c:pt>
                <c:pt idx="78">
                  <c:v>44278</c:v>
                </c:pt>
                <c:pt idx="79">
                  <c:v>44279</c:v>
                </c:pt>
                <c:pt idx="80">
                  <c:v>44280</c:v>
                </c:pt>
                <c:pt idx="81">
                  <c:v>44281</c:v>
                </c:pt>
                <c:pt idx="82">
                  <c:v>44284</c:v>
                </c:pt>
                <c:pt idx="83">
                  <c:v>44285</c:v>
                </c:pt>
                <c:pt idx="84">
                  <c:v>44286</c:v>
                </c:pt>
                <c:pt idx="85">
                  <c:v>44287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44298</c:v>
                </c:pt>
                <c:pt idx="92">
                  <c:v>44299</c:v>
                </c:pt>
                <c:pt idx="93">
                  <c:v>44300</c:v>
                </c:pt>
                <c:pt idx="94">
                  <c:v>44301</c:v>
                </c:pt>
                <c:pt idx="95">
                  <c:v>44302</c:v>
                </c:pt>
                <c:pt idx="96">
                  <c:v>44305</c:v>
                </c:pt>
                <c:pt idx="97">
                  <c:v>44306</c:v>
                </c:pt>
                <c:pt idx="98">
                  <c:v>44307</c:v>
                </c:pt>
                <c:pt idx="99">
                  <c:v>44308</c:v>
                </c:pt>
                <c:pt idx="100">
                  <c:v>44309</c:v>
                </c:pt>
                <c:pt idx="101">
                  <c:v>44312</c:v>
                </c:pt>
                <c:pt idx="102">
                  <c:v>44313</c:v>
                </c:pt>
                <c:pt idx="103">
                  <c:v>44314</c:v>
                </c:pt>
                <c:pt idx="104">
                  <c:v>44315</c:v>
                </c:pt>
                <c:pt idx="105">
                  <c:v>44316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44326</c:v>
                </c:pt>
                <c:pt idx="112">
                  <c:v>44327</c:v>
                </c:pt>
                <c:pt idx="113">
                  <c:v>44328</c:v>
                </c:pt>
                <c:pt idx="114">
                  <c:v>44329</c:v>
                </c:pt>
                <c:pt idx="115">
                  <c:v>44330</c:v>
                </c:pt>
                <c:pt idx="116">
                  <c:v>44333</c:v>
                </c:pt>
                <c:pt idx="117">
                  <c:v>44334</c:v>
                </c:pt>
                <c:pt idx="118">
                  <c:v>44335</c:v>
                </c:pt>
                <c:pt idx="119">
                  <c:v>44336</c:v>
                </c:pt>
              </c:numCache>
            </c:numRef>
          </c:cat>
          <c:val>
            <c:numRef>
              <c:f>'Exponential Smoothing'!$H$4:$H$122</c:f>
              <c:numCache>
                <c:formatCode>_([$$-409]* #,##0.00_);_([$$-409]* \(#,##0.00\);_([$$-409]* "-"??_);_(@_)</c:formatCode>
                <c:ptCount val="119"/>
                <c:pt idx="0">
                  <c:v>94.07</c:v>
                </c:pt>
                <c:pt idx="1">
                  <c:v>93.758000399999986</c:v>
                </c:pt>
                <c:pt idx="2">
                  <c:v>94.126800239999994</c:v>
                </c:pt>
                <c:pt idx="3">
                  <c:v>93.524081343999995</c:v>
                </c:pt>
                <c:pt idx="4">
                  <c:v>93.646449606399997</c:v>
                </c:pt>
                <c:pt idx="5">
                  <c:v>93.947870563839999</c:v>
                </c:pt>
                <c:pt idx="6">
                  <c:v>93.712722738303995</c:v>
                </c:pt>
                <c:pt idx="7">
                  <c:v>93.575634842982396</c:v>
                </c:pt>
                <c:pt idx="8">
                  <c:v>93.797379705789439</c:v>
                </c:pt>
                <c:pt idx="9">
                  <c:v>93.914426223473669</c:v>
                </c:pt>
                <c:pt idx="10">
                  <c:v>94.220655734084204</c:v>
                </c:pt>
                <c:pt idx="11">
                  <c:v>93.880394640450518</c:v>
                </c:pt>
                <c:pt idx="12">
                  <c:v>93.988237584270308</c:v>
                </c:pt>
                <c:pt idx="13">
                  <c:v>94.436942950562184</c:v>
                </c:pt>
                <c:pt idx="14">
                  <c:v>95.470164570337317</c:v>
                </c:pt>
                <c:pt idx="15">
                  <c:v>96.766098342202383</c:v>
                </c:pt>
                <c:pt idx="16">
                  <c:v>97.819659805321436</c:v>
                </c:pt>
                <c:pt idx="17">
                  <c:v>97.675795483192871</c:v>
                </c:pt>
                <c:pt idx="18">
                  <c:v>97.589476889915716</c:v>
                </c:pt>
                <c:pt idx="19">
                  <c:v>97.289684533949426</c:v>
                </c:pt>
                <c:pt idx="20">
                  <c:v>97.553809520369654</c:v>
                </c:pt>
                <c:pt idx="21">
                  <c:v>98.704285712221804</c:v>
                </c:pt>
                <c:pt idx="22">
                  <c:v>99.534571027333087</c:v>
                </c:pt>
                <c:pt idx="23">
                  <c:v>100.16074181639985</c:v>
                </c:pt>
                <c:pt idx="24">
                  <c:v>100.1244450898399</c:v>
                </c:pt>
                <c:pt idx="25">
                  <c:v>101.31866745390394</c:v>
                </c:pt>
                <c:pt idx="26">
                  <c:v>101.22320127234235</c:v>
                </c:pt>
                <c:pt idx="27">
                  <c:v>101.5339207634054</c:v>
                </c:pt>
                <c:pt idx="28">
                  <c:v>102.51635165804325</c:v>
                </c:pt>
                <c:pt idx="29">
                  <c:v>103.04580939482595</c:v>
                </c:pt>
                <c:pt idx="30">
                  <c:v>103.43948523689556</c:v>
                </c:pt>
                <c:pt idx="31">
                  <c:v>103.61969074213735</c:v>
                </c:pt>
                <c:pt idx="32">
                  <c:v>103.53981364528241</c:v>
                </c:pt>
                <c:pt idx="33">
                  <c:v>102.94388938716945</c:v>
                </c:pt>
                <c:pt idx="34">
                  <c:v>102.65833483230168</c:v>
                </c:pt>
                <c:pt idx="35">
                  <c:v>102.75100049938101</c:v>
                </c:pt>
                <c:pt idx="36">
                  <c:v>102.6706014996286</c:v>
                </c:pt>
                <c:pt idx="37">
                  <c:v>102.04636129977716</c:v>
                </c:pt>
                <c:pt idx="38">
                  <c:v>100.9398163798663</c:v>
                </c:pt>
                <c:pt idx="39">
                  <c:v>100.44788942791979</c:v>
                </c:pt>
                <c:pt idx="40">
                  <c:v>99.068733656751874</c:v>
                </c:pt>
                <c:pt idx="41">
                  <c:v>98.50124099405113</c:v>
                </c:pt>
                <c:pt idx="42">
                  <c:v>97.384744196430674</c:v>
                </c:pt>
                <c:pt idx="43">
                  <c:v>97.8428461178584</c:v>
                </c:pt>
                <c:pt idx="44">
                  <c:v>98.401706870715032</c:v>
                </c:pt>
                <c:pt idx="45">
                  <c:v>103.56502332242901</c:v>
                </c:pt>
                <c:pt idx="46">
                  <c:v>106.4910127934574</c:v>
                </c:pt>
                <c:pt idx="47">
                  <c:v>110.57860727607444</c:v>
                </c:pt>
                <c:pt idx="48">
                  <c:v>112.59516556564466</c:v>
                </c:pt>
                <c:pt idx="49">
                  <c:v>112.6130989393868</c:v>
                </c:pt>
                <c:pt idx="50">
                  <c:v>112.89185856363208</c:v>
                </c:pt>
                <c:pt idx="51">
                  <c:v>113.32311553817925</c:v>
                </c:pt>
                <c:pt idx="52">
                  <c:v>113.40586892290754</c:v>
                </c:pt>
                <c:pt idx="53">
                  <c:v>114.03152175374453</c:v>
                </c:pt>
                <c:pt idx="54">
                  <c:v>114.38691225224672</c:v>
                </c:pt>
                <c:pt idx="55">
                  <c:v>114.04014615134803</c:v>
                </c:pt>
                <c:pt idx="56">
                  <c:v>114.64008809080883</c:v>
                </c:pt>
                <c:pt idx="57">
                  <c:v>114.0960524544853</c:v>
                </c:pt>
                <c:pt idx="58">
                  <c:v>113.42963147269118</c:v>
                </c:pt>
                <c:pt idx="59">
                  <c:v>111.8977780836147</c:v>
                </c:pt>
                <c:pt idx="60">
                  <c:v>109.97066765016882</c:v>
                </c:pt>
                <c:pt idx="61">
                  <c:v>108.3063997901013</c:v>
                </c:pt>
                <c:pt idx="62">
                  <c:v>108.21584067406079</c:v>
                </c:pt>
                <c:pt idx="63">
                  <c:v>107.23750320443648</c:v>
                </c:pt>
                <c:pt idx="64">
                  <c:v>106.15050072266189</c:v>
                </c:pt>
                <c:pt idx="65">
                  <c:v>104.42629883359713</c:v>
                </c:pt>
                <c:pt idx="66">
                  <c:v>104.31177890015827</c:v>
                </c:pt>
                <c:pt idx="67">
                  <c:v>102.68706734009496</c:v>
                </c:pt>
                <c:pt idx="68">
                  <c:v>102.22023920405698</c:v>
                </c:pt>
                <c:pt idx="69">
                  <c:v>101.7281427224342</c:v>
                </c:pt>
                <c:pt idx="70">
                  <c:v>102.31688443346052</c:v>
                </c:pt>
                <c:pt idx="71">
                  <c:v>103.21412986007631</c:v>
                </c:pt>
                <c:pt idx="72">
                  <c:v>104.08447751604578</c:v>
                </c:pt>
                <c:pt idx="73">
                  <c:v>105.07468570962746</c:v>
                </c:pt>
                <c:pt idx="74">
                  <c:v>105.41681142577647</c:v>
                </c:pt>
                <c:pt idx="75">
                  <c:v>105.38608525546589</c:v>
                </c:pt>
                <c:pt idx="76">
                  <c:v>105.33565195327952</c:v>
                </c:pt>
                <c:pt idx="77">
                  <c:v>105.95739077196771</c:v>
                </c:pt>
                <c:pt idx="78">
                  <c:v>105.61843486318062</c:v>
                </c:pt>
                <c:pt idx="79">
                  <c:v>104.31106011790837</c:v>
                </c:pt>
                <c:pt idx="80">
                  <c:v>103.64663687074503</c:v>
                </c:pt>
                <c:pt idx="81">
                  <c:v>104.35598132244701</c:v>
                </c:pt>
                <c:pt idx="82">
                  <c:v>105.25358799346822</c:v>
                </c:pt>
                <c:pt idx="83">
                  <c:v>104.95615359608092</c:v>
                </c:pt>
                <c:pt idx="84">
                  <c:v>105.37769295764855</c:v>
                </c:pt>
                <c:pt idx="85">
                  <c:v>105.97061617458914</c:v>
                </c:pt>
                <c:pt idx="86">
                  <c:v>108.1383693047535</c:v>
                </c:pt>
                <c:pt idx="87">
                  <c:v>108.8430223828521</c:v>
                </c:pt>
                <c:pt idx="88">
                  <c:v>109.64981382971125</c:v>
                </c:pt>
                <c:pt idx="89">
                  <c:v>109.71788829782675</c:v>
                </c:pt>
                <c:pt idx="90">
                  <c:v>110.54673337869605</c:v>
                </c:pt>
                <c:pt idx="91">
                  <c:v>110.88403962721763</c:v>
                </c:pt>
                <c:pt idx="92">
                  <c:v>111.28242257633059</c:v>
                </c:pt>
                <c:pt idx="93">
                  <c:v>111.48145314579835</c:v>
                </c:pt>
                <c:pt idx="94">
                  <c:v>111.99687068747902</c:v>
                </c:pt>
                <c:pt idx="95">
                  <c:v>111.63812161248741</c:v>
                </c:pt>
                <c:pt idx="96">
                  <c:v>110.97487416749244</c:v>
                </c:pt>
                <c:pt idx="97">
                  <c:v>110.02892490049547</c:v>
                </c:pt>
                <c:pt idx="98">
                  <c:v>109.3933557402973</c:v>
                </c:pt>
                <c:pt idx="99">
                  <c:v>109.21201424417838</c:v>
                </c:pt>
                <c:pt idx="100">
                  <c:v>109.50320934650703</c:v>
                </c:pt>
                <c:pt idx="101">
                  <c:v>109.26992480790422</c:v>
                </c:pt>
                <c:pt idx="102">
                  <c:v>108.22995408474253</c:v>
                </c:pt>
                <c:pt idx="103">
                  <c:v>106.73397165084552</c:v>
                </c:pt>
                <c:pt idx="104">
                  <c:v>105.98038219050731</c:v>
                </c:pt>
                <c:pt idx="105">
                  <c:v>103.6522309143044</c:v>
                </c:pt>
                <c:pt idx="106">
                  <c:v>101.93933974858264</c:v>
                </c:pt>
                <c:pt idx="107">
                  <c:v>99.879604249149594</c:v>
                </c:pt>
                <c:pt idx="108">
                  <c:v>98.979761349489763</c:v>
                </c:pt>
                <c:pt idx="109">
                  <c:v>98.487856809693852</c:v>
                </c:pt>
                <c:pt idx="110">
                  <c:v>97.908714485816319</c:v>
                </c:pt>
                <c:pt idx="111">
                  <c:v>97.705229491489789</c:v>
                </c:pt>
                <c:pt idx="112">
                  <c:v>97.043138894893872</c:v>
                </c:pt>
                <c:pt idx="113">
                  <c:v>95.445884536936319</c:v>
                </c:pt>
                <c:pt idx="114">
                  <c:v>94.455531122161787</c:v>
                </c:pt>
                <c:pt idx="115">
                  <c:v>94.333319473297067</c:v>
                </c:pt>
                <c:pt idx="116">
                  <c:v>94.167990883978234</c:v>
                </c:pt>
                <c:pt idx="117">
                  <c:v>94.500794530386941</c:v>
                </c:pt>
                <c:pt idx="118">
                  <c:v>94.824475918232167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41-4711-80F1-EC8B5F144DE2}"/>
            </c:ext>
          </c:extLst>
        </c:ser>
        <c:ser>
          <c:idx val="11"/>
          <c:order val="11"/>
          <c:tx>
            <c:strRef>
              <c:f>'Exponential Smoothing'!$M$2</c:f>
              <c:strCache>
                <c:ptCount val="1"/>
                <c:pt idx="0">
                  <c:v>alpha 0.6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'Exponential Smoothing'!$A$3:$A$122</c:f>
              <c:numCache>
                <c:formatCode>m/d/yyyy</c:formatCode>
                <c:ptCount val="120"/>
                <c:pt idx="0">
                  <c:v>44162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44207</c:v>
                </c:pt>
                <c:pt idx="30">
                  <c:v>44208</c:v>
                </c:pt>
                <c:pt idx="31">
                  <c:v>44209</c:v>
                </c:pt>
                <c:pt idx="32">
                  <c:v>44210</c:v>
                </c:pt>
                <c:pt idx="33">
                  <c:v>44211</c:v>
                </c:pt>
                <c:pt idx="34">
                  <c:v>44215</c:v>
                </c:pt>
                <c:pt idx="35">
                  <c:v>44216</c:v>
                </c:pt>
                <c:pt idx="36">
                  <c:v>44217</c:v>
                </c:pt>
                <c:pt idx="37">
                  <c:v>44218</c:v>
                </c:pt>
                <c:pt idx="38">
                  <c:v>44221</c:v>
                </c:pt>
                <c:pt idx="39">
                  <c:v>44222</c:v>
                </c:pt>
                <c:pt idx="40">
                  <c:v>44223</c:v>
                </c:pt>
                <c:pt idx="41">
                  <c:v>44224</c:v>
                </c:pt>
                <c:pt idx="42">
                  <c:v>44225</c:v>
                </c:pt>
                <c:pt idx="43">
                  <c:v>44228</c:v>
                </c:pt>
                <c:pt idx="44">
                  <c:v>44229</c:v>
                </c:pt>
                <c:pt idx="45">
                  <c:v>44230</c:v>
                </c:pt>
                <c:pt idx="46">
                  <c:v>44231</c:v>
                </c:pt>
                <c:pt idx="47">
                  <c:v>44232</c:v>
                </c:pt>
                <c:pt idx="48">
                  <c:v>44235</c:v>
                </c:pt>
                <c:pt idx="49">
                  <c:v>44236</c:v>
                </c:pt>
                <c:pt idx="50">
                  <c:v>44237</c:v>
                </c:pt>
                <c:pt idx="51">
                  <c:v>44238</c:v>
                </c:pt>
                <c:pt idx="52">
                  <c:v>44239</c:v>
                </c:pt>
                <c:pt idx="53">
                  <c:v>44243</c:v>
                </c:pt>
                <c:pt idx="54">
                  <c:v>44244</c:v>
                </c:pt>
                <c:pt idx="55">
                  <c:v>44245</c:v>
                </c:pt>
                <c:pt idx="56">
                  <c:v>44246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44256</c:v>
                </c:pt>
                <c:pt idx="63">
                  <c:v>44257</c:v>
                </c:pt>
                <c:pt idx="64">
                  <c:v>44258</c:v>
                </c:pt>
                <c:pt idx="65">
                  <c:v>44259</c:v>
                </c:pt>
                <c:pt idx="66">
                  <c:v>44260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44270</c:v>
                </c:pt>
                <c:pt idx="73">
                  <c:v>44271</c:v>
                </c:pt>
                <c:pt idx="74">
                  <c:v>44272</c:v>
                </c:pt>
                <c:pt idx="75">
                  <c:v>44273</c:v>
                </c:pt>
                <c:pt idx="76">
                  <c:v>44274</c:v>
                </c:pt>
                <c:pt idx="77">
                  <c:v>44277</c:v>
                </c:pt>
                <c:pt idx="78">
                  <c:v>44278</c:v>
                </c:pt>
                <c:pt idx="79">
                  <c:v>44279</c:v>
                </c:pt>
                <c:pt idx="80">
                  <c:v>44280</c:v>
                </c:pt>
                <c:pt idx="81">
                  <c:v>44281</c:v>
                </c:pt>
                <c:pt idx="82">
                  <c:v>44284</c:v>
                </c:pt>
                <c:pt idx="83">
                  <c:v>44285</c:v>
                </c:pt>
                <c:pt idx="84">
                  <c:v>44286</c:v>
                </c:pt>
                <c:pt idx="85">
                  <c:v>44287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44298</c:v>
                </c:pt>
                <c:pt idx="92">
                  <c:v>44299</c:v>
                </c:pt>
                <c:pt idx="93">
                  <c:v>44300</c:v>
                </c:pt>
                <c:pt idx="94">
                  <c:v>44301</c:v>
                </c:pt>
                <c:pt idx="95">
                  <c:v>44302</c:v>
                </c:pt>
                <c:pt idx="96">
                  <c:v>44305</c:v>
                </c:pt>
                <c:pt idx="97">
                  <c:v>44306</c:v>
                </c:pt>
                <c:pt idx="98">
                  <c:v>44307</c:v>
                </c:pt>
                <c:pt idx="99">
                  <c:v>44308</c:v>
                </c:pt>
                <c:pt idx="100">
                  <c:v>44309</c:v>
                </c:pt>
                <c:pt idx="101">
                  <c:v>44312</c:v>
                </c:pt>
                <c:pt idx="102">
                  <c:v>44313</c:v>
                </c:pt>
                <c:pt idx="103">
                  <c:v>44314</c:v>
                </c:pt>
                <c:pt idx="104">
                  <c:v>44315</c:v>
                </c:pt>
                <c:pt idx="105">
                  <c:v>44316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44326</c:v>
                </c:pt>
                <c:pt idx="112">
                  <c:v>44327</c:v>
                </c:pt>
                <c:pt idx="113">
                  <c:v>44328</c:v>
                </c:pt>
                <c:pt idx="114">
                  <c:v>44329</c:v>
                </c:pt>
                <c:pt idx="115">
                  <c:v>44330</c:v>
                </c:pt>
                <c:pt idx="116">
                  <c:v>44333</c:v>
                </c:pt>
                <c:pt idx="117">
                  <c:v>44334</c:v>
                </c:pt>
                <c:pt idx="118">
                  <c:v>44335</c:v>
                </c:pt>
                <c:pt idx="119">
                  <c:v>44336</c:v>
                </c:pt>
              </c:numCache>
            </c:numRef>
          </c:cat>
          <c:val>
            <c:numRef>
              <c:f>'Exponential Smoothing'!$M$4:$M$122</c:f>
              <c:numCache>
                <c:formatCode>_([$$-409]* #,##0.00_);_([$$-409]* \(#,##0.00\);_([$$-409]* "-"??_);_(@_)</c:formatCode>
                <c:ptCount val="119"/>
                <c:pt idx="0">
                  <c:v>94.07</c:v>
                </c:pt>
                <c:pt idx="1">
                  <c:v>93.602000599999997</c:v>
                </c:pt>
                <c:pt idx="2">
                  <c:v>94.248800240000008</c:v>
                </c:pt>
                <c:pt idx="3">
                  <c:v>93.271521895999996</c:v>
                </c:pt>
                <c:pt idx="4">
                  <c:v>93.606609958399986</c:v>
                </c:pt>
                <c:pt idx="5">
                  <c:v>94.08264518336</c:v>
                </c:pt>
                <c:pt idx="6">
                  <c:v>93.649058673344001</c:v>
                </c:pt>
                <c:pt idx="7">
                  <c:v>93.481625269337599</c:v>
                </c:pt>
                <c:pt idx="8">
                  <c:v>93.870648307735053</c:v>
                </c:pt>
                <c:pt idx="9">
                  <c:v>94.002256923094023</c:v>
                </c:pt>
                <c:pt idx="10">
                  <c:v>94.408902769237613</c:v>
                </c:pt>
                <c:pt idx="11">
                  <c:v>93.785562907695038</c:v>
                </c:pt>
                <c:pt idx="12">
                  <c:v>94.004226363078018</c:v>
                </c:pt>
                <c:pt idx="13">
                  <c:v>94.667691145231203</c:v>
                </c:pt>
                <c:pt idx="14">
                  <c:v>96.07907465809248</c:v>
                </c:pt>
                <c:pt idx="15">
                  <c:v>97.657629263236984</c:v>
                </c:pt>
                <c:pt idx="16">
                  <c:v>98.703052905294797</c:v>
                </c:pt>
                <c:pt idx="17">
                  <c:v>97.957220562117911</c:v>
                </c:pt>
                <c:pt idx="18">
                  <c:v>97.658887624847154</c:v>
                </c:pt>
                <c:pt idx="19">
                  <c:v>97.16755264993887</c:v>
                </c:pt>
                <c:pt idx="20">
                  <c:v>97.637019259975546</c:v>
                </c:pt>
                <c:pt idx="21">
                  <c:v>99.312807703990217</c:v>
                </c:pt>
                <c:pt idx="22">
                  <c:v>100.19312248159608</c:v>
                </c:pt>
                <c:pt idx="23">
                  <c:v>100.73724779263843</c:v>
                </c:pt>
                <c:pt idx="24">
                  <c:v>100.33689911705537</c:v>
                </c:pt>
                <c:pt idx="25">
                  <c:v>102.00076024682214</c:v>
                </c:pt>
                <c:pt idx="26">
                  <c:v>101.44830529872885</c:v>
                </c:pt>
                <c:pt idx="27">
                  <c:v>101.77932211949154</c:v>
                </c:pt>
                <c:pt idx="28">
                  <c:v>103.10572764779661</c:v>
                </c:pt>
                <c:pt idx="29">
                  <c:v>103.54628865911864</c:v>
                </c:pt>
                <c:pt idx="30">
                  <c:v>103.83651486364747</c:v>
                </c:pt>
                <c:pt idx="31">
                  <c:v>103.86860534545899</c:v>
                </c:pt>
                <c:pt idx="32">
                  <c:v>103.59944093818359</c:v>
                </c:pt>
                <c:pt idx="33">
                  <c:v>102.66977817527344</c:v>
                </c:pt>
                <c:pt idx="34">
                  <c:v>102.40591307010936</c:v>
                </c:pt>
                <c:pt idx="35">
                  <c:v>102.69636462804375</c:v>
                </c:pt>
                <c:pt idx="36">
                  <c:v>102.60854765121751</c:v>
                </c:pt>
                <c:pt idx="37">
                  <c:v>101.709419660487</c:v>
                </c:pt>
                <c:pt idx="38">
                  <c:v>100.2517672641948</c:v>
                </c:pt>
                <c:pt idx="39">
                  <c:v>99.926706305677925</c:v>
                </c:pt>
                <c:pt idx="40">
                  <c:v>98.170682522271164</c:v>
                </c:pt>
                <c:pt idx="41">
                  <c:v>97.858274208908455</c:v>
                </c:pt>
                <c:pt idx="42">
                  <c:v>96.569309083563383</c:v>
                </c:pt>
                <c:pt idx="43">
                  <c:v>97.74572303342535</c:v>
                </c:pt>
                <c:pt idx="44">
                  <c:v>98.642288013370148</c:v>
                </c:pt>
                <c:pt idx="45">
                  <c:v>106.24291400534804</c:v>
                </c:pt>
                <c:pt idx="46">
                  <c:v>109.02516380213922</c:v>
                </c:pt>
                <c:pt idx="47">
                  <c:v>113.63606492085569</c:v>
                </c:pt>
                <c:pt idx="48">
                  <c:v>114.82642776834227</c:v>
                </c:pt>
                <c:pt idx="49">
                  <c:v>113.51457050733691</c:v>
                </c:pt>
                <c:pt idx="50">
                  <c:v>113.39182700293476</c:v>
                </c:pt>
                <c:pt idx="51">
                  <c:v>113.73873140117391</c:v>
                </c:pt>
                <c:pt idx="52">
                  <c:v>113.61349196046956</c:v>
                </c:pt>
                <c:pt idx="53">
                  <c:v>114.42739738418783</c:v>
                </c:pt>
                <c:pt idx="54">
                  <c:v>114.72295775367513</c:v>
                </c:pt>
                <c:pt idx="55">
                  <c:v>114.00118130147006</c:v>
                </c:pt>
                <c:pt idx="56">
                  <c:v>114.92447312058803</c:v>
                </c:pt>
                <c:pt idx="57">
                  <c:v>113.93778864823521</c:v>
                </c:pt>
                <c:pt idx="58">
                  <c:v>113.03311545929409</c:v>
                </c:pt>
                <c:pt idx="59">
                  <c:v>110.97324498371763</c:v>
                </c:pt>
                <c:pt idx="60">
                  <c:v>108.63729919348705</c:v>
                </c:pt>
                <c:pt idx="61">
                  <c:v>106.94091847739482</c:v>
                </c:pt>
                <c:pt idx="62">
                  <c:v>107.62436859095793</c:v>
                </c:pt>
                <c:pt idx="63">
                  <c:v>106.51174563638317</c:v>
                </c:pt>
                <c:pt idx="64">
                  <c:v>105.31669645455327</c:v>
                </c:pt>
                <c:pt idx="65">
                  <c:v>103.23067618182131</c:v>
                </c:pt>
                <c:pt idx="66">
                  <c:v>103.77626987272853</c:v>
                </c:pt>
                <c:pt idx="67">
                  <c:v>101.66050794909142</c:v>
                </c:pt>
                <c:pt idx="68">
                  <c:v>101.57620137963657</c:v>
                </c:pt>
                <c:pt idx="69">
                  <c:v>101.22447935185463</c:v>
                </c:pt>
                <c:pt idx="70">
                  <c:v>102.40978994074185</c:v>
                </c:pt>
                <c:pt idx="71">
                  <c:v>103.69991477629674</c:v>
                </c:pt>
                <c:pt idx="72">
                  <c:v>104.7139653105187</c:v>
                </c:pt>
                <c:pt idx="73">
                  <c:v>105.82158492420749</c:v>
                </c:pt>
                <c:pt idx="74">
                  <c:v>105.886633969683</c:v>
                </c:pt>
                <c:pt idx="75">
                  <c:v>105.5586511878732</c:v>
                </c:pt>
                <c:pt idx="76">
                  <c:v>105.37946167514929</c:v>
                </c:pt>
                <c:pt idx="77">
                  <c:v>106.28578407005972</c:v>
                </c:pt>
                <c:pt idx="78">
                  <c:v>105.58031422802389</c:v>
                </c:pt>
                <c:pt idx="79">
                  <c:v>103.64212449120956</c:v>
                </c:pt>
                <c:pt idx="80">
                  <c:v>103.04685099648381</c:v>
                </c:pt>
                <c:pt idx="81">
                  <c:v>104.47073919859352</c:v>
                </c:pt>
                <c:pt idx="82">
                  <c:v>105.7482944794374</c:v>
                </c:pt>
                <c:pt idx="83">
                  <c:v>105.00531899177497</c:v>
                </c:pt>
                <c:pt idx="84">
                  <c:v>105.60812879670999</c:v>
                </c:pt>
                <c:pt idx="85">
                  <c:v>106.359252118684</c:v>
                </c:pt>
                <c:pt idx="86">
                  <c:v>109.3777002474736</c:v>
                </c:pt>
                <c:pt idx="87">
                  <c:v>109.69108129898945</c:v>
                </c:pt>
                <c:pt idx="88">
                  <c:v>110.39243311959578</c:v>
                </c:pt>
                <c:pt idx="89">
                  <c:v>110.04897324783832</c:v>
                </c:pt>
                <c:pt idx="90">
                  <c:v>111.09358989913534</c:v>
                </c:pt>
                <c:pt idx="91">
                  <c:v>111.27143535965413</c:v>
                </c:pt>
                <c:pt idx="92">
                  <c:v>111.63657234386164</c:v>
                </c:pt>
                <c:pt idx="93">
                  <c:v>111.72262833754466</c:v>
                </c:pt>
                <c:pt idx="94">
                  <c:v>112.35104953501786</c:v>
                </c:pt>
                <c:pt idx="95">
                  <c:v>111.60041861400714</c:v>
                </c:pt>
                <c:pt idx="96">
                  <c:v>110.62816924560285</c:v>
                </c:pt>
                <c:pt idx="97">
                  <c:v>109.41726829824114</c:v>
                </c:pt>
                <c:pt idx="98">
                  <c:v>108.83090851929646</c:v>
                </c:pt>
                <c:pt idx="99">
                  <c:v>108.8963646077186</c:v>
                </c:pt>
                <c:pt idx="100">
                  <c:v>109.52254704308744</c:v>
                </c:pt>
                <c:pt idx="101">
                  <c:v>109.16101761723499</c:v>
                </c:pt>
                <c:pt idx="102">
                  <c:v>107.66640584689399</c:v>
                </c:pt>
                <c:pt idx="103">
                  <c:v>105.76056113875759</c:v>
                </c:pt>
                <c:pt idx="104">
                  <c:v>105.21422325550304</c:v>
                </c:pt>
                <c:pt idx="105">
                  <c:v>102.18169170220122</c:v>
                </c:pt>
                <c:pt idx="106">
                  <c:v>100.49467848088048</c:v>
                </c:pt>
                <c:pt idx="107">
                  <c:v>98.271871992352203</c:v>
                </c:pt>
                <c:pt idx="108">
                  <c:v>97.886746996940872</c:v>
                </c:pt>
                <c:pt idx="109">
                  <c:v>97.804698798776343</c:v>
                </c:pt>
                <c:pt idx="110">
                  <c:v>97.345880119510539</c:v>
                </c:pt>
                <c:pt idx="111">
                  <c:v>97.378353247804213</c:v>
                </c:pt>
                <c:pt idx="112">
                  <c:v>96.581343099121682</c:v>
                </c:pt>
                <c:pt idx="113">
                  <c:v>94.462539039648675</c:v>
                </c:pt>
                <c:pt idx="114">
                  <c:v>93.567016215859468</c:v>
                </c:pt>
                <c:pt idx="115">
                  <c:v>93.916807686343788</c:v>
                </c:pt>
                <c:pt idx="116">
                  <c:v>93.918721874537511</c:v>
                </c:pt>
                <c:pt idx="117">
                  <c:v>94.567488749814999</c:v>
                </c:pt>
                <c:pt idx="118">
                  <c:v>95.012994299925992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41-4711-80F1-EC8B5F14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58335"/>
        <c:axId val="2587902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'Exponential Smoothing'!$D$2</c15:sqref>
                        </c15:formulaRef>
                      </c:ext>
                    </c:extLst>
                    <c:strCache>
                      <c:ptCount val="1"/>
                      <c:pt idx="0">
                        <c:v>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Smoothing'!$D$3:$D$122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20"/>
                      <c:pt idx="1">
                        <c:v>-0.77999899999998945</c:v>
                      </c:pt>
                      <c:pt idx="2">
                        <c:v>0.76599980000000301</c:v>
                      </c:pt>
                      <c:pt idx="3">
                        <c:v>-1.447197160000016</c:v>
                      </c:pt>
                      <c:pt idx="4">
                        <c:v>5.2241271999989181E-2</c:v>
                      </c:pt>
                      <c:pt idx="5">
                        <c:v>0.61179301759999305</c:v>
                      </c:pt>
                      <c:pt idx="6">
                        <c:v>-0.55056658592000929</c:v>
                      </c:pt>
                      <c:pt idx="7">
                        <c:v>-0.43045126873600736</c:v>
                      </c:pt>
                      <c:pt idx="8">
                        <c:v>0.41563298501120016</c:v>
                      </c:pt>
                      <c:pt idx="9">
                        <c:v>0.29250538800894788</c:v>
                      </c:pt>
                      <c:pt idx="10">
                        <c:v>0.82400831040716582</c:v>
                      </c:pt>
                      <c:pt idx="11">
                        <c:v>-0.65079035167428856</c:v>
                      </c:pt>
                      <c:pt idx="12">
                        <c:v>0.25936671866057281</c:v>
                      </c:pt>
                      <c:pt idx="13">
                        <c:v>1.1674923749284432</c:v>
                      </c:pt>
                      <c:pt idx="14">
                        <c:v>2.8439898999427697</c:v>
                      </c:pt>
                      <c:pt idx="15">
                        <c:v>3.9651939199542028</c:v>
                      </c:pt>
                      <c:pt idx="16">
                        <c:v>3.8621581359633552</c:v>
                      </c:pt>
                      <c:pt idx="17">
                        <c:v>1.149723508770677</c:v>
                      </c:pt>
                      <c:pt idx="18">
                        <c:v>0.91977880701652737</c:v>
                      </c:pt>
                      <c:pt idx="19">
                        <c:v>0.11582004561321924</c:v>
                      </c:pt>
                      <c:pt idx="20">
                        <c:v>1.2026570364905638</c:v>
                      </c:pt>
                      <c:pt idx="21">
                        <c:v>3.4421286291924531</c:v>
                      </c:pt>
                      <c:pt idx="22">
                        <c:v>3.1037019033539508</c:v>
                      </c:pt>
                      <c:pt idx="23">
                        <c:v>2.8029605226831507</c:v>
                      </c:pt>
                      <c:pt idx="24">
                        <c:v>1.21237041814652</c:v>
                      </c:pt>
                      <c:pt idx="25">
                        <c:v>4.0098973345172197</c:v>
                      </c:pt>
                      <c:pt idx="26">
                        <c:v>1.1779188676137693</c:v>
                      </c:pt>
                      <c:pt idx="27">
                        <c:v>1.8623330940910137</c:v>
                      </c:pt>
                      <c:pt idx="28">
                        <c:v>3.4798644752728052</c:v>
                      </c:pt>
                      <c:pt idx="29">
                        <c:v>2.6338895802182378</c:v>
                      </c:pt>
                      <c:pt idx="30">
                        <c:v>2.2971146641745861</c:v>
                      </c:pt>
                      <c:pt idx="31">
                        <c:v>1.697691731339674</c:v>
                      </c:pt>
                      <c:pt idx="32">
                        <c:v>0.88815238507173433</c:v>
                      </c:pt>
                      <c:pt idx="33">
                        <c:v>-0.65947309194262971</c:v>
                      </c:pt>
                      <c:pt idx="34">
                        <c:v>-0.34757847355412252</c:v>
                      </c:pt>
                      <c:pt idx="35">
                        <c:v>0.38193322115670014</c:v>
                      </c:pt>
                      <c:pt idx="36">
                        <c:v>-3.4449423074647711E-2</c:v>
                      </c:pt>
                      <c:pt idx="37">
                        <c:v>-1.4675615384597336</c:v>
                      </c:pt>
                      <c:pt idx="38">
                        <c:v>-3.0040512307677858</c:v>
                      </c:pt>
                      <c:pt idx="39">
                        <c:v>-1.9732409846142502</c:v>
                      </c:pt>
                      <c:pt idx="40">
                        <c:v>-4.2885917876914021</c:v>
                      </c:pt>
                      <c:pt idx="41">
                        <c:v>-2.7808714301531268</c:v>
                      </c:pt>
                      <c:pt idx="42">
                        <c:v>-4.16470014412252</c:v>
                      </c:pt>
                      <c:pt idx="43">
                        <c:v>-0.51176011529801713</c:v>
                      </c:pt>
                      <c:pt idx="44">
                        <c:v>0.30059090776157404</c:v>
                      </c:pt>
                      <c:pt idx="45">
                        <c:v>12.310472726209255</c:v>
                      </c:pt>
                      <c:pt idx="46">
                        <c:v>9.4183771809674113</c:v>
                      </c:pt>
                      <c:pt idx="47">
                        <c:v>13.364703744773905</c:v>
                      </c:pt>
                      <c:pt idx="48">
                        <c:v>9.6017669958191192</c:v>
                      </c:pt>
                      <c:pt idx="49">
                        <c:v>4.7014095966552958</c:v>
                      </c:pt>
                      <c:pt idx="50">
                        <c:v>4.4311266773242153</c:v>
                      </c:pt>
                      <c:pt idx="51">
                        <c:v>4.2049043418593612</c:v>
                      </c:pt>
                      <c:pt idx="52">
                        <c:v>2.9239214734874963</c:v>
                      </c:pt>
                      <c:pt idx="53">
                        <c:v>3.7791391787899897</c:v>
                      </c:pt>
                      <c:pt idx="54">
                        <c:v>2.973308343031988</c:v>
                      </c:pt>
                      <c:pt idx="55">
                        <c:v>0.9786456744255787</c:v>
                      </c:pt>
                      <c:pt idx="56">
                        <c:v>2.8029205395404517</c:v>
                      </c:pt>
                      <c:pt idx="57">
                        <c:v>-1.7665568367647211E-2</c:v>
                      </c:pt>
                      <c:pt idx="58">
                        <c:v>-0.86413145469411745</c:v>
                      </c:pt>
                      <c:pt idx="59">
                        <c:v>-3.5213071637553099</c:v>
                      </c:pt>
                      <c:pt idx="60">
                        <c:v>-5.3370417310042626</c:v>
                      </c:pt>
                      <c:pt idx="61">
                        <c:v>-5.5396373848034131</c:v>
                      </c:pt>
                      <c:pt idx="62">
                        <c:v>-2.1617059078427445</c:v>
                      </c:pt>
                      <c:pt idx="63">
                        <c:v>-4.0393697262742023</c:v>
                      </c:pt>
                      <c:pt idx="64">
                        <c:v>-4.4814957810193761</c:v>
                      </c:pt>
                      <c:pt idx="65">
                        <c:v>-6.2651976248155137</c:v>
                      </c:pt>
                      <c:pt idx="66">
                        <c:v>-2.71215509985241</c:v>
                      </c:pt>
                      <c:pt idx="67">
                        <c:v>-6.0597230798819339</c:v>
                      </c:pt>
                      <c:pt idx="68">
                        <c:v>-3.5777814639055521</c:v>
                      </c:pt>
                      <c:pt idx="69">
                        <c:v>-3.3922241711244538</c:v>
                      </c:pt>
                      <c:pt idx="70">
                        <c:v>-0.50378033689958102</c:v>
                      </c:pt>
                      <c:pt idx="71">
                        <c:v>0.95697673048032073</c:v>
                      </c:pt>
                      <c:pt idx="72">
                        <c:v>1.595582384384258</c:v>
                      </c:pt>
                      <c:pt idx="73">
                        <c:v>2.4464649075073908</c:v>
                      </c:pt>
                      <c:pt idx="74">
                        <c:v>1.3271739260059121</c:v>
                      </c:pt>
                      <c:pt idx="75">
                        <c:v>0.4717351408047108</c:v>
                      </c:pt>
                      <c:pt idx="76">
                        <c:v>0.29739411264375804</c:v>
                      </c:pt>
                      <c:pt idx="77">
                        <c:v>1.8679122901150009</c:v>
                      </c:pt>
                      <c:pt idx="78">
                        <c:v>-0.28566816790801397</c:v>
                      </c:pt>
                      <c:pt idx="79">
                        <c:v>-2.9885375343264116</c:v>
                      </c:pt>
                      <c:pt idx="80">
                        <c:v>-2.0908260274611337</c:v>
                      </c:pt>
                      <c:pt idx="81">
                        <c:v>1.0973351780310878</c:v>
                      </c:pt>
                      <c:pt idx="82">
                        <c:v>2.0578681424248657</c:v>
                      </c:pt>
                      <c:pt idx="83">
                        <c:v>-0.44370148606012094</c:v>
                      </c:pt>
                      <c:pt idx="84">
                        <c:v>1.1450388111518919</c:v>
                      </c:pt>
                      <c:pt idx="85">
                        <c:v>1.7660300489215075</c:v>
                      </c:pt>
                      <c:pt idx="86">
                        <c:v>5.942822039137198</c:v>
                      </c:pt>
                      <c:pt idx="87">
                        <c:v>3.2642606313097531</c:v>
                      </c:pt>
                      <c:pt idx="88">
                        <c:v>3.5714075050477874</c:v>
                      </c:pt>
                      <c:pt idx="89">
                        <c:v>1.8171250040382176</c:v>
                      </c:pt>
                      <c:pt idx="90">
                        <c:v>3.4237010032305761</c:v>
                      </c:pt>
                      <c:pt idx="91">
                        <c:v>2.3389588025844432</c:v>
                      </c:pt>
                      <c:pt idx="92">
                        <c:v>2.3611650420675403</c:v>
                      </c:pt>
                      <c:pt idx="93">
                        <c:v>1.78893403365403</c:v>
                      </c:pt>
                      <c:pt idx="94">
                        <c:v>2.4211452269232154</c:v>
                      </c:pt>
                      <c:pt idx="95">
                        <c:v>0.26691718153855959</c:v>
                      </c:pt>
                      <c:pt idx="96">
                        <c:v>-0.90646125476915529</c:v>
                      </c:pt>
                      <c:pt idx="97">
                        <c:v>-2.0951710038153379</c:v>
                      </c:pt>
                      <c:pt idx="98">
                        <c:v>-1.8461358030522632</c:v>
                      </c:pt>
                      <c:pt idx="99">
                        <c:v>-0.97690864244182762</c:v>
                      </c:pt>
                      <c:pt idx="100">
                        <c:v>0.21847308604652937</c:v>
                      </c:pt>
                      <c:pt idx="101">
                        <c:v>-0.84522553116278232</c:v>
                      </c:pt>
                      <c:pt idx="102">
                        <c:v>-2.9261804249302372</c:v>
                      </c:pt>
                      <c:pt idx="103">
                        <c:v>-4.5209443399441938</c:v>
                      </c:pt>
                      <c:pt idx="104">
                        <c:v>-3.2567554719553726</c:v>
                      </c:pt>
                      <c:pt idx="105">
                        <c:v>-7.2953983775642968</c:v>
                      </c:pt>
                      <c:pt idx="106">
                        <c:v>-6.6263197020514468</c:v>
                      </c:pt>
                      <c:pt idx="107">
                        <c:v>-7.8810577616411592</c:v>
                      </c:pt>
                      <c:pt idx="108">
                        <c:v>-5.4648502093129423</c:v>
                      </c:pt>
                      <c:pt idx="109">
                        <c:v>-4.2518771674503597</c:v>
                      </c:pt>
                      <c:pt idx="110">
                        <c:v>-4.111500733960284</c:v>
                      </c:pt>
                      <c:pt idx="111">
                        <c:v>-2.9291995871682417</c:v>
                      </c:pt>
                      <c:pt idx="112">
                        <c:v>-3.6933586697346072</c:v>
                      </c:pt>
                      <c:pt idx="113">
                        <c:v>-5.9546869357876915</c:v>
                      </c:pt>
                      <c:pt idx="114">
                        <c:v>-4.8437515486301663</c:v>
                      </c:pt>
                      <c:pt idx="115">
                        <c:v>-2.6950002389041288</c:v>
                      </c:pt>
                      <c:pt idx="116">
                        <c:v>-2.3860041911233054</c:v>
                      </c:pt>
                      <c:pt idx="117">
                        <c:v>-0.82880135289865109</c:v>
                      </c:pt>
                      <c:pt idx="118">
                        <c:v>-0.35304308231893344</c:v>
                      </c:pt>
                      <c:pt idx="119">
                        <c:v>1.3075695341448466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F41-4711-80F1-EC8B5F144D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Smoothing'!$E$1:$E$2</c15:sqref>
                        </c15:formulaRef>
                      </c:ext>
                    </c:extLst>
                    <c:strCache>
                      <c:ptCount val="2"/>
                      <c:pt idx="0">
                        <c:v>Sony Stock Daily Closing</c:v>
                      </c:pt>
                      <c:pt idx="1">
                        <c:v>absolute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Smoothing'!$E$3:$E$122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1">
                        <c:v>0.77999899999998945</c:v>
                      </c:pt>
                      <c:pt idx="2">
                        <c:v>0.76599980000000301</c:v>
                      </c:pt>
                      <c:pt idx="3">
                        <c:v>1.447197160000016</c:v>
                      </c:pt>
                      <c:pt idx="4">
                        <c:v>5.2241271999989181E-2</c:v>
                      </c:pt>
                      <c:pt idx="5">
                        <c:v>0.61179301759999305</c:v>
                      </c:pt>
                      <c:pt idx="6">
                        <c:v>0.55056658592000929</c:v>
                      </c:pt>
                      <c:pt idx="7">
                        <c:v>0.43045126873600736</c:v>
                      </c:pt>
                      <c:pt idx="8">
                        <c:v>0.41563298501120016</c:v>
                      </c:pt>
                      <c:pt idx="9">
                        <c:v>0.29250538800894788</c:v>
                      </c:pt>
                      <c:pt idx="10">
                        <c:v>0.82400831040716582</c:v>
                      </c:pt>
                      <c:pt idx="11">
                        <c:v>0.65079035167428856</c:v>
                      </c:pt>
                      <c:pt idx="12">
                        <c:v>0.25936671866057281</c:v>
                      </c:pt>
                      <c:pt idx="13">
                        <c:v>1.1674923749284432</c:v>
                      </c:pt>
                      <c:pt idx="14">
                        <c:v>2.8439898999427697</c:v>
                      </c:pt>
                      <c:pt idx="15">
                        <c:v>3.9651939199542028</c:v>
                      </c:pt>
                      <c:pt idx="16">
                        <c:v>3.8621581359633552</c:v>
                      </c:pt>
                      <c:pt idx="17">
                        <c:v>1.149723508770677</c:v>
                      </c:pt>
                      <c:pt idx="18">
                        <c:v>0.91977880701652737</c:v>
                      </c:pt>
                      <c:pt idx="19">
                        <c:v>0.11582004561321924</c:v>
                      </c:pt>
                      <c:pt idx="20">
                        <c:v>1.2026570364905638</c:v>
                      </c:pt>
                      <c:pt idx="21">
                        <c:v>3.4421286291924531</c:v>
                      </c:pt>
                      <c:pt idx="22">
                        <c:v>3.1037019033539508</c:v>
                      </c:pt>
                      <c:pt idx="23">
                        <c:v>2.8029605226831507</c:v>
                      </c:pt>
                      <c:pt idx="24">
                        <c:v>1.21237041814652</c:v>
                      </c:pt>
                      <c:pt idx="25">
                        <c:v>4.0098973345172197</c:v>
                      </c:pt>
                      <c:pt idx="26">
                        <c:v>1.1779188676137693</c:v>
                      </c:pt>
                      <c:pt idx="27">
                        <c:v>1.8623330940910137</c:v>
                      </c:pt>
                      <c:pt idx="28">
                        <c:v>3.4798644752728052</c:v>
                      </c:pt>
                      <c:pt idx="29">
                        <c:v>2.6338895802182378</c:v>
                      </c:pt>
                      <c:pt idx="30">
                        <c:v>2.2971146641745861</c:v>
                      </c:pt>
                      <c:pt idx="31">
                        <c:v>1.697691731339674</c:v>
                      </c:pt>
                      <c:pt idx="32">
                        <c:v>0.88815238507173433</c:v>
                      </c:pt>
                      <c:pt idx="33">
                        <c:v>0.65947309194262971</c:v>
                      </c:pt>
                      <c:pt idx="34">
                        <c:v>0.34757847355412252</c:v>
                      </c:pt>
                      <c:pt idx="35">
                        <c:v>0.38193322115670014</c:v>
                      </c:pt>
                      <c:pt idx="36">
                        <c:v>3.4449423074647711E-2</c:v>
                      </c:pt>
                      <c:pt idx="37">
                        <c:v>1.4675615384597336</c:v>
                      </c:pt>
                      <c:pt idx="38">
                        <c:v>3.0040512307677858</c:v>
                      </c:pt>
                      <c:pt idx="39">
                        <c:v>1.9732409846142502</c:v>
                      </c:pt>
                      <c:pt idx="40">
                        <c:v>4.2885917876914021</c:v>
                      </c:pt>
                      <c:pt idx="41">
                        <c:v>2.7808714301531268</c:v>
                      </c:pt>
                      <c:pt idx="42">
                        <c:v>4.16470014412252</c:v>
                      </c:pt>
                      <c:pt idx="43">
                        <c:v>0.51176011529801713</c:v>
                      </c:pt>
                      <c:pt idx="44">
                        <c:v>0.30059090776157404</c:v>
                      </c:pt>
                      <c:pt idx="45">
                        <c:v>12.310472726209255</c:v>
                      </c:pt>
                      <c:pt idx="46">
                        <c:v>9.4183771809674113</c:v>
                      </c:pt>
                      <c:pt idx="47">
                        <c:v>13.364703744773905</c:v>
                      </c:pt>
                      <c:pt idx="48">
                        <c:v>9.6017669958191192</c:v>
                      </c:pt>
                      <c:pt idx="49">
                        <c:v>4.7014095966552958</c:v>
                      </c:pt>
                      <c:pt idx="50">
                        <c:v>4.4311266773242153</c:v>
                      </c:pt>
                      <c:pt idx="51">
                        <c:v>4.2049043418593612</c:v>
                      </c:pt>
                      <c:pt idx="52">
                        <c:v>2.9239214734874963</c:v>
                      </c:pt>
                      <c:pt idx="53">
                        <c:v>3.7791391787899897</c:v>
                      </c:pt>
                      <c:pt idx="54">
                        <c:v>2.973308343031988</c:v>
                      </c:pt>
                      <c:pt idx="55">
                        <c:v>0.9786456744255787</c:v>
                      </c:pt>
                      <c:pt idx="56">
                        <c:v>2.8029205395404517</c:v>
                      </c:pt>
                      <c:pt idx="57">
                        <c:v>1.7665568367647211E-2</c:v>
                      </c:pt>
                      <c:pt idx="58">
                        <c:v>0.86413145469411745</c:v>
                      </c:pt>
                      <c:pt idx="59">
                        <c:v>3.5213071637553099</c:v>
                      </c:pt>
                      <c:pt idx="60">
                        <c:v>5.3370417310042626</c:v>
                      </c:pt>
                      <c:pt idx="61">
                        <c:v>5.5396373848034131</c:v>
                      </c:pt>
                      <c:pt idx="62">
                        <c:v>2.1617059078427445</c:v>
                      </c:pt>
                      <c:pt idx="63">
                        <c:v>4.0393697262742023</c:v>
                      </c:pt>
                      <c:pt idx="64">
                        <c:v>4.4814957810193761</c:v>
                      </c:pt>
                      <c:pt idx="65">
                        <c:v>6.2651976248155137</c:v>
                      </c:pt>
                      <c:pt idx="66">
                        <c:v>2.71215509985241</c:v>
                      </c:pt>
                      <c:pt idx="67">
                        <c:v>6.0597230798819339</c:v>
                      </c:pt>
                      <c:pt idx="68">
                        <c:v>3.5777814639055521</c:v>
                      </c:pt>
                      <c:pt idx="69">
                        <c:v>3.3922241711244538</c:v>
                      </c:pt>
                      <c:pt idx="70">
                        <c:v>0.50378033689958102</c:v>
                      </c:pt>
                      <c:pt idx="71">
                        <c:v>0.95697673048032073</c:v>
                      </c:pt>
                      <c:pt idx="72">
                        <c:v>1.595582384384258</c:v>
                      </c:pt>
                      <c:pt idx="73">
                        <c:v>2.4464649075073908</c:v>
                      </c:pt>
                      <c:pt idx="74">
                        <c:v>1.3271739260059121</c:v>
                      </c:pt>
                      <c:pt idx="75">
                        <c:v>0.4717351408047108</c:v>
                      </c:pt>
                      <c:pt idx="76">
                        <c:v>0.29739411264375804</c:v>
                      </c:pt>
                      <c:pt idx="77">
                        <c:v>1.8679122901150009</c:v>
                      </c:pt>
                      <c:pt idx="78">
                        <c:v>0.28566816790801397</c:v>
                      </c:pt>
                      <c:pt idx="79">
                        <c:v>2.9885375343264116</c:v>
                      </c:pt>
                      <c:pt idx="80">
                        <c:v>2.0908260274611337</c:v>
                      </c:pt>
                      <c:pt idx="81">
                        <c:v>1.0973351780310878</c:v>
                      </c:pt>
                      <c:pt idx="82">
                        <c:v>2.0578681424248657</c:v>
                      </c:pt>
                      <c:pt idx="83">
                        <c:v>0.44370148606012094</c:v>
                      </c:pt>
                      <c:pt idx="84">
                        <c:v>1.1450388111518919</c:v>
                      </c:pt>
                      <c:pt idx="85">
                        <c:v>1.7660300489215075</c:v>
                      </c:pt>
                      <c:pt idx="86">
                        <c:v>5.942822039137198</c:v>
                      </c:pt>
                      <c:pt idx="87">
                        <c:v>3.2642606313097531</c:v>
                      </c:pt>
                      <c:pt idx="88">
                        <c:v>3.5714075050477874</c:v>
                      </c:pt>
                      <c:pt idx="89">
                        <c:v>1.8171250040382176</c:v>
                      </c:pt>
                      <c:pt idx="90">
                        <c:v>3.4237010032305761</c:v>
                      </c:pt>
                      <c:pt idx="91">
                        <c:v>2.3389588025844432</c:v>
                      </c:pt>
                      <c:pt idx="92">
                        <c:v>2.3611650420675403</c:v>
                      </c:pt>
                      <c:pt idx="93">
                        <c:v>1.78893403365403</c:v>
                      </c:pt>
                      <c:pt idx="94">
                        <c:v>2.4211452269232154</c:v>
                      </c:pt>
                      <c:pt idx="95">
                        <c:v>0.26691718153855959</c:v>
                      </c:pt>
                      <c:pt idx="96">
                        <c:v>0.90646125476915529</c:v>
                      </c:pt>
                      <c:pt idx="97">
                        <c:v>2.0951710038153379</c:v>
                      </c:pt>
                      <c:pt idx="98">
                        <c:v>1.8461358030522632</c:v>
                      </c:pt>
                      <c:pt idx="99">
                        <c:v>0.97690864244182762</c:v>
                      </c:pt>
                      <c:pt idx="100">
                        <c:v>0.21847308604652937</c:v>
                      </c:pt>
                      <c:pt idx="101">
                        <c:v>0.84522553116278232</c:v>
                      </c:pt>
                      <c:pt idx="102">
                        <c:v>2.9261804249302372</c:v>
                      </c:pt>
                      <c:pt idx="103">
                        <c:v>4.5209443399441938</c:v>
                      </c:pt>
                      <c:pt idx="104">
                        <c:v>3.2567554719553726</c:v>
                      </c:pt>
                      <c:pt idx="105">
                        <c:v>7.2953983775642968</c:v>
                      </c:pt>
                      <c:pt idx="106">
                        <c:v>6.6263197020514468</c:v>
                      </c:pt>
                      <c:pt idx="107">
                        <c:v>7.8810577616411592</c:v>
                      </c:pt>
                      <c:pt idx="108">
                        <c:v>5.4648502093129423</c:v>
                      </c:pt>
                      <c:pt idx="109">
                        <c:v>4.2518771674503597</c:v>
                      </c:pt>
                      <c:pt idx="110">
                        <c:v>4.111500733960284</c:v>
                      </c:pt>
                      <c:pt idx="111">
                        <c:v>2.9291995871682417</c:v>
                      </c:pt>
                      <c:pt idx="112">
                        <c:v>3.6933586697346072</c:v>
                      </c:pt>
                      <c:pt idx="113">
                        <c:v>5.9546869357876915</c:v>
                      </c:pt>
                      <c:pt idx="114">
                        <c:v>4.8437515486301663</c:v>
                      </c:pt>
                      <c:pt idx="115">
                        <c:v>2.6950002389041288</c:v>
                      </c:pt>
                      <c:pt idx="116">
                        <c:v>2.3860041911233054</c:v>
                      </c:pt>
                      <c:pt idx="117">
                        <c:v>0.82880135289865109</c:v>
                      </c:pt>
                      <c:pt idx="118">
                        <c:v>0.35304308231893344</c:v>
                      </c:pt>
                      <c:pt idx="119">
                        <c:v>1.3075695341448466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F41-4711-80F1-EC8B5F144D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Smoothing'!$F$1:$F$2</c15:sqref>
                        </c15:formulaRef>
                      </c:ext>
                    </c:extLst>
                    <c:strCache>
                      <c:ptCount val="2"/>
                      <c:pt idx="0">
                        <c:v>Sony Stock Daily Closing</c:v>
                      </c:pt>
                      <c:pt idx="1">
                        <c:v>%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Smoothing'!$F$3:$F$122</c15:sqref>
                        </c15:formulaRef>
                      </c:ext>
                    </c:extLst>
                    <c:numCache>
                      <c:formatCode>0.000%</c:formatCode>
                      <c:ptCount val="120"/>
                      <c:pt idx="1">
                        <c:v>8.3610139526098769E-3</c:v>
                      </c:pt>
                      <c:pt idx="2">
                        <c:v>8.1835836316515986E-3</c:v>
                      </c:pt>
                      <c:pt idx="3">
                        <c:v>1.5355072492326677E-2</c:v>
                      </c:pt>
                      <c:pt idx="4">
                        <c:v>5.6009884837345599E-4</c:v>
                      </c:pt>
                      <c:pt idx="5">
                        <c:v>6.5357886357799086E-3</c:v>
                      </c:pt>
                      <c:pt idx="6">
                        <c:v>5.8519462845352237E-3</c:v>
                      </c:pt>
                      <c:pt idx="7">
                        <c:v>4.5964292095818978E-3</c:v>
                      </c:pt>
                      <c:pt idx="8">
                        <c:v>4.4461463289035231E-3</c:v>
                      </c:pt>
                      <c:pt idx="9">
                        <c:v>3.1160473830971198E-3</c:v>
                      </c:pt>
                      <c:pt idx="10">
                        <c:v>8.7658353892642281E-3</c:v>
                      </c:pt>
                      <c:pt idx="11">
                        <c:v>6.8933154881061004E-3</c:v>
                      </c:pt>
                      <c:pt idx="12">
                        <c:v>2.7655292629191219E-3</c:v>
                      </c:pt>
                      <c:pt idx="13">
                        <c:v>1.241957324790025E-2</c:v>
                      </c:pt>
                      <c:pt idx="14">
                        <c:v>3.0041821719088511E-2</c:v>
                      </c:pt>
                      <c:pt idx="15">
                        <c:v>4.1270109376727072E-2</c:v>
                      </c:pt>
                      <c:pt idx="16">
                        <c:v>3.9547940750772011E-2</c:v>
                      </c:pt>
                      <c:pt idx="17">
                        <c:v>1.1648307473060964E-2</c:v>
                      </c:pt>
                      <c:pt idx="18">
                        <c:v>9.38959682337317E-3</c:v>
                      </c:pt>
                      <c:pt idx="19">
                        <c:v>1.1859652350141184E-3</c:v>
                      </c:pt>
                      <c:pt idx="20">
                        <c:v>1.2377146523627303E-2</c:v>
                      </c:pt>
                      <c:pt idx="21">
                        <c:v>3.5254339545405286E-2</c:v>
                      </c:pt>
                      <c:pt idx="22">
                        <c:v>3.125177885016385E-2</c:v>
                      </c:pt>
                      <c:pt idx="23">
                        <c:v>2.7975578096171332E-2</c:v>
                      </c:pt>
                      <c:pt idx="24">
                        <c:v>1.2034976582267879E-2</c:v>
                      </c:pt>
                      <c:pt idx="25">
                        <c:v>3.9964333857269996E-2</c:v>
                      </c:pt>
                      <c:pt idx="26">
                        <c:v>1.154813811939669E-2</c:v>
                      </c:pt>
                      <c:pt idx="27">
                        <c:v>1.8357458891078673E-2</c:v>
                      </c:pt>
                      <c:pt idx="28">
                        <c:v>3.4190289371227631E-2</c:v>
                      </c:pt>
                      <c:pt idx="29">
                        <c:v>2.5545521478840216E-2</c:v>
                      </c:pt>
                      <c:pt idx="30">
                        <c:v>2.2184422966011291E-2</c:v>
                      </c:pt>
                      <c:pt idx="31">
                        <c:v>1.6349660170788587E-2</c:v>
                      </c:pt>
                      <c:pt idx="32">
                        <c:v>8.5507298583417761E-3</c:v>
                      </c:pt>
                      <c:pt idx="33">
                        <c:v>6.3656047365750609E-3</c:v>
                      </c:pt>
                      <c:pt idx="34">
                        <c:v>3.3854020114931142E-3</c:v>
                      </c:pt>
                      <c:pt idx="35">
                        <c:v>3.7296012476859628E-3</c:v>
                      </c:pt>
                      <c:pt idx="36">
                        <c:v>3.3544929462128649E-4</c:v>
                      </c:pt>
                      <c:pt idx="37">
                        <c:v>1.4302527148597841E-2</c:v>
                      </c:pt>
                      <c:pt idx="38">
                        <c:v>2.9535624535028459E-2</c:v>
                      </c:pt>
                      <c:pt idx="39">
                        <c:v>1.9682854860943674E-2</c:v>
                      </c:pt>
                      <c:pt idx="40">
                        <c:v>4.2917373605535526E-2</c:v>
                      </c:pt>
                      <c:pt idx="41">
                        <c:v>2.8326903294394981E-2</c:v>
                      </c:pt>
                      <c:pt idx="42">
                        <c:v>4.2558487545280965E-2</c:v>
                      </c:pt>
                      <c:pt idx="43">
                        <c:v>5.2994074427433332E-3</c:v>
                      </c:pt>
                      <c:pt idx="44">
                        <c:v>3.0752333548014505E-3</c:v>
                      </c:pt>
                      <c:pt idx="45">
                        <c:v>0.12479914014708045</c:v>
                      </c:pt>
                      <c:pt idx="46">
                        <c:v>8.8649462123123898E-2</c:v>
                      </c:pt>
                      <c:pt idx="47">
                        <c:v>0.1225836612273145</c:v>
                      </c:pt>
                      <c:pt idx="48">
                        <c:v>8.4495771676944983E-2</c:v>
                      </c:pt>
                      <c:pt idx="49">
                        <c:v>4.0943619757467346E-2</c:v>
                      </c:pt>
                      <c:pt idx="50">
                        <c:v>3.9035752481112664E-2</c:v>
                      </c:pt>
                      <c:pt idx="51">
                        <c:v>3.7082957855071264E-2</c:v>
                      </c:pt>
                      <c:pt idx="52">
                        <c:v>2.570735085108676E-2</c:v>
                      </c:pt>
                      <c:pt idx="53">
                        <c:v>3.3263119666323566E-2</c:v>
                      </c:pt>
                      <c:pt idx="54">
                        <c:v>2.5984234641369681E-2</c:v>
                      </c:pt>
                      <c:pt idx="55">
                        <c:v>8.5305129294770809E-3</c:v>
                      </c:pt>
                      <c:pt idx="56">
                        <c:v>2.4586767501367179E-2</c:v>
                      </c:pt>
                      <c:pt idx="57">
                        <c:v>1.5371459087840298E-4</c:v>
                      </c:pt>
                      <c:pt idx="58">
                        <c:v>7.5842393023967296E-3</c:v>
                      </c:pt>
                      <c:pt idx="59">
                        <c:v>3.1152880723909766E-2</c:v>
                      </c:pt>
                      <c:pt idx="60">
                        <c:v>4.8093049201069424E-2</c:v>
                      </c:pt>
                      <c:pt idx="61">
                        <c:v>5.0992038884703071E-2</c:v>
                      </c:pt>
                      <c:pt idx="62">
                        <c:v>2.021402040136476E-2</c:v>
                      </c:pt>
                      <c:pt idx="63">
                        <c:v>3.7532110795710352E-2</c:v>
                      </c:pt>
                      <c:pt idx="64">
                        <c:v>4.2075132223619756E-2</c:v>
                      </c:pt>
                      <c:pt idx="65">
                        <c:v>5.9489120298404918E-2</c:v>
                      </c:pt>
                      <c:pt idx="66">
                        <c:v>2.6272763098785304E-2</c:v>
                      </c:pt>
                      <c:pt idx="67">
                        <c:v>5.8392184333794159E-2</c:v>
                      </c:pt>
                      <c:pt idx="68">
                        <c:v>3.5193425019056555E-2</c:v>
                      </c:pt>
                      <c:pt idx="69">
                        <c:v>3.3395855771827555E-2</c:v>
                      </c:pt>
                      <c:pt idx="70">
                        <c:v>4.9768627127085418E-3</c:v>
                      </c:pt>
                      <c:pt idx="71">
                        <c:v>9.3445824958147405E-3</c:v>
                      </c:pt>
                      <c:pt idx="72">
                        <c:v>1.5386535156044016E-2</c:v>
                      </c:pt>
                      <c:pt idx="73">
                        <c:v>2.3363310712689045E-2</c:v>
                      </c:pt>
                      <c:pt idx="74">
                        <c:v>1.2541618299862669E-2</c:v>
                      </c:pt>
                      <c:pt idx="75">
                        <c:v>4.4550962016582374E-3</c:v>
                      </c:pt>
                      <c:pt idx="76">
                        <c:v>2.8173352851435761E-3</c:v>
                      </c:pt>
                      <c:pt idx="77">
                        <c:v>1.7725582010213421E-2</c:v>
                      </c:pt>
                      <c:pt idx="78">
                        <c:v>2.6877363742239687E-3</c:v>
                      </c:pt>
                      <c:pt idx="79">
                        <c:v>2.8305821555635911E-2</c:v>
                      </c:pt>
                      <c:pt idx="80">
                        <c:v>2.0173515717911282E-2</c:v>
                      </c:pt>
                      <c:pt idx="81">
                        <c:v>1.0648895792735397E-2</c:v>
                      </c:pt>
                      <c:pt idx="82">
                        <c:v>1.9698033709831073E-2</c:v>
                      </c:pt>
                      <c:pt idx="83">
                        <c:v>4.1958264031047611E-3</c:v>
                      </c:pt>
                      <c:pt idx="84">
                        <c:v>1.0904579140810784E-2</c:v>
                      </c:pt>
                      <c:pt idx="85">
                        <c:v>1.6722482152117486E-2</c:v>
                      </c:pt>
                      <c:pt idx="86">
                        <c:v>5.5874988971394146E-2</c:v>
                      </c:pt>
                      <c:pt idx="87">
                        <c:v>2.9843931842817757E-2</c:v>
                      </c:pt>
                      <c:pt idx="88">
                        <c:v>3.2558777457148559E-2</c:v>
                      </c:pt>
                      <c:pt idx="89">
                        <c:v>1.6460593834992297E-2</c:v>
                      </c:pt>
                      <c:pt idx="90">
                        <c:v>3.1110703736600537E-2</c:v>
                      </c:pt>
                      <c:pt idx="91">
                        <c:v>2.105394923962798E-2</c:v>
                      </c:pt>
                      <c:pt idx="92">
                        <c:v>2.1219866845751809E-2</c:v>
                      </c:pt>
                      <c:pt idx="93">
                        <c:v>1.602462343741419E-2</c:v>
                      </c:pt>
                      <c:pt idx="94">
                        <c:v>2.167103712963387E-2</c:v>
                      </c:pt>
                      <c:pt idx="95">
                        <c:v>2.3757426623359328E-3</c:v>
                      </c:pt>
                      <c:pt idx="96">
                        <c:v>8.1223822099121042E-3</c:v>
                      </c:pt>
                      <c:pt idx="97">
                        <c:v>1.8938856333814046E-2</c:v>
                      </c:pt>
                      <c:pt idx="98">
                        <c:v>1.6872435510089767E-2</c:v>
                      </c:pt>
                      <c:pt idx="99">
                        <c:v>8.9763896647854884E-3</c:v>
                      </c:pt>
                      <c:pt idx="100">
                        <c:v>2.0062477460431583E-3</c:v>
                      </c:pt>
                      <c:pt idx="101">
                        <c:v>7.7173655469340097E-3</c:v>
                      </c:pt>
                      <c:pt idx="102">
                        <c:v>2.680609331795231E-2</c:v>
                      </c:pt>
                      <c:pt idx="103">
                        <c:v>4.1990296828271212E-2</c:v>
                      </c:pt>
                      <c:pt idx="104">
                        <c:v>3.0793666721213E-2</c:v>
                      </c:pt>
                      <c:pt idx="105">
                        <c:v>6.9338518613097533E-2</c:v>
                      </c:pt>
                      <c:pt idx="106">
                        <c:v>6.4848404754965519E-2</c:v>
                      </c:pt>
                      <c:pt idx="107">
                        <c:v>7.8422637703553247E-2</c:v>
                      </c:pt>
                      <c:pt idx="108">
                        <c:v>5.5609505533162455E-2</c:v>
                      </c:pt>
                      <c:pt idx="109">
                        <c:v>4.3436699020994521E-2</c:v>
                      </c:pt>
                      <c:pt idx="110">
                        <c:v>4.2037865097047093E-2</c:v>
                      </c:pt>
                      <c:pt idx="111">
                        <c:v>3.0090637462747198E-2</c:v>
                      </c:pt>
                      <c:pt idx="112">
                        <c:v>3.7927922855050838E-2</c:v>
                      </c:pt>
                      <c:pt idx="113">
                        <c:v>6.1654629607670507E-2</c:v>
                      </c:pt>
                      <c:pt idx="114">
                        <c:v>5.1276956959595409E-2</c:v>
                      </c:pt>
                      <c:pt idx="115">
                        <c:v>2.8802887469305986E-2</c:v>
                      </c:pt>
                      <c:pt idx="116">
                        <c:v>2.5405507809548859E-2</c:v>
                      </c:pt>
                      <c:pt idx="117">
                        <c:v>8.8246660128724463E-3</c:v>
                      </c:pt>
                      <c:pt idx="118">
                        <c:v>3.7332394778181533E-3</c:v>
                      </c:pt>
                      <c:pt idx="119">
                        <c:v>1.3762007436764522E-2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F41-4711-80F1-EC8B5F144D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Smoothing'!$G$1:$G$2</c15:sqref>
                        </c15:formulaRef>
                      </c:ext>
                    </c:extLst>
                    <c:strCache>
                      <c:ptCount val="2"/>
                      <c:pt idx="0">
                        <c:v>Sony Stock Daily Closing</c:v>
                      </c:pt>
                      <c:pt idx="1">
                        <c:v>sq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Smoothing'!$G$3:$G$122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1">
                        <c:v>0.60839844000098353</c:v>
                      </c:pt>
                      <c:pt idx="2">
                        <c:v>0.58675569360004465</c:v>
                      </c:pt>
                      <c:pt idx="3">
                        <c:v>2.0943796199121119</c:v>
                      </c:pt>
                      <c:pt idx="4">
                        <c:v>2.7291505001768536E-3</c:v>
                      </c:pt>
                      <c:pt idx="5">
                        <c:v>0.37429069638410539</c:v>
                      </c:pt>
                      <c:pt idx="6">
                        <c:v>0.30312356553161496</c:v>
                      </c:pt>
                      <c:pt idx="7">
                        <c:v>0.18528829475643843</c:v>
                      </c:pt>
                      <c:pt idx="8">
                        <c:v>0.17275077822932053</c:v>
                      </c:pt>
                      <c:pt idx="9">
                        <c:v>8.5559402014265151E-2</c:v>
                      </c:pt>
                      <c:pt idx="10">
                        <c:v>0.67898969562007216</c:v>
                      </c:pt>
                      <c:pt idx="11">
                        <c:v>0.42352808183234419</c:v>
                      </c:pt>
                      <c:pt idx="12">
                        <c:v>6.727109474875273E-2</c:v>
                      </c:pt>
                      <c:pt idx="13">
                        <c:v>1.3630384455160565</c:v>
                      </c:pt>
                      <c:pt idx="14">
                        <c:v>8.0882785509764847</c:v>
                      </c:pt>
                      <c:pt idx="15">
                        <c:v>15.722762822841776</c:v>
                      </c:pt>
                      <c:pt idx="16">
                        <c:v>14.916265467187939</c:v>
                      </c:pt>
                      <c:pt idx="17">
                        <c:v>1.321864146619957</c:v>
                      </c:pt>
                      <c:pt idx="18">
                        <c:v>0.84599305383674628</c:v>
                      </c:pt>
                      <c:pt idx="19">
                        <c:v>1.3414282965848184E-2</c:v>
                      </c:pt>
                      <c:pt idx="20">
                        <c:v>1.4463839474202653</c:v>
                      </c:pt>
                      <c:pt idx="21">
                        <c:v>11.848249499906316</c:v>
                      </c:pt>
                      <c:pt idx="22">
                        <c:v>9.6329655048829377</c:v>
                      </c:pt>
                      <c:pt idx="23">
                        <c:v>7.8565876917202013</c:v>
                      </c:pt>
                      <c:pt idx="24">
                        <c:v>1.4698420307967679</c:v>
                      </c:pt>
                      <c:pt idx="25">
                        <c:v>16.079276633368305</c:v>
                      </c:pt>
                      <c:pt idx="26">
                        <c:v>1.3874928586805046</c:v>
                      </c:pt>
                      <c:pt idx="27">
                        <c:v>3.4682845533466082</c:v>
                      </c:pt>
                      <c:pt idx="28">
                        <c:v>12.109456766265676</c:v>
                      </c:pt>
                      <c:pt idx="29">
                        <c:v>6.9373743207822054</c:v>
                      </c:pt>
                      <c:pt idx="30">
                        <c:v>5.2767357803659216</c:v>
                      </c:pt>
                      <c:pt idx="31">
                        <c:v>2.8821572146590997</c:v>
                      </c:pt>
                      <c:pt idx="32">
                        <c:v>0.78881465910861026</c:v>
                      </c:pt>
                      <c:pt idx="33">
                        <c:v>0.43490475899637215</c:v>
                      </c:pt>
                      <c:pt idx="34">
                        <c:v>0.12081079527821385</c:v>
                      </c:pt>
                      <c:pt idx="35">
                        <c:v>0.14587298542313282</c:v>
                      </c:pt>
                      <c:pt idx="36">
                        <c:v>1.1867627501760702E-3</c:v>
                      </c:pt>
                      <c:pt idx="37">
                        <c:v>2.1537368691663001</c:v>
                      </c:pt>
                      <c:pt idx="38">
                        <c:v>9.0243237970774484</c:v>
                      </c:pt>
                      <c:pt idx="39">
                        <c:v>3.893679983361416</c:v>
                      </c:pt>
                      <c:pt idx="40">
                        <c:v>18.392019521454138</c:v>
                      </c:pt>
                      <c:pt idx="41">
                        <c:v>7.7332459110418963</c:v>
                      </c:pt>
                      <c:pt idx="42">
                        <c:v>17.344727290454138</c:v>
                      </c:pt>
                      <c:pt idx="43">
                        <c:v>0.26189841560983979</c:v>
                      </c:pt>
                      <c:pt idx="44">
                        <c:v>9.0354893828927113E-2</c:v>
                      </c:pt>
                      <c:pt idx="45">
                        <c:v>151.54773874274193</c:v>
                      </c:pt>
                      <c:pt idx="46">
                        <c:v>88.705828722967638</c:v>
                      </c:pt>
                      <c:pt idx="47">
                        <c:v>178.61530618557364</c:v>
                      </c:pt>
                      <c:pt idx="48">
                        <c:v>92.19392944200132</c:v>
                      </c:pt>
                      <c:pt idx="49">
                        <c:v>22.103252195522511</c:v>
                      </c:pt>
                      <c:pt idx="50">
                        <c:v>19.63488363049434</c:v>
                      </c:pt>
                      <c:pt idx="51">
                        <c:v>17.681220524187708</c:v>
                      </c:pt>
                      <c:pt idx="52">
                        <c:v>8.5493167831212915</c:v>
                      </c:pt>
                      <c:pt idx="53">
                        <c:v>14.281892932665478</c:v>
                      </c:pt>
                      <c:pt idx="54">
                        <c:v>8.8405625027436265</c:v>
                      </c:pt>
                      <c:pt idx="55">
                        <c:v>0.95774735607189576</c:v>
                      </c:pt>
                      <c:pt idx="56">
                        <c:v>7.8563635509777372</c:v>
                      </c:pt>
                      <c:pt idx="57">
                        <c:v>3.1207230575201771E-4</c:v>
                      </c:pt>
                      <c:pt idx="58">
                        <c:v>0.74672317099177155</c:v>
                      </c:pt>
                      <c:pt idx="59">
                        <c:v>12.399604141514466</c:v>
                      </c:pt>
                      <c:pt idx="60">
                        <c:v>28.484014438480976</c:v>
                      </c:pt>
                      <c:pt idx="61">
                        <c:v>30.687582355111598</c:v>
                      </c:pt>
                      <c:pt idx="62">
                        <c:v>4.6729724320022239</c:v>
                      </c:pt>
                      <c:pt idx="63">
                        <c:v>16.316507785540523</c:v>
                      </c:pt>
                      <c:pt idx="64">
                        <c:v>20.083804435294468</c:v>
                      </c:pt>
                      <c:pt idx="65">
                        <c:v>39.252701277993957</c:v>
                      </c:pt>
                      <c:pt idx="66">
                        <c:v>7.3557852856554362</c:v>
                      </c:pt>
                      <c:pt idx="67">
                        <c:v>36.720243804853794</c:v>
                      </c:pt>
                      <c:pt idx="68">
                        <c:v>12.800520203466155</c:v>
                      </c:pt>
                      <c:pt idx="69">
                        <c:v>11.507184827160987</c:v>
                      </c:pt>
                      <c:pt idx="70">
                        <c:v>0.25379462784665535</c:v>
                      </c:pt>
                      <c:pt idx="71">
                        <c:v>0.9158044626808044</c:v>
                      </c:pt>
                      <c:pt idx="72">
                        <c:v>2.545883145357354</c:v>
                      </c:pt>
                      <c:pt idx="73">
                        <c:v>5.985190543665146</c:v>
                      </c:pt>
                      <c:pt idx="74">
                        <c:v>1.7613906298699462</c:v>
                      </c:pt>
                      <c:pt idx="75">
                        <c:v>0.22253404307004032</c:v>
                      </c:pt>
                      <c:pt idx="76">
                        <c:v>8.8443258235168243E-2</c:v>
                      </c:pt>
                      <c:pt idx="77">
                        <c:v>3.4890963235626673</c:v>
                      </c:pt>
                      <c:pt idx="78">
                        <c:v>8.1606302155921268E-2</c:v>
                      </c:pt>
                      <c:pt idx="79">
                        <c:v>8.931356594077787</c:v>
                      </c:pt>
                      <c:pt idx="80">
                        <c:v>4.3715534771089049</c:v>
                      </c:pt>
                      <c:pt idx="81">
                        <c:v>1.2041444929445193</c:v>
                      </c:pt>
                      <c:pt idx="82">
                        <c:v>4.234821291607167</c:v>
                      </c:pt>
                      <c:pt idx="83">
                        <c:v>0.1968710087319597</c:v>
                      </c:pt>
                      <c:pt idx="84">
                        <c:v>1.3111138790441379</c:v>
                      </c:pt>
                      <c:pt idx="85">
                        <c:v>3.1188621336937024</c:v>
                      </c:pt>
                      <c:pt idx="86">
                        <c:v>35.317133788854804</c:v>
                      </c:pt>
                      <c:pt idx="87">
                        <c:v>10.655397469118748</c:v>
                      </c:pt>
                      <c:pt idx="88">
                        <c:v>12.754951567111661</c:v>
                      </c:pt>
                      <c:pt idx="89">
                        <c:v>3.3019432803008923</c:v>
                      </c:pt>
                      <c:pt idx="90">
                        <c:v>11.721728559522054</c:v>
                      </c:pt>
                      <c:pt idx="91">
                        <c:v>5.4707282801872523</c:v>
                      </c:pt>
                      <c:pt idx="92">
                        <c:v>5.5751003558818093</c:v>
                      </c:pt>
                      <c:pt idx="93">
                        <c:v>3.2002849767656785</c:v>
                      </c:pt>
                      <c:pt idx="94">
                        <c:v>5.8619442098530685</c:v>
                      </c:pt>
                      <c:pt idx="95">
                        <c:v>7.1244781800488377E-2</c:v>
                      </c:pt>
                      <c:pt idx="96">
                        <c:v>0.82167200639767146</c:v>
                      </c:pt>
                      <c:pt idx="97">
                        <c:v>4.3897415352285707</c:v>
                      </c:pt>
                      <c:pt idx="98">
                        <c:v>3.4082174033114248</c:v>
                      </c:pt>
                      <c:pt idx="99">
                        <c:v>0.9543504956775346</c:v>
                      </c:pt>
                      <c:pt idx="100">
                        <c:v>4.7730489326694228E-2</c:v>
                      </c:pt>
                      <c:pt idx="101">
                        <c:v>0.71440619852940745</c:v>
                      </c:pt>
                      <c:pt idx="102">
                        <c:v>8.5625318792449043</c:v>
                      </c:pt>
                      <c:pt idx="103">
                        <c:v>20.438937724873441</c:v>
                      </c:pt>
                      <c:pt idx="104">
                        <c:v>10.606456204111263</c:v>
                      </c:pt>
                      <c:pt idx="105">
                        <c:v>53.222837487367777</c:v>
                      </c:pt>
                      <c:pt idx="106">
                        <c:v>43.908112793795176</c:v>
                      </c:pt>
                      <c:pt idx="107">
                        <c:v>62.111071442324359</c:v>
                      </c:pt>
                      <c:pt idx="108">
                        <c:v>29.864587810227711</c:v>
                      </c:pt>
                      <c:pt idx="109">
                        <c:v>18.078459447085695</c:v>
                      </c:pt>
                      <c:pt idx="110">
                        <c:v>16.904438285355955</c:v>
                      </c:pt>
                      <c:pt idx="111">
                        <c:v>8.5802102214665972</c:v>
                      </c:pt>
                      <c:pt idx="112">
                        <c:v>13.640898263303788</c:v>
                      </c:pt>
                      <c:pt idx="113">
                        <c:v>35.458296503240604</c:v>
                      </c:pt>
                      <c:pt idx="114">
                        <c:v>23.461929064857134</c:v>
                      </c:pt>
                      <c:pt idx="115">
                        <c:v>7.2630262876933109</c:v>
                      </c:pt>
                      <c:pt idx="116">
                        <c:v>5.6930160000579786</c:v>
                      </c:pt>
                      <c:pt idx="117">
                        <c:v>0.68691168256663437</c:v>
                      </c:pt>
                      <c:pt idx="118">
                        <c:v>0.12463941797325322</c:v>
                      </c:pt>
                      <c:pt idx="119">
                        <c:v>1.709738086623771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F41-4711-80F1-EC8B5F144DE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Smoothing'!$I$1:$I$2</c15:sqref>
                        </c15:formulaRef>
                      </c:ext>
                    </c:extLst>
                    <c:strCache>
                      <c:ptCount val="2"/>
                      <c:pt idx="0">
                        <c:v>Sony Stock Daily Closing</c:v>
                      </c:pt>
                      <c:pt idx="1">
                        <c:v>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Smoothing'!$I$3:$I$122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20"/>
                      <c:pt idx="1">
                        <c:v>-0.77999899999998945</c:v>
                      </c:pt>
                      <c:pt idx="2">
                        <c:v>0.92199960000002079</c:v>
                      </c:pt>
                      <c:pt idx="3">
                        <c:v>-1.5067972399999974</c:v>
                      </c:pt>
                      <c:pt idx="4">
                        <c:v>0.30592065599999785</c:v>
                      </c:pt>
                      <c:pt idx="5">
                        <c:v>0.75355239360000326</c:v>
                      </c:pt>
                      <c:pt idx="6">
                        <c:v>-0.58786956384000177</c:v>
                      </c:pt>
                      <c:pt idx="7">
                        <c:v>-0.34271973830399816</c:v>
                      </c:pt>
                      <c:pt idx="8">
                        <c:v>0.55436215701760716</c:v>
                      </c:pt>
                      <c:pt idx="9">
                        <c:v>0.29261629421056057</c:v>
                      </c:pt>
                      <c:pt idx="10">
                        <c:v>0.76557377652633818</c:v>
                      </c:pt>
                      <c:pt idx="11">
                        <c:v>-0.85065273408420694</c:v>
                      </c:pt>
                      <c:pt idx="12">
                        <c:v>0.26960735954948234</c:v>
                      </c:pt>
                      <c:pt idx="13">
                        <c:v>1.1217634157296885</c:v>
                      </c:pt>
                      <c:pt idx="14">
                        <c:v>2.5830540494378198</c:v>
                      </c:pt>
                      <c:pt idx="15">
                        <c:v>3.2398344296626789</c:v>
                      </c:pt>
                      <c:pt idx="16">
                        <c:v>2.6339036577976174</c:v>
                      </c:pt>
                      <c:pt idx="17">
                        <c:v>-0.35966080532143963</c:v>
                      </c:pt>
                      <c:pt idx="18">
                        <c:v>-0.21579648319287514</c:v>
                      </c:pt>
                      <c:pt idx="19">
                        <c:v>-0.74948088991571638</c:v>
                      </c:pt>
                      <c:pt idx="20">
                        <c:v>0.66031246605056992</c:v>
                      </c:pt>
                      <c:pt idx="21">
                        <c:v>2.8761904796303526</c:v>
                      </c:pt>
                      <c:pt idx="22">
                        <c:v>2.0757132877781999</c:v>
                      </c:pt>
                      <c:pt idx="23">
                        <c:v>1.5654269726669128</c:v>
                      </c:pt>
                      <c:pt idx="24">
                        <c:v>-9.0741816399855679E-2</c:v>
                      </c:pt>
                      <c:pt idx="25">
                        <c:v>2.9855559101601017</c:v>
                      </c:pt>
                      <c:pt idx="26">
                        <c:v>-0.23866545390394833</c:v>
                      </c:pt>
                      <c:pt idx="27">
                        <c:v>0.77679872765764912</c:v>
                      </c:pt>
                      <c:pt idx="28">
                        <c:v>2.4560772365945951</c:v>
                      </c:pt>
                      <c:pt idx="29">
                        <c:v>1.3236443419567507</c:v>
                      </c:pt>
                      <c:pt idx="30">
                        <c:v>0.98418960517405196</c:v>
                      </c:pt>
                      <c:pt idx="31">
                        <c:v>0.45051376310443914</c:v>
                      </c:pt>
                      <c:pt idx="32">
                        <c:v>-0.19969274213734423</c:v>
                      </c:pt>
                      <c:pt idx="33">
                        <c:v>-1.4898106452824038</c:v>
                      </c:pt>
                      <c:pt idx="34">
                        <c:v>-0.71388638716945252</c:v>
                      </c:pt>
                      <c:pt idx="35">
                        <c:v>0.23166416769832665</c:v>
                      </c:pt>
                      <c:pt idx="36">
                        <c:v>-0.20099749938100331</c:v>
                      </c:pt>
                      <c:pt idx="37">
                        <c:v>-1.560600499628606</c:v>
                      </c:pt>
                      <c:pt idx="38">
                        <c:v>-2.7663622997771569</c:v>
                      </c:pt>
                      <c:pt idx="39">
                        <c:v>-1.2298173798663043</c:v>
                      </c:pt>
                      <c:pt idx="40">
                        <c:v>-3.4478894279197903</c:v>
                      </c:pt>
                      <c:pt idx="41">
                        <c:v>-1.4187316567518735</c:v>
                      </c:pt>
                      <c:pt idx="42">
                        <c:v>-2.7912419940511342</c:v>
                      </c:pt>
                      <c:pt idx="43">
                        <c:v>1.1452548035693297</c:v>
                      </c:pt>
                      <c:pt idx="44">
                        <c:v>1.3971518821415998</c:v>
                      </c:pt>
                      <c:pt idx="45">
                        <c:v>12.908291129284962</c:v>
                      </c:pt>
                      <c:pt idx="46">
                        <c:v>7.3149736775709897</c:v>
                      </c:pt>
                      <c:pt idx="47">
                        <c:v>10.218986206542596</c:v>
                      </c:pt>
                      <c:pt idx="48">
                        <c:v>5.0413957239255609</c:v>
                      </c:pt>
                      <c:pt idx="49">
                        <c:v>4.4833434355339818E-2</c:v>
                      </c:pt>
                      <c:pt idx="50">
                        <c:v>0.69689906061319107</c:v>
                      </c:pt>
                      <c:pt idx="51">
                        <c:v>1.0781424363679122</c:v>
                      </c:pt>
                      <c:pt idx="52">
                        <c:v>0.20688346182075179</c:v>
                      </c:pt>
                      <c:pt idx="53">
                        <c:v>1.5641320770924523</c:v>
                      </c:pt>
                      <c:pt idx="54">
                        <c:v>0.88847624625547894</c:v>
                      </c:pt>
                      <c:pt idx="55">
                        <c:v>-0.86691525224671295</c:v>
                      </c:pt>
                      <c:pt idx="56">
                        <c:v>1.499854848651978</c:v>
                      </c:pt>
                      <c:pt idx="57">
                        <c:v>-1.3600890908088275</c:v>
                      </c:pt>
                      <c:pt idx="58">
                        <c:v>-1.6660524544852962</c:v>
                      </c:pt>
                      <c:pt idx="59">
                        <c:v>-3.8296334726911851</c:v>
                      </c:pt>
                      <c:pt idx="60">
                        <c:v>-4.817776083614703</c:v>
                      </c:pt>
                      <c:pt idx="61">
                        <c:v>-4.1606696501688276</c:v>
                      </c:pt>
                      <c:pt idx="62">
                        <c:v>-0.22639779010130212</c:v>
                      </c:pt>
                      <c:pt idx="63">
                        <c:v>-2.4458436740607823</c:v>
                      </c:pt>
                      <c:pt idx="64">
                        <c:v>-2.7175062044364751</c:v>
                      </c:pt>
                      <c:pt idx="65">
                        <c:v>-4.3105047226618893</c:v>
                      </c:pt>
                      <c:pt idx="66">
                        <c:v>-0.28629983359712696</c:v>
                      </c:pt>
                      <c:pt idx="67">
                        <c:v>-4.0617789001582736</c:v>
                      </c:pt>
                      <c:pt idx="68">
                        <c:v>-1.167070340094952</c:v>
                      </c:pt>
                      <c:pt idx="69">
                        <c:v>-1.2302412040569806</c:v>
                      </c:pt>
                      <c:pt idx="70">
                        <c:v>1.4718542775657966</c:v>
                      </c:pt>
                      <c:pt idx="71">
                        <c:v>2.2431135665394777</c:v>
                      </c:pt>
                      <c:pt idx="72">
                        <c:v>2.1758691399236909</c:v>
                      </c:pt>
                      <c:pt idx="73">
                        <c:v>2.4755204839542131</c:v>
                      </c:pt>
                      <c:pt idx="74">
                        <c:v>0.85531429037254725</c:v>
                      </c:pt>
                      <c:pt idx="75">
                        <c:v>-7.6815425776473489E-2</c:v>
                      </c:pt>
                      <c:pt idx="76">
                        <c:v>-0.12608325546588617</c:v>
                      </c:pt>
                      <c:pt idx="77">
                        <c:v>1.5543470467204799</c:v>
                      </c:pt>
                      <c:pt idx="78">
                        <c:v>-0.84738977196771259</c:v>
                      </c:pt>
                      <c:pt idx="79">
                        <c:v>-3.2684368631806251</c:v>
                      </c:pt>
                      <c:pt idx="80">
                        <c:v>-1.6610581179083681</c:v>
                      </c:pt>
                      <c:pt idx="81">
                        <c:v>1.7733611292549796</c:v>
                      </c:pt>
                      <c:pt idx="82">
                        <c:v>2.2440166775529917</c:v>
                      </c:pt>
                      <c:pt idx="83">
                        <c:v>-0.74358599346821563</c:v>
                      </c:pt>
                      <c:pt idx="84">
                        <c:v>1.0538484039190763</c:v>
                      </c:pt>
                      <c:pt idx="85">
                        <c:v>1.4823080423514483</c:v>
                      </c:pt>
                      <c:pt idx="86">
                        <c:v>5.4193828254108638</c:v>
                      </c:pt>
                      <c:pt idx="87">
                        <c:v>1.7616326952465045</c:v>
                      </c:pt>
                      <c:pt idx="88">
                        <c:v>2.0169786171478989</c:v>
                      </c:pt>
                      <c:pt idx="89">
                        <c:v>0.17018617028874417</c:v>
                      </c:pt>
                      <c:pt idx="90">
                        <c:v>2.072112702173257</c:v>
                      </c:pt>
                      <c:pt idx="91">
                        <c:v>0.84326562130395644</c:v>
                      </c:pt>
                      <c:pt idx="92">
                        <c:v>0.99595737278237095</c:v>
                      </c:pt>
                      <c:pt idx="93">
                        <c:v>0.49757642366941468</c:v>
                      </c:pt>
                      <c:pt idx="94">
                        <c:v>1.2885438542016487</c:v>
                      </c:pt>
                      <c:pt idx="95">
                        <c:v>-0.89687268747901783</c:v>
                      </c:pt>
                      <c:pt idx="96">
                        <c:v>-1.6581186124874137</c:v>
                      </c:pt>
                      <c:pt idx="97">
                        <c:v>-2.3648731674924477</c:v>
                      </c:pt>
                      <c:pt idx="98">
                        <c:v>-1.5889229004954615</c:v>
                      </c:pt>
                      <c:pt idx="99">
                        <c:v>-0.45335374029728825</c:v>
                      </c:pt>
                      <c:pt idx="100">
                        <c:v>0.72798775582162989</c:v>
                      </c:pt>
                      <c:pt idx="101">
                        <c:v>-0.58321134650702788</c:v>
                      </c:pt>
                      <c:pt idx="102">
                        <c:v>-2.599926807904211</c:v>
                      </c:pt>
                      <c:pt idx="103">
                        <c:v>-3.7399560847425306</c:v>
                      </c:pt>
                      <c:pt idx="104">
                        <c:v>-1.8839736508455189</c:v>
                      </c:pt>
                      <c:pt idx="105">
                        <c:v>-5.8203781905073129</c:v>
                      </c:pt>
                      <c:pt idx="106">
                        <c:v>-4.2822279143044</c:v>
                      </c:pt>
                      <c:pt idx="107">
                        <c:v>-5.1493387485826361</c:v>
                      </c:pt>
                      <c:pt idx="108">
                        <c:v>-2.2496072491495909</c:v>
                      </c:pt>
                      <c:pt idx="109">
                        <c:v>-1.2297613494897632</c:v>
                      </c:pt>
                      <c:pt idx="110">
                        <c:v>-1.4478558096938485</c:v>
                      </c:pt>
                      <c:pt idx="111">
                        <c:v>-0.50871248581631789</c:v>
                      </c:pt>
                      <c:pt idx="112">
                        <c:v>-1.6552264914897847</c:v>
                      </c:pt>
                      <c:pt idx="113">
                        <c:v>-3.993135894893868</c:v>
                      </c:pt>
                      <c:pt idx="114">
                        <c:v>-2.4758835369363226</c:v>
                      </c:pt>
                      <c:pt idx="115">
                        <c:v>-0.3055291221617864</c:v>
                      </c:pt>
                      <c:pt idx="116">
                        <c:v>-0.41332147329706004</c:v>
                      </c:pt>
                      <c:pt idx="117">
                        <c:v>0.83200911602176575</c:v>
                      </c:pt>
                      <c:pt idx="118">
                        <c:v>0.80920346961305256</c:v>
                      </c:pt>
                      <c:pt idx="119">
                        <c:v>2.0755260817678334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F41-4711-80F1-EC8B5F144DE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Smoothing'!$J$1:$J$2</c15:sqref>
                        </c15:formulaRef>
                      </c:ext>
                    </c:extLst>
                    <c:strCache>
                      <c:ptCount val="2"/>
                      <c:pt idx="0">
                        <c:v>Sony Stock Daily Closing</c:v>
                      </c:pt>
                      <c:pt idx="1">
                        <c:v>absolute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Smoothing'!$J$3:$J$122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1">
                        <c:v>0.77999899999998945</c:v>
                      </c:pt>
                      <c:pt idx="2">
                        <c:v>0.92199960000002079</c:v>
                      </c:pt>
                      <c:pt idx="3">
                        <c:v>1.5067972399999974</c:v>
                      </c:pt>
                      <c:pt idx="4">
                        <c:v>0.30592065599999785</c:v>
                      </c:pt>
                      <c:pt idx="5">
                        <c:v>0.75355239360000326</c:v>
                      </c:pt>
                      <c:pt idx="6">
                        <c:v>0.58786956384000177</c:v>
                      </c:pt>
                      <c:pt idx="7">
                        <c:v>0.34271973830399816</c:v>
                      </c:pt>
                      <c:pt idx="8">
                        <c:v>0.55436215701760716</c:v>
                      </c:pt>
                      <c:pt idx="9">
                        <c:v>0.29261629421056057</c:v>
                      </c:pt>
                      <c:pt idx="10">
                        <c:v>0.76557377652633818</c:v>
                      </c:pt>
                      <c:pt idx="11">
                        <c:v>0.85065273408420694</c:v>
                      </c:pt>
                      <c:pt idx="12">
                        <c:v>0.26960735954948234</c:v>
                      </c:pt>
                      <c:pt idx="13">
                        <c:v>1.1217634157296885</c:v>
                      </c:pt>
                      <c:pt idx="14">
                        <c:v>2.5830540494378198</c:v>
                      </c:pt>
                      <c:pt idx="15">
                        <c:v>3.2398344296626789</c:v>
                      </c:pt>
                      <c:pt idx="16">
                        <c:v>2.6339036577976174</c:v>
                      </c:pt>
                      <c:pt idx="17">
                        <c:v>0.35966080532143963</c:v>
                      </c:pt>
                      <c:pt idx="18">
                        <c:v>0.21579648319287514</c:v>
                      </c:pt>
                      <c:pt idx="19">
                        <c:v>0.74948088991571638</c:v>
                      </c:pt>
                      <c:pt idx="20">
                        <c:v>0.66031246605056992</c:v>
                      </c:pt>
                      <c:pt idx="21">
                        <c:v>2.8761904796303526</c:v>
                      </c:pt>
                      <c:pt idx="22">
                        <c:v>2.0757132877781999</c:v>
                      </c:pt>
                      <c:pt idx="23">
                        <c:v>1.5654269726669128</c:v>
                      </c:pt>
                      <c:pt idx="24">
                        <c:v>9.0741816399855679E-2</c:v>
                      </c:pt>
                      <c:pt idx="25">
                        <c:v>2.9855559101601017</c:v>
                      </c:pt>
                      <c:pt idx="26">
                        <c:v>0.23866545390394833</c:v>
                      </c:pt>
                      <c:pt idx="27">
                        <c:v>0.77679872765764912</c:v>
                      </c:pt>
                      <c:pt idx="28">
                        <c:v>2.4560772365945951</c:v>
                      </c:pt>
                      <c:pt idx="29">
                        <c:v>1.3236443419567507</c:v>
                      </c:pt>
                      <c:pt idx="30">
                        <c:v>0.98418960517405196</c:v>
                      </c:pt>
                      <c:pt idx="31">
                        <c:v>0.45051376310443914</c:v>
                      </c:pt>
                      <c:pt idx="32">
                        <c:v>0.19969274213734423</c:v>
                      </c:pt>
                      <c:pt idx="33">
                        <c:v>1.4898106452824038</c:v>
                      </c:pt>
                      <c:pt idx="34">
                        <c:v>0.71388638716945252</c:v>
                      </c:pt>
                      <c:pt idx="35">
                        <c:v>0.23166416769832665</c:v>
                      </c:pt>
                      <c:pt idx="36">
                        <c:v>0.20099749938100331</c:v>
                      </c:pt>
                      <c:pt idx="37">
                        <c:v>1.560600499628606</c:v>
                      </c:pt>
                      <c:pt idx="38">
                        <c:v>2.7663622997771569</c:v>
                      </c:pt>
                      <c:pt idx="39">
                        <c:v>1.2298173798663043</c:v>
                      </c:pt>
                      <c:pt idx="40">
                        <c:v>3.4478894279197903</c:v>
                      </c:pt>
                      <c:pt idx="41">
                        <c:v>1.4187316567518735</c:v>
                      </c:pt>
                      <c:pt idx="42">
                        <c:v>2.7912419940511342</c:v>
                      </c:pt>
                      <c:pt idx="43">
                        <c:v>1.1452548035693297</c:v>
                      </c:pt>
                      <c:pt idx="44">
                        <c:v>1.3971518821415998</c:v>
                      </c:pt>
                      <c:pt idx="45">
                        <c:v>12.908291129284962</c:v>
                      </c:pt>
                      <c:pt idx="46">
                        <c:v>7.3149736775709897</c:v>
                      </c:pt>
                      <c:pt idx="47">
                        <c:v>10.218986206542596</c:v>
                      </c:pt>
                      <c:pt idx="48">
                        <c:v>5.0413957239255609</c:v>
                      </c:pt>
                      <c:pt idx="49">
                        <c:v>4.4833434355339818E-2</c:v>
                      </c:pt>
                      <c:pt idx="50">
                        <c:v>0.69689906061319107</c:v>
                      </c:pt>
                      <c:pt idx="51">
                        <c:v>1.0781424363679122</c:v>
                      </c:pt>
                      <c:pt idx="52">
                        <c:v>0.20688346182075179</c:v>
                      </c:pt>
                      <c:pt idx="53">
                        <c:v>1.5641320770924523</c:v>
                      </c:pt>
                      <c:pt idx="54">
                        <c:v>0.88847624625547894</c:v>
                      </c:pt>
                      <c:pt idx="55">
                        <c:v>0.86691525224671295</c:v>
                      </c:pt>
                      <c:pt idx="56">
                        <c:v>1.499854848651978</c:v>
                      </c:pt>
                      <c:pt idx="57">
                        <c:v>1.3600890908088275</c:v>
                      </c:pt>
                      <c:pt idx="58">
                        <c:v>1.6660524544852962</c:v>
                      </c:pt>
                      <c:pt idx="59">
                        <c:v>3.8296334726911851</c:v>
                      </c:pt>
                      <c:pt idx="60">
                        <c:v>4.817776083614703</c:v>
                      </c:pt>
                      <c:pt idx="61">
                        <c:v>4.1606696501688276</c:v>
                      </c:pt>
                      <c:pt idx="62">
                        <c:v>0.22639779010130212</c:v>
                      </c:pt>
                      <c:pt idx="63">
                        <c:v>2.4458436740607823</c:v>
                      </c:pt>
                      <c:pt idx="64">
                        <c:v>2.7175062044364751</c:v>
                      </c:pt>
                      <c:pt idx="65">
                        <c:v>4.3105047226618893</c:v>
                      </c:pt>
                      <c:pt idx="66">
                        <c:v>0.28629983359712696</c:v>
                      </c:pt>
                      <c:pt idx="67">
                        <c:v>4.0617789001582736</c:v>
                      </c:pt>
                      <c:pt idx="68">
                        <c:v>1.167070340094952</c:v>
                      </c:pt>
                      <c:pt idx="69">
                        <c:v>1.2302412040569806</c:v>
                      </c:pt>
                      <c:pt idx="70">
                        <c:v>1.4718542775657966</c:v>
                      </c:pt>
                      <c:pt idx="71">
                        <c:v>2.2431135665394777</c:v>
                      </c:pt>
                      <c:pt idx="72">
                        <c:v>2.1758691399236909</c:v>
                      </c:pt>
                      <c:pt idx="73">
                        <c:v>2.4755204839542131</c:v>
                      </c:pt>
                      <c:pt idx="74">
                        <c:v>0.85531429037254725</c:v>
                      </c:pt>
                      <c:pt idx="75">
                        <c:v>7.6815425776473489E-2</c:v>
                      </c:pt>
                      <c:pt idx="76">
                        <c:v>0.12608325546588617</c:v>
                      </c:pt>
                      <c:pt idx="77">
                        <c:v>1.5543470467204799</c:v>
                      </c:pt>
                      <c:pt idx="78">
                        <c:v>0.84738977196771259</c:v>
                      </c:pt>
                      <c:pt idx="79">
                        <c:v>3.2684368631806251</c:v>
                      </c:pt>
                      <c:pt idx="80">
                        <c:v>1.6610581179083681</c:v>
                      </c:pt>
                      <c:pt idx="81">
                        <c:v>1.7733611292549796</c:v>
                      </c:pt>
                      <c:pt idx="82">
                        <c:v>2.2440166775529917</c:v>
                      </c:pt>
                      <c:pt idx="83">
                        <c:v>0.74358599346821563</c:v>
                      </c:pt>
                      <c:pt idx="84">
                        <c:v>1.0538484039190763</c:v>
                      </c:pt>
                      <c:pt idx="85">
                        <c:v>1.4823080423514483</c:v>
                      </c:pt>
                      <c:pt idx="86">
                        <c:v>5.4193828254108638</c:v>
                      </c:pt>
                      <c:pt idx="87">
                        <c:v>1.7616326952465045</c:v>
                      </c:pt>
                      <c:pt idx="88">
                        <c:v>2.0169786171478989</c:v>
                      </c:pt>
                      <c:pt idx="89">
                        <c:v>0.17018617028874417</c:v>
                      </c:pt>
                      <c:pt idx="90">
                        <c:v>2.072112702173257</c:v>
                      </c:pt>
                      <c:pt idx="91">
                        <c:v>0.84326562130395644</c:v>
                      </c:pt>
                      <c:pt idx="92">
                        <c:v>0.99595737278237095</c:v>
                      </c:pt>
                      <c:pt idx="93">
                        <c:v>0.49757642366941468</c:v>
                      </c:pt>
                      <c:pt idx="94">
                        <c:v>1.2885438542016487</c:v>
                      </c:pt>
                      <c:pt idx="95">
                        <c:v>0.89687268747901783</c:v>
                      </c:pt>
                      <c:pt idx="96">
                        <c:v>1.6581186124874137</c:v>
                      </c:pt>
                      <c:pt idx="97">
                        <c:v>2.3648731674924477</c:v>
                      </c:pt>
                      <c:pt idx="98">
                        <c:v>1.5889229004954615</c:v>
                      </c:pt>
                      <c:pt idx="99">
                        <c:v>0.45335374029728825</c:v>
                      </c:pt>
                      <c:pt idx="100">
                        <c:v>0.72798775582162989</c:v>
                      </c:pt>
                      <c:pt idx="101">
                        <c:v>0.58321134650702788</c:v>
                      </c:pt>
                      <c:pt idx="102">
                        <c:v>2.599926807904211</c:v>
                      </c:pt>
                      <c:pt idx="103">
                        <c:v>3.7399560847425306</c:v>
                      </c:pt>
                      <c:pt idx="104">
                        <c:v>1.8839736508455189</c:v>
                      </c:pt>
                      <c:pt idx="105">
                        <c:v>5.8203781905073129</c:v>
                      </c:pt>
                      <c:pt idx="106">
                        <c:v>4.2822279143044</c:v>
                      </c:pt>
                      <c:pt idx="107">
                        <c:v>5.1493387485826361</c:v>
                      </c:pt>
                      <c:pt idx="108">
                        <c:v>2.2496072491495909</c:v>
                      </c:pt>
                      <c:pt idx="109">
                        <c:v>1.2297613494897632</c:v>
                      </c:pt>
                      <c:pt idx="110">
                        <c:v>1.4478558096938485</c:v>
                      </c:pt>
                      <c:pt idx="111">
                        <c:v>0.50871248581631789</c:v>
                      </c:pt>
                      <c:pt idx="112">
                        <c:v>1.6552264914897847</c:v>
                      </c:pt>
                      <c:pt idx="113">
                        <c:v>3.993135894893868</c:v>
                      </c:pt>
                      <c:pt idx="114">
                        <c:v>2.4758835369363226</c:v>
                      </c:pt>
                      <c:pt idx="115">
                        <c:v>0.3055291221617864</c:v>
                      </c:pt>
                      <c:pt idx="116">
                        <c:v>0.41332147329706004</c:v>
                      </c:pt>
                      <c:pt idx="117">
                        <c:v>0.83200911602176575</c:v>
                      </c:pt>
                      <c:pt idx="118">
                        <c:v>0.80920346961305256</c:v>
                      </c:pt>
                      <c:pt idx="119">
                        <c:v>2.0755260817678334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F41-4711-80F1-EC8B5F144DE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Smoothing'!$K$1:$K$2</c15:sqref>
                        </c15:formulaRef>
                      </c:ext>
                    </c:extLst>
                    <c:strCache>
                      <c:ptCount val="2"/>
                      <c:pt idx="0">
                        <c:v>Sony Stock Daily Closing</c:v>
                      </c:pt>
                      <c:pt idx="1">
                        <c:v>%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Smoothing'!$K$3:$K$122</c15:sqref>
                        </c15:formulaRef>
                      </c:ext>
                    </c:extLst>
                    <c:numCache>
                      <c:formatCode>0.000%</c:formatCode>
                      <c:ptCount val="120"/>
                      <c:pt idx="1">
                        <c:v>8.3610139526098769E-3</c:v>
                      </c:pt>
                      <c:pt idx="2">
                        <c:v>9.7380608365021208E-3</c:v>
                      </c:pt>
                      <c:pt idx="3">
                        <c:v>1.6268594161025857E-2</c:v>
                      </c:pt>
                      <c:pt idx="4">
                        <c:v>3.2603714108414691E-3</c:v>
                      </c:pt>
                      <c:pt idx="5">
                        <c:v>7.9825463732511714E-3</c:v>
                      </c:pt>
                      <c:pt idx="6">
                        <c:v>6.2968033155869586E-3</c:v>
                      </c:pt>
                      <c:pt idx="7">
                        <c:v>3.6705550743529286E-3</c:v>
                      </c:pt>
                      <c:pt idx="8">
                        <c:v>5.8893251321107251E-3</c:v>
                      </c:pt>
                      <c:pt idx="9">
                        <c:v>3.1099618094421067E-3</c:v>
                      </c:pt>
                      <c:pt idx="10">
                        <c:v>8.0859080748451433E-3</c:v>
                      </c:pt>
                      <c:pt idx="11">
                        <c:v>9.1105569963857332E-3</c:v>
                      </c:pt>
                      <c:pt idx="12">
                        <c:v>2.8635937740020688E-3</c:v>
                      </c:pt>
                      <c:pt idx="13">
                        <c:v>1.1794379181319623E-2</c:v>
                      </c:pt>
                      <c:pt idx="14">
                        <c:v>2.6623934542461588E-2</c:v>
                      </c:pt>
                      <c:pt idx="15">
                        <c:v>3.2821745137113001E-2</c:v>
                      </c:pt>
                      <c:pt idx="16">
                        <c:v>2.6498024193174739E-2</c:v>
                      </c:pt>
                      <c:pt idx="17">
                        <c:v>3.6903427971658365E-3</c:v>
                      </c:pt>
                      <c:pt idx="18">
                        <c:v>2.2142056782996186E-3</c:v>
                      </c:pt>
                      <c:pt idx="19">
                        <c:v>7.7393734084387654E-3</c:v>
                      </c:pt>
                      <c:pt idx="20">
                        <c:v>6.7413219629865835E-3</c:v>
                      </c:pt>
                      <c:pt idx="21">
                        <c:v>2.863875813631736E-2</c:v>
                      </c:pt>
                      <c:pt idx="22">
                        <c:v>2.0596480535569364E-2</c:v>
                      </c:pt>
                      <c:pt idx="23">
                        <c:v>1.5483946623489673E-2</c:v>
                      </c:pt>
                      <c:pt idx="24">
                        <c:v>9.0678341560763152E-4</c:v>
                      </c:pt>
                      <c:pt idx="25">
                        <c:v>2.8955056553244547E-2</c:v>
                      </c:pt>
                      <c:pt idx="26">
                        <c:v>2.361154028310648E-3</c:v>
                      </c:pt>
                      <c:pt idx="27">
                        <c:v>7.6156738005651878E-3</c:v>
                      </c:pt>
                      <c:pt idx="28">
                        <c:v>2.3618398729025797E-2</c:v>
                      </c:pt>
                      <c:pt idx="29">
                        <c:v>1.2746960640837763E-2</c:v>
                      </c:pt>
                      <c:pt idx="30">
                        <c:v>9.4606326505304681E-3</c:v>
                      </c:pt>
                      <c:pt idx="31">
                        <c:v>4.3364497780430155E-3</c:v>
                      </c:pt>
                      <c:pt idx="32">
                        <c:v>1.9308909881949931E-3</c:v>
                      </c:pt>
                      <c:pt idx="33">
                        <c:v>1.4598829999861966E-2</c:v>
                      </c:pt>
                      <c:pt idx="34">
                        <c:v>6.9831396480488465E-3</c:v>
                      </c:pt>
                      <c:pt idx="35">
                        <c:v>2.2515712892399449E-3</c:v>
                      </c:pt>
                      <c:pt idx="36">
                        <c:v>1.9599950609558081E-3</c:v>
                      </c:pt>
                      <c:pt idx="37">
                        <c:v>1.5434679895103613E-2</c:v>
                      </c:pt>
                      <c:pt idx="38">
                        <c:v>2.786424584650889E-2</c:v>
                      </c:pt>
                      <c:pt idx="39">
                        <c:v>1.2333942354831479E-2</c:v>
                      </c:pt>
                      <c:pt idx="40">
                        <c:v>3.5545251834224641E-2</c:v>
                      </c:pt>
                      <c:pt idx="41">
                        <c:v>1.4528741707059806E-2</c:v>
                      </c:pt>
                      <c:pt idx="42">
                        <c:v>2.9163535923254311E-2</c:v>
                      </c:pt>
                      <c:pt idx="43">
                        <c:v>1.1623412312927454E-2</c:v>
                      </c:pt>
                      <c:pt idx="44">
                        <c:v>1.4078515823242961E-2</c:v>
                      </c:pt>
                      <c:pt idx="45">
                        <c:v>0.11596704124713902</c:v>
                      </c:pt>
                      <c:pt idx="46">
                        <c:v>6.5971986611534542E-2</c:v>
                      </c:pt>
                      <c:pt idx="47">
                        <c:v>8.7558789256288114E-2</c:v>
                      </c:pt>
                      <c:pt idx="48">
                        <c:v>4.3603144725100559E-2</c:v>
                      </c:pt>
                      <c:pt idx="49">
                        <c:v>3.9802410114847227E-4</c:v>
                      </c:pt>
                      <c:pt idx="50">
                        <c:v>6.1503757207125812E-3</c:v>
                      </c:pt>
                      <c:pt idx="51">
                        <c:v>9.4598791516015881E-3</c:v>
                      </c:pt>
                      <c:pt idx="52">
                        <c:v>1.8222801342643524E-3</c:v>
                      </c:pt>
                      <c:pt idx="53">
                        <c:v>1.3604697429657779E-2</c:v>
                      </c:pt>
                      <c:pt idx="54">
                        <c:v>7.7312588036720893E-3</c:v>
                      </c:pt>
                      <c:pt idx="55">
                        <c:v>7.6366743759402403E-3</c:v>
                      </c:pt>
                      <c:pt idx="56">
                        <c:v>1.2981260478368681E-2</c:v>
                      </c:pt>
                      <c:pt idx="57">
                        <c:v>1.2006436288976552E-2</c:v>
                      </c:pt>
                      <c:pt idx="58">
                        <c:v>1.4818575598019176E-2</c:v>
                      </c:pt>
                      <c:pt idx="59">
                        <c:v>3.4941911884808476E-2</c:v>
                      </c:pt>
                      <c:pt idx="60">
                        <c:v>4.4992304759339685E-2</c:v>
                      </c:pt>
                      <c:pt idx="61">
                        <c:v>3.9322084196323562E-2</c:v>
                      </c:pt>
                      <c:pt idx="62">
                        <c:v>2.0947241479631184E-3</c:v>
                      </c:pt>
                      <c:pt idx="63">
                        <c:v>2.3124172671204504E-2</c:v>
                      </c:pt>
                      <c:pt idx="64">
                        <c:v>2.5999868756564116E-2</c:v>
                      </c:pt>
                      <c:pt idx="65">
                        <c:v>4.2326245993390348E-2</c:v>
                      </c:pt>
                      <c:pt idx="66">
                        <c:v>2.7491822195727786E-3</c:v>
                      </c:pt>
                      <c:pt idx="67">
                        <c:v>4.0516497757189761E-2</c:v>
                      </c:pt>
                      <c:pt idx="68">
                        <c:v>1.1495965076663192E-2</c:v>
                      </c:pt>
                      <c:pt idx="69">
                        <c:v>1.2181812342020053E-2</c:v>
                      </c:pt>
                      <c:pt idx="70">
                        <c:v>1.4262154266979257E-2</c:v>
                      </c:pt>
                      <c:pt idx="71">
                        <c:v>2.1452884558581169E-2</c:v>
                      </c:pt>
                      <c:pt idx="72">
                        <c:v>2.064587874152737E-2</c:v>
                      </c:pt>
                      <c:pt idx="73">
                        <c:v>2.3231236208865292E-2</c:v>
                      </c:pt>
                      <c:pt idx="74">
                        <c:v>8.0743348472816692E-3</c:v>
                      </c:pt>
                      <c:pt idx="75">
                        <c:v>7.2921424618692301E-4</c:v>
                      </c:pt>
                      <c:pt idx="76">
                        <c:v>1.1978268389723778E-3</c:v>
                      </c:pt>
                      <c:pt idx="77">
                        <c:v>1.4541557313706027E-2</c:v>
                      </c:pt>
                      <c:pt idx="78">
                        <c:v>8.0619328694299282E-3</c:v>
                      </c:pt>
                      <c:pt idx="79">
                        <c:v>3.1933922101108639E-2</c:v>
                      </c:pt>
                      <c:pt idx="80">
                        <c:v>1.6181764106622892E-2</c:v>
                      </c:pt>
                      <c:pt idx="81">
                        <c:v>1.6821866466502678E-2</c:v>
                      </c:pt>
                      <c:pt idx="82">
                        <c:v>2.1050813505202801E-2</c:v>
                      </c:pt>
                      <c:pt idx="83">
                        <c:v>7.1149744449169145E-3</c:v>
                      </c:pt>
                      <c:pt idx="84">
                        <c:v>9.9410280543063886E-3</c:v>
                      </c:pt>
                      <c:pt idx="85">
                        <c:v>1.3871495681077603E-2</c:v>
                      </c:pt>
                      <c:pt idx="86">
                        <c:v>4.8652328521978566E-2</c:v>
                      </c:pt>
                      <c:pt idx="87">
                        <c:v>1.6029414587694954E-2</c:v>
                      </c:pt>
                      <c:pt idx="88">
                        <c:v>1.81939256625832E-2</c:v>
                      </c:pt>
                      <c:pt idx="89">
                        <c:v>1.5496828472841393E-3</c:v>
                      </c:pt>
                      <c:pt idx="90">
                        <c:v>1.8535760655134594E-2</c:v>
                      </c:pt>
                      <c:pt idx="91">
                        <c:v>7.5703889835204725E-3</c:v>
                      </c:pt>
                      <c:pt idx="92">
                        <c:v>8.9020146539901222E-3</c:v>
                      </c:pt>
                      <c:pt idx="93">
                        <c:v>4.4513904823832986E-3</c:v>
                      </c:pt>
                      <c:pt idx="94">
                        <c:v>1.1426300332362771E-2</c:v>
                      </c:pt>
                      <c:pt idx="95">
                        <c:v>8.0726615987789466E-3</c:v>
                      </c:pt>
                      <c:pt idx="96">
                        <c:v>1.5076546347133794E-2</c:v>
                      </c:pt>
                      <c:pt idx="97">
                        <c:v>2.1773990845395975E-2</c:v>
                      </c:pt>
                      <c:pt idx="98">
                        <c:v>1.4652553220124999E-2</c:v>
                      </c:pt>
                      <c:pt idx="99">
                        <c:v>4.1614992837735419E-3</c:v>
                      </c:pt>
                      <c:pt idx="100">
                        <c:v>6.6216822137371784E-3</c:v>
                      </c:pt>
                      <c:pt idx="101">
                        <c:v>5.3544928132208359E-3</c:v>
                      </c:pt>
                      <c:pt idx="102">
                        <c:v>2.4373552607587102E-2</c:v>
                      </c:pt>
                      <c:pt idx="103">
                        <c:v>3.5792479245166896E-2</c:v>
                      </c:pt>
                      <c:pt idx="104">
                        <c:v>1.7968275505789891E-2</c:v>
                      </c:pt>
                      <c:pt idx="105">
                        <c:v>5.8110802296965892E-2</c:v>
                      </c:pt>
                      <c:pt idx="106">
                        <c:v>4.309376859236283E-2</c:v>
                      </c:pt>
                      <c:pt idx="107">
                        <c:v>5.3201143665476722E-2</c:v>
                      </c:pt>
                      <c:pt idx="108">
                        <c:v>2.3042172675162439E-2</c:v>
                      </c:pt>
                      <c:pt idx="109">
                        <c:v>1.2580678767158703E-2</c:v>
                      </c:pt>
                      <c:pt idx="110">
                        <c:v>1.4920195741690567E-2</c:v>
                      </c:pt>
                      <c:pt idx="111">
                        <c:v>5.2229206916886706E-3</c:v>
                      </c:pt>
                      <c:pt idx="112">
                        <c:v>1.7232966577729152E-2</c:v>
                      </c:pt>
                      <c:pt idx="113">
                        <c:v>4.2913871748009161E-2</c:v>
                      </c:pt>
                      <c:pt idx="114">
                        <c:v>2.6630993979835739E-2</c:v>
                      </c:pt>
                      <c:pt idx="115">
                        <c:v>3.245131340111776E-3</c:v>
                      </c:pt>
                      <c:pt idx="116">
                        <c:v>4.400782390317555E-3</c:v>
                      </c:pt>
                      <c:pt idx="117">
                        <c:v>8.7579906949659548E-3</c:v>
                      </c:pt>
                      <c:pt idx="118">
                        <c:v>8.4902264882331935E-3</c:v>
                      </c:pt>
                      <c:pt idx="119">
                        <c:v>2.1419257367691628E-2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F41-4711-80F1-EC8B5F144DE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Smoothing'!$L$1:$L$2</c15:sqref>
                        </c15:formulaRef>
                      </c:ext>
                    </c:extLst>
                    <c:strCache>
                      <c:ptCount val="2"/>
                      <c:pt idx="0">
                        <c:v>Sony Stock Daily Closing</c:v>
                      </c:pt>
                      <c:pt idx="1">
                        <c:v>sq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Smoothing'!$L$3:$L$122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1">
                        <c:v>0.60839844000098353</c:v>
                      </c:pt>
                      <c:pt idx="2">
                        <c:v>0.85008326240019838</c:v>
                      </c:pt>
                      <c:pt idx="3">
                        <c:v>2.2704379224716096</c:v>
                      </c:pt>
                      <c:pt idx="4">
                        <c:v>9.3587447767469023E-2</c:v>
                      </c:pt>
                      <c:pt idx="5">
                        <c:v>0.56784120990029419</c:v>
                      </c:pt>
                      <c:pt idx="6">
                        <c:v>0.34559062408943392</c:v>
                      </c:pt>
                      <c:pt idx="7">
                        <c:v>0.11745681902316098</c:v>
                      </c:pt>
                      <c:pt idx="8">
                        <c:v>0.30731740113321415</c:v>
                      </c:pt>
                      <c:pt idx="9">
                        <c:v>8.5624295637521344E-2</c:v>
                      </c:pt>
                      <c:pt idx="10">
                        <c:v>0.58610320730479959</c:v>
                      </c:pt>
                      <c:pt idx="11">
                        <c:v>0.72361007400493649</c:v>
                      </c:pt>
                      <c:pt idx="12">
                        <c:v>7.2688128323243839E-2</c:v>
                      </c:pt>
                      <c:pt idx="13">
                        <c:v>1.258353160869538</c:v>
                      </c:pt>
                      <c:pt idx="14">
                        <c:v>6.6721682223171186</c:v>
                      </c:pt>
                      <c:pt idx="15">
                        <c:v>10.496527131627696</c:v>
                      </c:pt>
                      <c:pt idx="16">
                        <c:v>6.9374484785596682</c:v>
                      </c:pt>
                      <c:pt idx="17">
                        <c:v>0.1293558948844665</c:v>
                      </c:pt>
                      <c:pt idx="18">
                        <c:v>4.6568122158412842E-2</c:v>
                      </c:pt>
                      <c:pt idx="19">
                        <c:v>0.56172160434885421</c:v>
                      </c:pt>
                      <c:pt idx="20">
                        <c:v>0.43601255282178508</c:v>
                      </c:pt>
                      <c:pt idx="21">
                        <c:v>8.272471675116277</c:v>
                      </c:pt>
                      <c:pt idx="22">
                        <c:v>4.3085856530589837</c:v>
                      </c:pt>
                      <c:pt idx="23">
                        <c:v>2.4505616067530953</c:v>
                      </c:pt>
                      <c:pt idx="24">
                        <c:v>8.2340772435451175E-3</c:v>
                      </c:pt>
                      <c:pt idx="25">
                        <c:v>8.9135440926919127</c:v>
                      </c:pt>
                      <c:pt idx="26">
                        <c:v>5.6961198887177683E-2</c:v>
                      </c:pt>
                      <c:pt idx="27">
                        <c:v>0.60341626329054254</c:v>
                      </c:pt>
                      <c:pt idx="28">
                        <c:v>6.0323153921181429</c:v>
                      </c:pt>
                      <c:pt idx="29">
                        <c:v>1.7520343439941197</c:v>
                      </c:pt>
                      <c:pt idx="30">
                        <c:v>0.96862917893265632</c:v>
                      </c:pt>
                      <c:pt idx="31">
                        <c:v>0.2029626507465227</c:v>
                      </c:pt>
                      <c:pt idx="32">
                        <c:v>3.9877191262331857E-2</c:v>
                      </c:pt>
                      <c:pt idx="33">
                        <c:v>2.2195357587967726</c:v>
                      </c:pt>
                      <c:pt idx="34">
                        <c:v>0.50963377378585351</c:v>
                      </c:pt>
                      <c:pt idx="35">
                        <c:v>5.3668286595358411E-2</c:v>
                      </c:pt>
                      <c:pt idx="36">
                        <c:v>4.0399994757416423E-2</c:v>
                      </c:pt>
                      <c:pt idx="37">
                        <c:v>2.4354739194410548</c:v>
                      </c:pt>
                      <c:pt idx="38">
                        <c:v>7.65276037362836</c:v>
                      </c:pt>
                      <c:pt idx="39">
                        <c:v>1.5124507878212219</c:v>
                      </c:pt>
                      <c:pt idx="40">
                        <c:v>11.887941507161058</c:v>
                      </c:pt>
                      <c:pt idx="41">
                        <c:v>2.0127995138699157</c:v>
                      </c:pt>
                      <c:pt idx="42">
                        <c:v>7.7910318693545513</c:v>
                      </c:pt>
                      <c:pt idx="43">
                        <c:v>1.311608565098624</c:v>
                      </c:pt>
                      <c:pt idx="44">
                        <c:v>1.9520333817718147</c:v>
                      </c:pt>
                      <c:pt idx="45">
                        <c:v>166.62397987837682</c:v>
                      </c:pt>
                      <c:pt idx="46">
                        <c:v>53.508839903556449</c:v>
                      </c:pt>
                      <c:pt idx="47">
                        <c:v>104.42767908950783</c:v>
                      </c:pt>
                      <c:pt idx="48">
                        <c:v>25.41567084521493</c:v>
                      </c:pt>
                      <c:pt idx="49">
                        <c:v>2.0100368360945649E-3</c:v>
                      </c:pt>
                      <c:pt idx="50">
                        <c:v>0.48566830068354816</c:v>
                      </c:pt>
                      <c:pt idx="51">
                        <c:v>1.1623911130973377</c:v>
                      </c:pt>
                      <c:pt idx="52">
                        <c:v>4.2800766774938465E-2</c:v>
                      </c:pt>
                      <c:pt idx="53">
                        <c:v>2.446509154589549</c:v>
                      </c:pt>
                      <c:pt idx="54">
                        <c:v>0.7893900401602264</c:v>
                      </c:pt>
                      <c:pt idx="55">
                        <c:v>0.75154205457798195</c:v>
                      </c:pt>
                      <c:pt idx="56">
                        <c:v>2.2495645670248479</c:v>
                      </c:pt>
                      <c:pt idx="57">
                        <c:v>1.8498423349371829</c:v>
                      </c:pt>
                      <c:pt idx="58">
                        <c:v>2.7757307810964797</c:v>
                      </c:pt>
                      <c:pt idx="59">
                        <c:v>14.666092535156746</c:v>
                      </c:pt>
                      <c:pt idx="60">
                        <c:v>23.210966391849826</c:v>
                      </c:pt>
                      <c:pt idx="61">
                        <c:v>17.311171937835994</c:v>
                      </c:pt>
                      <c:pt idx="62">
                        <c:v>5.1255959362753255E-2</c:v>
                      </c:pt>
                      <c:pt idx="63">
                        <c:v>5.9821512779431458</c:v>
                      </c:pt>
                      <c:pt idx="64">
                        <c:v>7.3848399711507371</c:v>
                      </c:pt>
                      <c:pt idx="65">
                        <c:v>18.580450964090453</c:v>
                      </c:pt>
                      <c:pt idx="66">
                        <c:v>8.1967594717742592E-2</c:v>
                      </c:pt>
                      <c:pt idx="67">
                        <c:v>16.498047833770954</c:v>
                      </c:pt>
                      <c:pt idx="68">
                        <c:v>1.3620531787293471</c:v>
                      </c:pt>
                      <c:pt idx="69">
                        <c:v>1.5134934201595693</c:v>
                      </c:pt>
                      <c:pt idx="70">
                        <c:v>2.1663550143887331</c:v>
                      </c:pt>
                      <c:pt idx="71">
                        <c:v>5.0315584723934554</c:v>
                      </c:pt>
                      <c:pt idx="72">
                        <c:v>4.734406514072262</c:v>
                      </c:pt>
                      <c:pt idx="73">
                        <c:v>6.128201666476901</c:v>
                      </c:pt>
                      <c:pt idx="74">
                        <c:v>0.73156253531549409</c:v>
                      </c:pt>
                      <c:pt idx="75">
                        <c:v>5.9006096372209074E-3</c:v>
                      </c:pt>
                      <c:pt idx="76">
                        <c:v>1.5896987308875916E-2</c:v>
                      </c:pt>
                      <c:pt idx="77">
                        <c:v>2.4159947416486776</c:v>
                      </c:pt>
                      <c:pt idx="78">
                        <c:v>0.71806942563549192</c:v>
                      </c:pt>
                      <c:pt idx="79">
                        <c:v>10.682679528598005</c:v>
                      </c:pt>
                      <c:pt idx="80">
                        <c:v>2.7591140710692903</c:v>
                      </c:pt>
                      <c:pt idx="81">
                        <c:v>3.1448096947524964</c:v>
                      </c:pt>
                      <c:pt idx="82">
                        <c:v>5.0356108491359679</c:v>
                      </c:pt>
                      <c:pt idx="83">
                        <c:v>0.55292012968211324</c:v>
                      </c:pt>
                      <c:pt idx="84">
                        <c:v>1.1105964584427845</c:v>
                      </c:pt>
                      <c:pt idx="85">
                        <c:v>2.197237132419783</c:v>
                      </c:pt>
                      <c:pt idx="86">
                        <c:v>29.369710208358239</c:v>
                      </c:pt>
                      <c:pt idx="87">
                        <c:v>3.1033497529614635</c:v>
                      </c:pt>
                      <c:pt idx="88">
                        <c:v>4.0682027420318505</c:v>
                      </c:pt>
                      <c:pt idx="89">
                        <c:v>2.8963332557549428E-2</c:v>
                      </c:pt>
                      <c:pt idx="90">
                        <c:v>4.2936510505077568</c:v>
                      </c:pt>
                      <c:pt idx="91">
                        <c:v>0.71109690807314763</c:v>
                      </c:pt>
                      <c:pt idx="92">
                        <c:v>0.99193108839956268</c:v>
                      </c:pt>
                      <c:pt idx="93">
                        <c:v>0.24758229739164486</c:v>
                      </c:pt>
                      <c:pt idx="94">
                        <c:v>1.6603452642008398</c:v>
                      </c:pt>
                      <c:pt idx="95">
                        <c:v>0.80438061754583601</c:v>
                      </c:pt>
                      <c:pt idx="96">
                        <c:v>2.7493573330771857</c:v>
                      </c:pt>
                      <c:pt idx="97">
                        <c:v>5.5926250983257626</c:v>
                      </c:pt>
                      <c:pt idx="98">
                        <c:v>2.5246759837189101</c:v>
                      </c:pt>
                      <c:pt idx="99">
                        <c:v>0.20552961384154109</c:v>
                      </c:pt>
                      <c:pt idx="100">
                        <c:v>0.52996617262621304</c:v>
                      </c:pt>
                      <c:pt idx="101">
                        <c:v>0.34013547469454053</c:v>
                      </c:pt>
                      <c:pt idx="102">
                        <c:v>6.7596194064589801</c:v>
                      </c:pt>
                      <c:pt idx="103">
                        <c:v>13.987271515802679</c:v>
                      </c:pt>
                      <c:pt idx="104">
                        <c:v>3.5493567170801934</c:v>
                      </c:pt>
                      <c:pt idx="105">
                        <c:v>33.876802280533184</c:v>
                      </c:pt>
                      <c:pt idx="106">
                        <c:v>18.337475910047811</c:v>
                      </c:pt>
                      <c:pt idx="107">
                        <c:v>26.515689547654588</c:v>
                      </c:pt>
                      <c:pt idx="108">
                        <c:v>5.0607327754263896</c:v>
                      </c:pt>
                      <c:pt idx="109">
                        <c:v>1.5123129766988836</c:v>
                      </c:pt>
                      <c:pt idx="110">
                        <c:v>2.0962864456642296</c:v>
                      </c:pt>
                      <c:pt idx="111">
                        <c:v>0.25878839322541741</c:v>
                      </c:pt>
                      <c:pt idx="112">
                        <c:v>2.7397747381295825</c:v>
                      </c:pt>
                      <c:pt idx="113">
                        <c:v>15.945134275089853</c:v>
                      </c:pt>
                      <c:pt idx="114">
                        <c:v>6.1299992884723142</c:v>
                      </c:pt>
                      <c:pt idx="115">
                        <c:v>9.3348044488951801E-2</c:v>
                      </c:pt>
                      <c:pt idx="116">
                        <c:v>0.17083464028845233</c:v>
                      </c:pt>
                      <c:pt idx="117">
                        <c:v>0.69223916914332007</c:v>
                      </c:pt>
                      <c:pt idx="118">
                        <c:v>0.65481025523380243</c:v>
                      </c:pt>
                      <c:pt idx="119">
                        <c:v>4.3078085160985351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F41-4711-80F1-EC8B5F144DE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Smoothing'!$N$1:$N$2</c15:sqref>
                        </c15:formulaRef>
                      </c:ext>
                    </c:extLst>
                    <c:strCache>
                      <c:ptCount val="2"/>
                      <c:pt idx="0">
                        <c:v>Sony Stock Daily Closing</c:v>
                      </c:pt>
                      <c:pt idx="1">
                        <c:v>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Smoothing'!$N$3:$N$122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20"/>
                      <c:pt idx="1">
                        <c:v>-0.77999899999998945</c:v>
                      </c:pt>
                      <c:pt idx="2">
                        <c:v>1.0779994000000102</c:v>
                      </c:pt>
                      <c:pt idx="3">
                        <c:v>-1.6287972400000115</c:v>
                      </c:pt>
                      <c:pt idx="4">
                        <c:v>0.55848010399999737</c:v>
                      </c:pt>
                      <c:pt idx="5">
                        <c:v>0.79339204160001486</c:v>
                      </c:pt>
                      <c:pt idx="6">
                        <c:v>-0.72264418336000347</c:v>
                      </c:pt>
                      <c:pt idx="7">
                        <c:v>-0.27905567334400416</c:v>
                      </c:pt>
                      <c:pt idx="8">
                        <c:v>0.64837173066240439</c:v>
                      </c:pt>
                      <c:pt idx="9">
                        <c:v>0.21934769226494666</c:v>
                      </c:pt>
                      <c:pt idx="10">
                        <c:v>0.67774307690598334</c:v>
                      </c:pt>
                      <c:pt idx="11">
                        <c:v>-1.0388997692376165</c:v>
                      </c:pt>
                      <c:pt idx="12">
                        <c:v>0.36443909230496274</c:v>
                      </c:pt>
                      <c:pt idx="13">
                        <c:v>1.1057746369219785</c:v>
                      </c:pt>
                      <c:pt idx="14">
                        <c:v>2.3523058547688009</c:v>
                      </c:pt>
                      <c:pt idx="15">
                        <c:v>2.6309243419075159</c:v>
                      </c:pt>
                      <c:pt idx="16">
                        <c:v>1.7423727367630164</c:v>
                      </c:pt>
                      <c:pt idx="17">
                        <c:v>-1.2430539052948006</c:v>
                      </c:pt>
                      <c:pt idx="18">
                        <c:v>-0.49722156211791457</c:v>
                      </c:pt>
                      <c:pt idx="19">
                        <c:v>-0.81889162484715428</c:v>
                      </c:pt>
                      <c:pt idx="20">
                        <c:v>0.78244435006112667</c:v>
                      </c:pt>
                      <c:pt idx="21">
                        <c:v>2.7929807400244613</c:v>
                      </c:pt>
                      <c:pt idx="22">
                        <c:v>1.467191296009787</c:v>
                      </c:pt>
                      <c:pt idx="23">
                        <c:v>0.90687551840392189</c:v>
                      </c:pt>
                      <c:pt idx="24">
                        <c:v>-0.66724779263843459</c:v>
                      </c:pt>
                      <c:pt idx="25">
                        <c:v>2.7731018829446299</c:v>
                      </c:pt>
                      <c:pt idx="26">
                        <c:v>-0.92075824682214602</c:v>
                      </c:pt>
                      <c:pt idx="27">
                        <c:v>0.5516947012711455</c:v>
                      </c:pt>
                      <c:pt idx="28">
                        <c:v>2.210675880508461</c:v>
                      </c:pt>
                      <c:pt idx="29">
                        <c:v>0.7342683522033866</c:v>
                      </c:pt>
                      <c:pt idx="30">
                        <c:v>0.483710340881359</c:v>
                      </c:pt>
                      <c:pt idx="31">
                        <c:v>5.3484136352537348E-2</c:v>
                      </c:pt>
                      <c:pt idx="32">
                        <c:v>-0.4486073454589814</c:v>
                      </c:pt>
                      <c:pt idx="33">
                        <c:v>-1.549437938183587</c:v>
                      </c:pt>
                      <c:pt idx="34">
                        <c:v>-0.43977517527343934</c:v>
                      </c:pt>
                      <c:pt idx="35">
                        <c:v>0.48408592989063948</c:v>
                      </c:pt>
                      <c:pt idx="36">
                        <c:v>-0.14636162804374919</c:v>
                      </c:pt>
                      <c:pt idx="37">
                        <c:v>-1.4985466512175094</c:v>
                      </c:pt>
                      <c:pt idx="38">
                        <c:v>-2.429420660486997</c:v>
                      </c:pt>
                      <c:pt idx="39">
                        <c:v>-0.54176826419480051</c:v>
                      </c:pt>
                      <c:pt idx="40">
                        <c:v>-2.926706305677925</c:v>
                      </c:pt>
                      <c:pt idx="41">
                        <c:v>-0.52068052227116368</c:v>
                      </c:pt>
                      <c:pt idx="42">
                        <c:v>-2.1482752089084585</c:v>
                      </c:pt>
                      <c:pt idx="43">
                        <c:v>1.9606899164366212</c:v>
                      </c:pt>
                      <c:pt idx="44">
                        <c:v>1.4942749665746504</c:v>
                      </c:pt>
                      <c:pt idx="45">
                        <c:v>12.667709986629845</c:v>
                      </c:pt>
                      <c:pt idx="46">
                        <c:v>4.6370829946519621</c:v>
                      </c:pt>
                      <c:pt idx="47">
                        <c:v>7.6848351978607781</c:v>
                      </c:pt>
                      <c:pt idx="48">
                        <c:v>1.9839380791443091</c:v>
                      </c:pt>
                      <c:pt idx="49">
                        <c:v>-2.1864287683422674</c:v>
                      </c:pt>
                      <c:pt idx="50">
                        <c:v>-0.20457250733691978</c:v>
                      </c:pt>
                      <c:pt idx="51">
                        <c:v>0.57817399706523531</c:v>
                      </c:pt>
                      <c:pt idx="52">
                        <c:v>-0.20873240117390424</c:v>
                      </c:pt>
                      <c:pt idx="53">
                        <c:v>1.3565090395304367</c:v>
                      </c:pt>
                      <c:pt idx="54">
                        <c:v>0.4926006158121794</c:v>
                      </c:pt>
                      <c:pt idx="55">
                        <c:v>-1.2029607536751286</c:v>
                      </c:pt>
                      <c:pt idx="56">
                        <c:v>1.5388196985299487</c:v>
                      </c:pt>
                      <c:pt idx="57">
                        <c:v>-1.6444741205880291</c:v>
                      </c:pt>
                      <c:pt idx="58">
                        <c:v>-1.5077886482352056</c:v>
                      </c:pt>
                      <c:pt idx="59">
                        <c:v>-3.4331174592940954</c:v>
                      </c:pt>
                      <c:pt idx="60">
                        <c:v>-3.8932429837176414</c:v>
                      </c:pt>
                      <c:pt idx="61">
                        <c:v>-2.8273011934870595</c:v>
                      </c:pt>
                      <c:pt idx="62">
                        <c:v>1.1390835226051763</c:v>
                      </c:pt>
                      <c:pt idx="63">
                        <c:v>-1.8543715909579248</c:v>
                      </c:pt>
                      <c:pt idx="64">
                        <c:v>-1.9917486363831642</c:v>
                      </c:pt>
                      <c:pt idx="65">
                        <c:v>-3.4767004545532672</c:v>
                      </c:pt>
                      <c:pt idx="66">
                        <c:v>0.90932281817869409</c:v>
                      </c:pt>
                      <c:pt idx="67">
                        <c:v>-3.526269872728534</c:v>
                      </c:pt>
                      <c:pt idx="68">
                        <c:v>-0.14051094909142137</c:v>
                      </c:pt>
                      <c:pt idx="69">
                        <c:v>-0.58620337963657221</c:v>
                      </c:pt>
                      <c:pt idx="70">
                        <c:v>1.9755176481453702</c:v>
                      </c:pt>
                      <c:pt idx="71">
                        <c:v>2.1502080592581478</c:v>
                      </c:pt>
                      <c:pt idx="72">
                        <c:v>1.6900842237032663</c:v>
                      </c:pt>
                      <c:pt idx="73">
                        <c:v>1.8460326894812908</c:v>
                      </c:pt>
                      <c:pt idx="74">
                        <c:v>0.10841507579252152</c:v>
                      </c:pt>
                      <c:pt idx="75">
                        <c:v>-0.5466379696830046</c:v>
                      </c:pt>
                      <c:pt idx="76">
                        <c:v>-0.29864918787319539</c:v>
                      </c:pt>
                      <c:pt idx="77">
                        <c:v>1.5105373248507163</c:v>
                      </c:pt>
                      <c:pt idx="78">
                        <c:v>-1.1757830700597225</c:v>
                      </c:pt>
                      <c:pt idx="79">
                        <c:v>-3.2303162280238951</c:v>
                      </c:pt>
                      <c:pt idx="80">
                        <c:v>-0.99212249120955676</c:v>
                      </c:pt>
                      <c:pt idx="81">
                        <c:v>2.3731470035161948</c:v>
                      </c:pt>
                      <c:pt idx="82">
                        <c:v>2.1292588014064791</c:v>
                      </c:pt>
                      <c:pt idx="83">
                        <c:v>-1.2382924794374048</c:v>
                      </c:pt>
                      <c:pt idx="84">
                        <c:v>1.0046830082250295</c:v>
                      </c:pt>
                      <c:pt idx="85">
                        <c:v>1.2518722032900058</c:v>
                      </c:pt>
                      <c:pt idx="86">
                        <c:v>5.0307468813160057</c:v>
                      </c:pt>
                      <c:pt idx="87">
                        <c:v>0.52230175252640265</c:v>
                      </c:pt>
                      <c:pt idx="88">
                        <c:v>1.1689197010105516</c:v>
                      </c:pt>
                      <c:pt idx="89">
                        <c:v>-0.57243311959578591</c:v>
                      </c:pt>
                      <c:pt idx="90">
                        <c:v>1.7410277521616848</c:v>
                      </c:pt>
                      <c:pt idx="91">
                        <c:v>0.29640910086466477</c:v>
                      </c:pt>
                      <c:pt idx="92">
                        <c:v>0.60856164034586868</c:v>
                      </c:pt>
                      <c:pt idx="93">
                        <c:v>0.14342665613835948</c:v>
                      </c:pt>
                      <c:pt idx="94">
                        <c:v>1.0473686624553409</c:v>
                      </c:pt>
                      <c:pt idx="95">
                        <c:v>-1.251051535017865</c:v>
                      </c:pt>
                      <c:pt idx="96">
                        <c:v>-1.6204156140071433</c:v>
                      </c:pt>
                      <c:pt idx="97">
                        <c:v>-2.0181682456028511</c:v>
                      </c:pt>
                      <c:pt idx="98">
                        <c:v>-0.97726629824113331</c:v>
                      </c:pt>
                      <c:pt idx="99">
                        <c:v>0.10909348070354952</c:v>
                      </c:pt>
                      <c:pt idx="100">
                        <c:v>1.0436373922814113</c:v>
                      </c:pt>
                      <c:pt idx="101">
                        <c:v>-0.60254904308743562</c:v>
                      </c:pt>
                      <c:pt idx="102">
                        <c:v>-2.4910196172349828</c:v>
                      </c:pt>
                      <c:pt idx="103">
                        <c:v>-3.1764078468939942</c:v>
                      </c:pt>
                      <c:pt idx="104">
                        <c:v>-0.91056313875759542</c:v>
                      </c:pt>
                      <c:pt idx="105">
                        <c:v>-5.0542192555030425</c:v>
                      </c:pt>
                      <c:pt idx="106">
                        <c:v>-2.8116887022012236</c:v>
                      </c:pt>
                      <c:pt idx="107">
                        <c:v>-3.704677480880477</c:v>
                      </c:pt>
                      <c:pt idx="108">
                        <c:v>-0.64187499235220002</c:v>
                      </c:pt>
                      <c:pt idx="109">
                        <c:v>-0.13674699694087167</c:v>
                      </c:pt>
                      <c:pt idx="110">
                        <c:v>-0.76469779877633925</c:v>
                      </c:pt>
                      <c:pt idx="111">
                        <c:v>5.4121880489461205E-2</c:v>
                      </c:pt>
                      <c:pt idx="112">
                        <c:v>-1.3283502478042095</c:v>
                      </c:pt>
                      <c:pt idx="113">
                        <c:v>-3.5313400991216781</c:v>
                      </c:pt>
                      <c:pt idx="114">
                        <c:v>-1.4925380396486787</c:v>
                      </c:pt>
                      <c:pt idx="115">
                        <c:v>0.58298578414053281</c:v>
                      </c:pt>
                      <c:pt idx="116">
                        <c:v>3.1903136562192458E-3</c:v>
                      </c:pt>
                      <c:pt idx="117">
                        <c:v>1.0812781254624895</c:v>
                      </c:pt>
                      <c:pt idx="118">
                        <c:v>0.74250925018499458</c:v>
                      </c:pt>
                      <c:pt idx="119">
                        <c:v>1.8870077000740082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F41-4711-80F1-EC8B5F144DE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Smoothing'!$O$1:$O$2</c15:sqref>
                        </c15:formulaRef>
                      </c:ext>
                    </c:extLst>
                    <c:strCache>
                      <c:ptCount val="2"/>
                      <c:pt idx="0">
                        <c:v>Sony Stock Daily Closing</c:v>
                      </c:pt>
                      <c:pt idx="1">
                        <c:v>absolute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Smoothing'!$O$3:$O$122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1">
                        <c:v>0.77999899999998945</c:v>
                      </c:pt>
                      <c:pt idx="2">
                        <c:v>1.0779994000000102</c:v>
                      </c:pt>
                      <c:pt idx="3">
                        <c:v>1.6287972400000115</c:v>
                      </c:pt>
                      <c:pt idx="4">
                        <c:v>0.55848010399999737</c:v>
                      </c:pt>
                      <c:pt idx="5">
                        <c:v>0.79339204160001486</c:v>
                      </c:pt>
                      <c:pt idx="6">
                        <c:v>0.72264418336000347</c:v>
                      </c:pt>
                      <c:pt idx="7">
                        <c:v>0.27905567334400416</c:v>
                      </c:pt>
                      <c:pt idx="8">
                        <c:v>0.64837173066240439</c:v>
                      </c:pt>
                      <c:pt idx="9">
                        <c:v>0.21934769226494666</c:v>
                      </c:pt>
                      <c:pt idx="10">
                        <c:v>0.67774307690598334</c:v>
                      </c:pt>
                      <c:pt idx="11">
                        <c:v>1.0388997692376165</c:v>
                      </c:pt>
                      <c:pt idx="12">
                        <c:v>0.36443909230496274</c:v>
                      </c:pt>
                      <c:pt idx="13">
                        <c:v>1.1057746369219785</c:v>
                      </c:pt>
                      <c:pt idx="14">
                        <c:v>2.3523058547688009</c:v>
                      </c:pt>
                      <c:pt idx="15">
                        <c:v>2.6309243419075159</c:v>
                      </c:pt>
                      <c:pt idx="16">
                        <c:v>1.7423727367630164</c:v>
                      </c:pt>
                      <c:pt idx="17">
                        <c:v>1.2430539052948006</c:v>
                      </c:pt>
                      <c:pt idx="18">
                        <c:v>0.49722156211791457</c:v>
                      </c:pt>
                      <c:pt idx="19">
                        <c:v>0.81889162484715428</c:v>
                      </c:pt>
                      <c:pt idx="20">
                        <c:v>0.78244435006112667</c:v>
                      </c:pt>
                      <c:pt idx="21">
                        <c:v>2.7929807400244613</c:v>
                      </c:pt>
                      <c:pt idx="22">
                        <c:v>1.467191296009787</c:v>
                      </c:pt>
                      <c:pt idx="23">
                        <c:v>0.90687551840392189</c:v>
                      </c:pt>
                      <c:pt idx="24">
                        <c:v>0.66724779263843459</c:v>
                      </c:pt>
                      <c:pt idx="25">
                        <c:v>2.7731018829446299</c:v>
                      </c:pt>
                      <c:pt idx="26">
                        <c:v>0.92075824682214602</c:v>
                      </c:pt>
                      <c:pt idx="27">
                        <c:v>0.5516947012711455</c:v>
                      </c:pt>
                      <c:pt idx="28">
                        <c:v>2.210675880508461</c:v>
                      </c:pt>
                      <c:pt idx="29">
                        <c:v>0.7342683522033866</c:v>
                      </c:pt>
                      <c:pt idx="30">
                        <c:v>0.483710340881359</c:v>
                      </c:pt>
                      <c:pt idx="31">
                        <c:v>5.3484136352537348E-2</c:v>
                      </c:pt>
                      <c:pt idx="32">
                        <c:v>0.4486073454589814</c:v>
                      </c:pt>
                      <c:pt idx="33">
                        <c:v>1.549437938183587</c:v>
                      </c:pt>
                      <c:pt idx="34">
                        <c:v>0.43977517527343934</c:v>
                      </c:pt>
                      <c:pt idx="35">
                        <c:v>0.48408592989063948</c:v>
                      </c:pt>
                      <c:pt idx="36">
                        <c:v>0.14636162804374919</c:v>
                      </c:pt>
                      <c:pt idx="37">
                        <c:v>1.4985466512175094</c:v>
                      </c:pt>
                      <c:pt idx="38">
                        <c:v>2.429420660486997</c:v>
                      </c:pt>
                      <c:pt idx="39">
                        <c:v>0.54176826419480051</c:v>
                      </c:pt>
                      <c:pt idx="40">
                        <c:v>2.926706305677925</c:v>
                      </c:pt>
                      <c:pt idx="41">
                        <c:v>0.52068052227116368</c:v>
                      </c:pt>
                      <c:pt idx="42">
                        <c:v>2.1482752089084585</c:v>
                      </c:pt>
                      <c:pt idx="43">
                        <c:v>1.9606899164366212</c:v>
                      </c:pt>
                      <c:pt idx="44">
                        <c:v>1.4942749665746504</c:v>
                      </c:pt>
                      <c:pt idx="45">
                        <c:v>12.667709986629845</c:v>
                      </c:pt>
                      <c:pt idx="46">
                        <c:v>4.6370829946519621</c:v>
                      </c:pt>
                      <c:pt idx="47">
                        <c:v>7.6848351978607781</c:v>
                      </c:pt>
                      <c:pt idx="48">
                        <c:v>1.9839380791443091</c:v>
                      </c:pt>
                      <c:pt idx="49">
                        <c:v>2.1864287683422674</c:v>
                      </c:pt>
                      <c:pt idx="50">
                        <c:v>0.20457250733691978</c:v>
                      </c:pt>
                      <c:pt idx="51">
                        <c:v>0.57817399706523531</c:v>
                      </c:pt>
                      <c:pt idx="52">
                        <c:v>0.20873240117390424</c:v>
                      </c:pt>
                      <c:pt idx="53">
                        <c:v>1.3565090395304367</c:v>
                      </c:pt>
                      <c:pt idx="54">
                        <c:v>0.4926006158121794</c:v>
                      </c:pt>
                      <c:pt idx="55">
                        <c:v>1.2029607536751286</c:v>
                      </c:pt>
                      <c:pt idx="56">
                        <c:v>1.5388196985299487</c:v>
                      </c:pt>
                      <c:pt idx="57">
                        <c:v>1.6444741205880291</c:v>
                      </c:pt>
                      <c:pt idx="58">
                        <c:v>1.5077886482352056</c:v>
                      </c:pt>
                      <c:pt idx="59">
                        <c:v>3.4331174592940954</c:v>
                      </c:pt>
                      <c:pt idx="60">
                        <c:v>3.8932429837176414</c:v>
                      </c:pt>
                      <c:pt idx="61">
                        <c:v>2.8273011934870595</c:v>
                      </c:pt>
                      <c:pt idx="62">
                        <c:v>1.1390835226051763</c:v>
                      </c:pt>
                      <c:pt idx="63">
                        <c:v>1.8543715909579248</c:v>
                      </c:pt>
                      <c:pt idx="64">
                        <c:v>1.9917486363831642</c:v>
                      </c:pt>
                      <c:pt idx="65">
                        <c:v>3.4767004545532672</c:v>
                      </c:pt>
                      <c:pt idx="66">
                        <c:v>0.90932281817869409</c:v>
                      </c:pt>
                      <c:pt idx="67">
                        <c:v>3.526269872728534</c:v>
                      </c:pt>
                      <c:pt idx="68">
                        <c:v>0.14051094909142137</c:v>
                      </c:pt>
                      <c:pt idx="69">
                        <c:v>0.58620337963657221</c:v>
                      </c:pt>
                      <c:pt idx="70">
                        <c:v>1.9755176481453702</c:v>
                      </c:pt>
                      <c:pt idx="71">
                        <c:v>2.1502080592581478</c:v>
                      </c:pt>
                      <c:pt idx="72">
                        <c:v>1.6900842237032663</c:v>
                      </c:pt>
                      <c:pt idx="73">
                        <c:v>1.8460326894812908</c:v>
                      </c:pt>
                      <c:pt idx="74">
                        <c:v>0.10841507579252152</c:v>
                      </c:pt>
                      <c:pt idx="75">
                        <c:v>0.5466379696830046</c:v>
                      </c:pt>
                      <c:pt idx="76">
                        <c:v>0.29864918787319539</c:v>
                      </c:pt>
                      <c:pt idx="77">
                        <c:v>1.5105373248507163</c:v>
                      </c:pt>
                      <c:pt idx="78">
                        <c:v>1.1757830700597225</c:v>
                      </c:pt>
                      <c:pt idx="79">
                        <c:v>3.2303162280238951</c:v>
                      </c:pt>
                      <c:pt idx="80">
                        <c:v>0.99212249120955676</c:v>
                      </c:pt>
                      <c:pt idx="81">
                        <c:v>2.3731470035161948</c:v>
                      </c:pt>
                      <c:pt idx="82">
                        <c:v>2.1292588014064791</c:v>
                      </c:pt>
                      <c:pt idx="83">
                        <c:v>1.2382924794374048</c:v>
                      </c:pt>
                      <c:pt idx="84">
                        <c:v>1.0046830082250295</c:v>
                      </c:pt>
                      <c:pt idx="85">
                        <c:v>1.2518722032900058</c:v>
                      </c:pt>
                      <c:pt idx="86">
                        <c:v>5.0307468813160057</c:v>
                      </c:pt>
                      <c:pt idx="87">
                        <c:v>0.52230175252640265</c:v>
                      </c:pt>
                      <c:pt idx="88">
                        <c:v>1.1689197010105516</c:v>
                      </c:pt>
                      <c:pt idx="89">
                        <c:v>0.57243311959578591</c:v>
                      </c:pt>
                      <c:pt idx="90">
                        <c:v>1.7410277521616848</c:v>
                      </c:pt>
                      <c:pt idx="91">
                        <c:v>0.29640910086466477</c:v>
                      </c:pt>
                      <c:pt idx="92">
                        <c:v>0.60856164034586868</c:v>
                      </c:pt>
                      <c:pt idx="93">
                        <c:v>0.14342665613835948</c:v>
                      </c:pt>
                      <c:pt idx="94">
                        <c:v>1.0473686624553409</c:v>
                      </c:pt>
                      <c:pt idx="95">
                        <c:v>1.251051535017865</c:v>
                      </c:pt>
                      <c:pt idx="96">
                        <c:v>1.6204156140071433</c:v>
                      </c:pt>
                      <c:pt idx="97">
                        <c:v>2.0181682456028511</c:v>
                      </c:pt>
                      <c:pt idx="98">
                        <c:v>0.97726629824113331</c:v>
                      </c:pt>
                      <c:pt idx="99">
                        <c:v>0.10909348070354952</c:v>
                      </c:pt>
                      <c:pt idx="100">
                        <c:v>1.0436373922814113</c:v>
                      </c:pt>
                      <c:pt idx="101">
                        <c:v>0.60254904308743562</c:v>
                      </c:pt>
                      <c:pt idx="102">
                        <c:v>2.4910196172349828</c:v>
                      </c:pt>
                      <c:pt idx="103">
                        <c:v>3.1764078468939942</c:v>
                      </c:pt>
                      <c:pt idx="104">
                        <c:v>0.91056313875759542</c:v>
                      </c:pt>
                      <c:pt idx="105">
                        <c:v>5.0542192555030425</c:v>
                      </c:pt>
                      <c:pt idx="106">
                        <c:v>2.8116887022012236</c:v>
                      </c:pt>
                      <c:pt idx="107">
                        <c:v>3.704677480880477</c:v>
                      </c:pt>
                      <c:pt idx="108">
                        <c:v>0.64187499235220002</c:v>
                      </c:pt>
                      <c:pt idx="109">
                        <c:v>0.13674699694087167</c:v>
                      </c:pt>
                      <c:pt idx="110">
                        <c:v>0.76469779877633925</c:v>
                      </c:pt>
                      <c:pt idx="111">
                        <c:v>5.4121880489461205E-2</c:v>
                      </c:pt>
                      <c:pt idx="112">
                        <c:v>1.3283502478042095</c:v>
                      </c:pt>
                      <c:pt idx="113">
                        <c:v>3.5313400991216781</c:v>
                      </c:pt>
                      <c:pt idx="114">
                        <c:v>1.4925380396486787</c:v>
                      </c:pt>
                      <c:pt idx="115">
                        <c:v>0.58298578414053281</c:v>
                      </c:pt>
                      <c:pt idx="116">
                        <c:v>3.1903136562192458E-3</c:v>
                      </c:pt>
                      <c:pt idx="117">
                        <c:v>1.0812781254624895</c:v>
                      </c:pt>
                      <c:pt idx="118">
                        <c:v>0.74250925018499458</c:v>
                      </c:pt>
                      <c:pt idx="119">
                        <c:v>1.8870077000740082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F41-4711-80F1-EC8B5F144DE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Smoothing'!$P$1:$P$2</c15:sqref>
                        </c15:formulaRef>
                      </c:ext>
                    </c:extLst>
                    <c:strCache>
                      <c:ptCount val="2"/>
                      <c:pt idx="0">
                        <c:v>Sony Stock Daily Closing</c:v>
                      </c:pt>
                      <c:pt idx="1">
                        <c:v>%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Smoothing'!$P$3:$P$122</c15:sqref>
                        </c15:formulaRef>
                      </c:ext>
                    </c:extLst>
                    <c:numCache>
                      <c:formatCode>0.000%</c:formatCode>
                      <c:ptCount val="120"/>
                      <c:pt idx="1">
                        <c:v>8.3610139526098769E-3</c:v>
                      </c:pt>
                      <c:pt idx="2">
                        <c:v>1.1385713983946029E-2</c:v>
                      </c:pt>
                      <c:pt idx="3">
                        <c:v>1.7585804224169714E-2</c:v>
                      </c:pt>
                      <c:pt idx="4">
                        <c:v>5.9520419065961167E-3</c:v>
                      </c:pt>
                      <c:pt idx="5">
                        <c:v>8.4045765338015017E-3</c:v>
                      </c:pt>
                      <c:pt idx="6">
                        <c:v>7.740404623174795E-3</c:v>
                      </c:pt>
                      <c:pt idx="7">
                        <c:v>2.9887079830553734E-3</c:v>
                      </c:pt>
                      <c:pt idx="8">
                        <c:v>6.8880458018330155E-3</c:v>
                      </c:pt>
                      <c:pt idx="9">
                        <c:v>2.331254135295602E-3</c:v>
                      </c:pt>
                      <c:pt idx="10">
                        <c:v>7.158249650464547E-3</c:v>
                      </c:pt>
                      <c:pt idx="11">
                        <c:v>1.1126697395925075E-2</c:v>
                      </c:pt>
                      <c:pt idx="12">
                        <c:v>3.870834674065782E-3</c:v>
                      </c:pt>
                      <c:pt idx="13">
                        <c:v>1.1626270899965385E-2</c:v>
                      </c:pt>
                      <c:pt idx="14">
                        <c:v>2.4245577484080946E-2</c:v>
                      </c:pt>
                      <c:pt idx="15">
                        <c:v>2.6653068266240344E-2</c:v>
                      </c:pt>
                      <c:pt idx="16">
                        <c:v>1.7528900419569574E-2</c:v>
                      </c:pt>
                      <c:pt idx="17">
                        <c:v>1.2754503571201562E-2</c:v>
                      </c:pt>
                      <c:pt idx="18">
                        <c:v>5.1018014284805666E-3</c:v>
                      </c:pt>
                      <c:pt idx="19">
                        <c:v>8.4561303043336998E-3</c:v>
                      </c:pt>
                      <c:pt idx="20">
                        <c:v>7.9882018787721526E-3</c:v>
                      </c:pt>
                      <c:pt idx="21">
                        <c:v>2.7810223439454954E-2</c:v>
                      </c:pt>
                      <c:pt idx="22">
                        <c:v>1.4558357913952619E-2</c:v>
                      </c:pt>
                      <c:pt idx="23">
                        <c:v>8.9700844346596517E-3</c:v>
                      </c:pt>
                      <c:pt idx="24">
                        <c:v>6.6678104590630026E-3</c:v>
                      </c:pt>
                      <c:pt idx="25">
                        <c:v>2.6894596606052115E-2</c:v>
                      </c:pt>
                      <c:pt idx="26">
                        <c:v>9.1092028947738456E-3</c:v>
                      </c:pt>
                      <c:pt idx="27">
                        <c:v>5.4087715810896622E-3</c:v>
                      </c:pt>
                      <c:pt idx="28">
                        <c:v>2.1258543350567819E-2</c:v>
                      </c:pt>
                      <c:pt idx="29">
                        <c:v>7.0711515840523199E-3</c:v>
                      </c:pt>
                      <c:pt idx="30">
                        <c:v>4.6497197494095813E-3</c:v>
                      </c:pt>
                      <c:pt idx="31">
                        <c:v>5.1481506273320249E-4</c:v>
                      </c:pt>
                      <c:pt idx="32">
                        <c:v>4.3377234010290866E-3</c:v>
                      </c:pt>
                      <c:pt idx="33">
                        <c:v>1.5183124866577288E-2</c:v>
                      </c:pt>
                      <c:pt idx="34">
                        <c:v>4.3018210150442757E-3</c:v>
                      </c:pt>
                      <c:pt idx="35">
                        <c:v>4.7048880804308243E-3</c:v>
                      </c:pt>
                      <c:pt idx="36">
                        <c:v>1.4272220747155824E-3</c:v>
                      </c:pt>
                      <c:pt idx="37">
                        <c:v>1.4820953777040409E-2</c:v>
                      </c:pt>
                      <c:pt idx="38">
                        <c:v>2.4470393684099423E-2</c:v>
                      </c:pt>
                      <c:pt idx="39">
                        <c:v>5.4334396713292569E-3</c:v>
                      </c:pt>
                      <c:pt idx="40">
                        <c:v>3.0172229955442526E-2</c:v>
                      </c:pt>
                      <c:pt idx="41">
                        <c:v>5.3321096938755176E-3</c:v>
                      </c:pt>
                      <c:pt idx="42">
                        <c:v>2.2445671626310001E-2</c:v>
                      </c:pt>
                      <c:pt idx="43">
                        <c:v>1.9899420849853262E-2</c:v>
                      </c:pt>
                      <c:pt idx="44">
                        <c:v>1.5057184569619303E-2</c:v>
                      </c:pt>
                      <c:pt idx="45">
                        <c:v>0.11380567976139794</c:v>
                      </c:pt>
                      <c:pt idx="46">
                        <c:v>4.1820735210264859E-2</c:v>
                      </c:pt>
                      <c:pt idx="47">
                        <c:v>6.5845559623908298E-2</c:v>
                      </c:pt>
                      <c:pt idx="48">
                        <c:v>1.7159124958198706E-2</c:v>
                      </c:pt>
                      <c:pt idx="49">
                        <c:v>1.9410766936727931E-2</c:v>
                      </c:pt>
                      <c:pt idx="50">
                        <c:v>1.8054232719774631E-3</c:v>
                      </c:pt>
                      <c:pt idx="51">
                        <c:v>5.073036693798356E-3</c:v>
                      </c:pt>
                      <c:pt idx="52">
                        <c:v>1.8385660443272288E-3</c:v>
                      </c:pt>
                      <c:pt idx="53">
                        <c:v>1.179880862600355E-2</c:v>
                      </c:pt>
                      <c:pt idx="54">
                        <c:v>4.2864655794040245E-3</c:v>
                      </c:pt>
                      <c:pt idx="55">
                        <c:v>1.05969061439909E-2</c:v>
                      </c:pt>
                      <c:pt idx="56">
                        <c:v>1.3318501689557271E-2</c:v>
                      </c:pt>
                      <c:pt idx="57">
                        <c:v>1.4516897379104223E-2</c:v>
                      </c:pt>
                      <c:pt idx="58">
                        <c:v>1.3410910328517349E-2</c:v>
                      </c:pt>
                      <c:pt idx="59">
                        <c:v>3.1324064981224684E-2</c:v>
                      </c:pt>
                      <c:pt idx="60">
                        <c:v>3.6358264017567365E-2</c:v>
                      </c:pt>
                      <c:pt idx="61">
                        <c:v>2.6720548595861988E-2</c:v>
                      </c:pt>
                      <c:pt idx="62">
                        <c:v>1.0539262597396846E-2</c:v>
                      </c:pt>
                      <c:pt idx="63">
                        <c:v>1.7532113487324055E-2</c:v>
                      </c:pt>
                      <c:pt idx="64">
                        <c:v>1.9056149000685144E-2</c:v>
                      </c:pt>
                      <c:pt idx="65">
                        <c:v>3.4138851051734795E-2</c:v>
                      </c:pt>
                      <c:pt idx="66">
                        <c:v>8.7317344623624778E-3</c:v>
                      </c:pt>
                      <c:pt idx="67">
                        <c:v>3.5174761822728516E-2</c:v>
                      </c:pt>
                      <c:pt idx="68">
                        <c:v>1.3840716434558341E-3</c:v>
                      </c:pt>
                      <c:pt idx="69">
                        <c:v>5.8045686825003422E-3</c:v>
                      </c:pt>
                      <c:pt idx="70">
                        <c:v>1.9142613426097001E-2</c:v>
                      </c:pt>
                      <c:pt idx="71">
                        <c:v>2.0564346790233758E-2</c:v>
                      </c:pt>
                      <c:pt idx="72">
                        <c:v>1.6036476323557668E-2</c:v>
                      </c:pt>
                      <c:pt idx="73">
                        <c:v>1.7323880669379246E-2</c:v>
                      </c:pt>
                      <c:pt idx="74">
                        <c:v>1.0234596034411547E-3</c:v>
                      </c:pt>
                      <c:pt idx="75">
                        <c:v>5.1892727400806487E-3</c:v>
                      </c:pt>
                      <c:pt idx="76">
                        <c:v>2.8372523484580152E-3</c:v>
                      </c:pt>
                      <c:pt idx="77">
                        <c:v>1.4131699307534995E-2</c:v>
                      </c:pt>
                      <c:pt idx="78">
                        <c:v>1.1186215002126415E-2</c:v>
                      </c:pt>
                      <c:pt idx="79">
                        <c:v>3.1561468403974911E-2</c:v>
                      </c:pt>
                      <c:pt idx="80">
                        <c:v>9.6650995799255485E-3</c:v>
                      </c:pt>
                      <c:pt idx="81">
                        <c:v>2.2511355042106856E-2</c:v>
                      </c:pt>
                      <c:pt idx="82">
                        <c:v>1.997428556618246E-2</c:v>
                      </c:pt>
                      <c:pt idx="83">
                        <c:v>1.184855473868812E-2</c:v>
                      </c:pt>
                      <c:pt idx="84">
                        <c:v>9.4772473282759631E-3</c:v>
                      </c:pt>
                      <c:pt idx="85">
                        <c:v>1.1715068234839393E-2</c:v>
                      </c:pt>
                      <c:pt idx="86">
                        <c:v>4.5163362298943958E-2</c:v>
                      </c:pt>
                      <c:pt idx="87">
                        <c:v>4.7525181348622965E-3</c:v>
                      </c:pt>
                      <c:pt idx="88">
                        <c:v>1.0544106895782472E-2</c:v>
                      </c:pt>
                      <c:pt idx="89">
                        <c:v>5.2124669422307958E-3</c:v>
                      </c:pt>
                      <c:pt idx="90">
                        <c:v>1.5574091927610634E-2</c:v>
                      </c:pt>
                      <c:pt idx="91">
                        <c:v>2.661002814666196E-3</c:v>
                      </c:pt>
                      <c:pt idx="92">
                        <c:v>5.4394141639623811E-3</c:v>
                      </c:pt>
                      <c:pt idx="93">
                        <c:v>1.2831155611153608E-3</c:v>
                      </c:pt>
                      <c:pt idx="94">
                        <c:v>9.2876535454314221E-3</c:v>
                      </c:pt>
                      <c:pt idx="95">
                        <c:v>1.1260590076859093E-2</c:v>
                      </c:pt>
                      <c:pt idx="96">
                        <c:v>1.4733729494507682E-2</c:v>
                      </c:pt>
                      <c:pt idx="97">
                        <c:v>1.858179013922347E-2</c:v>
                      </c:pt>
                      <c:pt idx="98">
                        <c:v>9.0120461104485523E-3</c:v>
                      </c:pt>
                      <c:pt idx="99">
                        <c:v>1.001408836981199E-3</c:v>
                      </c:pt>
                      <c:pt idx="100">
                        <c:v>9.4927903701640028E-3</c:v>
                      </c:pt>
                      <c:pt idx="101">
                        <c:v>5.5320331817067751E-3</c:v>
                      </c:pt>
                      <c:pt idx="102">
                        <c:v>2.3352579581326912E-2</c:v>
                      </c:pt>
                      <c:pt idx="103">
                        <c:v>3.0399156930733161E-2</c:v>
                      </c:pt>
                      <c:pt idx="104">
                        <c:v>8.6844363960559678E-3</c:v>
                      </c:pt>
                      <c:pt idx="105">
                        <c:v>5.0461452213031485E-2</c:v>
                      </c:pt>
                      <c:pt idx="106">
                        <c:v>2.8295145590377244E-2</c:v>
                      </c:pt>
                      <c:pt idx="107">
                        <c:v>3.8275415255760531E-2</c:v>
                      </c:pt>
                      <c:pt idx="108">
                        <c:v>6.5745673673655858E-3</c:v>
                      </c:pt>
                      <c:pt idx="109">
                        <c:v>1.3989462602646719E-3</c:v>
                      </c:pt>
                      <c:pt idx="110">
                        <c:v>7.8802327998362155E-3</c:v>
                      </c:pt>
                      <c:pt idx="111">
                        <c:v>5.5566611271179651E-4</c:v>
                      </c:pt>
                      <c:pt idx="112">
                        <c:v>1.382977830624544E-2</c:v>
                      </c:pt>
                      <c:pt idx="113">
                        <c:v>3.7950993930883352E-2</c:v>
                      </c:pt>
                      <c:pt idx="114">
                        <c:v>1.6053974654132559E-2</c:v>
                      </c:pt>
                      <c:pt idx="115">
                        <c:v>6.1920952921544576E-3</c:v>
                      </c:pt>
                      <c:pt idx="116">
                        <c:v>3.3968416994847524E-5</c:v>
                      </c:pt>
                      <c:pt idx="117">
                        <c:v>1.138187500486831E-2</c:v>
                      </c:pt>
                      <c:pt idx="118">
                        <c:v>7.7904654890979504E-3</c:v>
                      </c:pt>
                      <c:pt idx="119">
                        <c:v>1.9473763272719109E-2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F41-4711-80F1-EC8B5F144DE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Smoothing'!$Q$1:$Q$2</c15:sqref>
                        </c15:formulaRef>
                      </c:ext>
                    </c:extLst>
                    <c:strCache>
                      <c:ptCount val="2"/>
                      <c:pt idx="0">
                        <c:v>Sony Stock Daily Closing</c:v>
                      </c:pt>
                      <c:pt idx="1">
                        <c:v>sq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Smoothing'!$A$3:$A$122</c15:sqref>
                        </c15:formulaRef>
                      </c:ext>
                    </c:extLst>
                    <c:numCache>
                      <c:formatCode>m/d/yyyy</c:formatCode>
                      <c:ptCount val="120"/>
                      <c:pt idx="0">
                        <c:v>44162</c:v>
                      </c:pt>
                      <c:pt idx="1">
                        <c:v>44165</c:v>
                      </c:pt>
                      <c:pt idx="2">
                        <c:v>44166</c:v>
                      </c:pt>
                      <c:pt idx="3">
                        <c:v>44167</c:v>
                      </c:pt>
                      <c:pt idx="4">
                        <c:v>44168</c:v>
                      </c:pt>
                      <c:pt idx="5">
                        <c:v>44169</c:v>
                      </c:pt>
                      <c:pt idx="6">
                        <c:v>44172</c:v>
                      </c:pt>
                      <c:pt idx="7">
                        <c:v>44173</c:v>
                      </c:pt>
                      <c:pt idx="8">
                        <c:v>44174</c:v>
                      </c:pt>
                      <c:pt idx="9">
                        <c:v>44175</c:v>
                      </c:pt>
                      <c:pt idx="10">
                        <c:v>44176</c:v>
                      </c:pt>
                      <c:pt idx="11">
                        <c:v>44179</c:v>
                      </c:pt>
                      <c:pt idx="12">
                        <c:v>44180</c:v>
                      </c:pt>
                      <c:pt idx="13">
                        <c:v>44181</c:v>
                      </c:pt>
                      <c:pt idx="14">
                        <c:v>44182</c:v>
                      </c:pt>
                      <c:pt idx="15">
                        <c:v>44183</c:v>
                      </c:pt>
                      <c:pt idx="16">
                        <c:v>44186</c:v>
                      </c:pt>
                      <c:pt idx="17">
                        <c:v>44187</c:v>
                      </c:pt>
                      <c:pt idx="18">
                        <c:v>44188</c:v>
                      </c:pt>
                      <c:pt idx="19">
                        <c:v>44189</c:v>
                      </c:pt>
                      <c:pt idx="20">
                        <c:v>44193</c:v>
                      </c:pt>
                      <c:pt idx="21">
                        <c:v>44194</c:v>
                      </c:pt>
                      <c:pt idx="22">
                        <c:v>44195</c:v>
                      </c:pt>
                      <c:pt idx="23">
                        <c:v>44196</c:v>
                      </c:pt>
                      <c:pt idx="24">
                        <c:v>44200</c:v>
                      </c:pt>
                      <c:pt idx="25">
                        <c:v>44201</c:v>
                      </c:pt>
                      <c:pt idx="26">
                        <c:v>44202</c:v>
                      </c:pt>
                      <c:pt idx="27">
                        <c:v>44203</c:v>
                      </c:pt>
                      <c:pt idx="28">
                        <c:v>44204</c:v>
                      </c:pt>
                      <c:pt idx="29">
                        <c:v>44207</c:v>
                      </c:pt>
                      <c:pt idx="30">
                        <c:v>44208</c:v>
                      </c:pt>
                      <c:pt idx="31">
                        <c:v>44209</c:v>
                      </c:pt>
                      <c:pt idx="32">
                        <c:v>44210</c:v>
                      </c:pt>
                      <c:pt idx="33">
                        <c:v>44211</c:v>
                      </c:pt>
                      <c:pt idx="34">
                        <c:v>44215</c:v>
                      </c:pt>
                      <c:pt idx="35">
                        <c:v>44216</c:v>
                      </c:pt>
                      <c:pt idx="36">
                        <c:v>44217</c:v>
                      </c:pt>
                      <c:pt idx="37">
                        <c:v>44218</c:v>
                      </c:pt>
                      <c:pt idx="38">
                        <c:v>44221</c:v>
                      </c:pt>
                      <c:pt idx="39">
                        <c:v>44222</c:v>
                      </c:pt>
                      <c:pt idx="40">
                        <c:v>44223</c:v>
                      </c:pt>
                      <c:pt idx="41">
                        <c:v>44224</c:v>
                      </c:pt>
                      <c:pt idx="42">
                        <c:v>44225</c:v>
                      </c:pt>
                      <c:pt idx="43">
                        <c:v>44228</c:v>
                      </c:pt>
                      <c:pt idx="44">
                        <c:v>44229</c:v>
                      </c:pt>
                      <c:pt idx="45">
                        <c:v>44230</c:v>
                      </c:pt>
                      <c:pt idx="46">
                        <c:v>44231</c:v>
                      </c:pt>
                      <c:pt idx="47">
                        <c:v>44232</c:v>
                      </c:pt>
                      <c:pt idx="48">
                        <c:v>44235</c:v>
                      </c:pt>
                      <c:pt idx="49">
                        <c:v>44236</c:v>
                      </c:pt>
                      <c:pt idx="50">
                        <c:v>44237</c:v>
                      </c:pt>
                      <c:pt idx="51">
                        <c:v>44238</c:v>
                      </c:pt>
                      <c:pt idx="52">
                        <c:v>44239</c:v>
                      </c:pt>
                      <c:pt idx="53">
                        <c:v>44243</c:v>
                      </c:pt>
                      <c:pt idx="54">
                        <c:v>44244</c:v>
                      </c:pt>
                      <c:pt idx="55">
                        <c:v>44245</c:v>
                      </c:pt>
                      <c:pt idx="56">
                        <c:v>44246</c:v>
                      </c:pt>
                      <c:pt idx="57">
                        <c:v>44249</c:v>
                      </c:pt>
                      <c:pt idx="58">
                        <c:v>44250</c:v>
                      </c:pt>
                      <c:pt idx="59">
                        <c:v>44251</c:v>
                      </c:pt>
                      <c:pt idx="60">
                        <c:v>44252</c:v>
                      </c:pt>
                      <c:pt idx="61">
                        <c:v>44253</c:v>
                      </c:pt>
                      <c:pt idx="62">
                        <c:v>44256</c:v>
                      </c:pt>
                      <c:pt idx="63">
                        <c:v>44257</c:v>
                      </c:pt>
                      <c:pt idx="64">
                        <c:v>44258</c:v>
                      </c:pt>
                      <c:pt idx="65">
                        <c:v>44259</c:v>
                      </c:pt>
                      <c:pt idx="66">
                        <c:v>44260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44270</c:v>
                      </c:pt>
                      <c:pt idx="73">
                        <c:v>44271</c:v>
                      </c:pt>
                      <c:pt idx="74">
                        <c:v>44272</c:v>
                      </c:pt>
                      <c:pt idx="75">
                        <c:v>44273</c:v>
                      </c:pt>
                      <c:pt idx="76">
                        <c:v>44274</c:v>
                      </c:pt>
                      <c:pt idx="77">
                        <c:v>44277</c:v>
                      </c:pt>
                      <c:pt idx="78">
                        <c:v>44278</c:v>
                      </c:pt>
                      <c:pt idx="79">
                        <c:v>44279</c:v>
                      </c:pt>
                      <c:pt idx="80">
                        <c:v>44280</c:v>
                      </c:pt>
                      <c:pt idx="81">
                        <c:v>44281</c:v>
                      </c:pt>
                      <c:pt idx="82">
                        <c:v>44284</c:v>
                      </c:pt>
                      <c:pt idx="83">
                        <c:v>44285</c:v>
                      </c:pt>
                      <c:pt idx="84">
                        <c:v>44286</c:v>
                      </c:pt>
                      <c:pt idx="85">
                        <c:v>44287</c:v>
                      </c:pt>
                      <c:pt idx="86">
                        <c:v>44291</c:v>
                      </c:pt>
                      <c:pt idx="87">
                        <c:v>44292</c:v>
                      </c:pt>
                      <c:pt idx="88">
                        <c:v>44293</c:v>
                      </c:pt>
                      <c:pt idx="89">
                        <c:v>44294</c:v>
                      </c:pt>
                      <c:pt idx="90">
                        <c:v>44295</c:v>
                      </c:pt>
                      <c:pt idx="91">
                        <c:v>44298</c:v>
                      </c:pt>
                      <c:pt idx="92">
                        <c:v>44299</c:v>
                      </c:pt>
                      <c:pt idx="93">
                        <c:v>44300</c:v>
                      </c:pt>
                      <c:pt idx="94">
                        <c:v>44301</c:v>
                      </c:pt>
                      <c:pt idx="95">
                        <c:v>44302</c:v>
                      </c:pt>
                      <c:pt idx="96">
                        <c:v>44305</c:v>
                      </c:pt>
                      <c:pt idx="97">
                        <c:v>44306</c:v>
                      </c:pt>
                      <c:pt idx="98">
                        <c:v>44307</c:v>
                      </c:pt>
                      <c:pt idx="99">
                        <c:v>44308</c:v>
                      </c:pt>
                      <c:pt idx="100">
                        <c:v>44309</c:v>
                      </c:pt>
                      <c:pt idx="101">
                        <c:v>44312</c:v>
                      </c:pt>
                      <c:pt idx="102">
                        <c:v>44313</c:v>
                      </c:pt>
                      <c:pt idx="103">
                        <c:v>44314</c:v>
                      </c:pt>
                      <c:pt idx="104">
                        <c:v>44315</c:v>
                      </c:pt>
                      <c:pt idx="105">
                        <c:v>44316</c:v>
                      </c:pt>
                      <c:pt idx="106">
                        <c:v>44319</c:v>
                      </c:pt>
                      <c:pt idx="107">
                        <c:v>44320</c:v>
                      </c:pt>
                      <c:pt idx="108">
                        <c:v>44321</c:v>
                      </c:pt>
                      <c:pt idx="109">
                        <c:v>44322</c:v>
                      </c:pt>
                      <c:pt idx="110">
                        <c:v>44323</c:v>
                      </c:pt>
                      <c:pt idx="111">
                        <c:v>44326</c:v>
                      </c:pt>
                      <c:pt idx="112">
                        <c:v>44327</c:v>
                      </c:pt>
                      <c:pt idx="113">
                        <c:v>44328</c:v>
                      </c:pt>
                      <c:pt idx="114">
                        <c:v>44329</c:v>
                      </c:pt>
                      <c:pt idx="115">
                        <c:v>44330</c:v>
                      </c:pt>
                      <c:pt idx="116">
                        <c:v>44333</c:v>
                      </c:pt>
                      <c:pt idx="117">
                        <c:v>44334</c:v>
                      </c:pt>
                      <c:pt idx="118">
                        <c:v>44335</c:v>
                      </c:pt>
                      <c:pt idx="119">
                        <c:v>44336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Smoothing'!$Q$3:$Q$122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1">
                        <c:v>0.60839844000098353</c:v>
                      </c:pt>
                      <c:pt idx="2">
                        <c:v>1.1620827064003818</c:v>
                      </c:pt>
                      <c:pt idx="3">
                        <c:v>2.6529804490316549</c:v>
                      </c:pt>
                      <c:pt idx="4">
                        <c:v>0.31190002656384785</c:v>
                      </c:pt>
                      <c:pt idx="5">
                        <c:v>0.62947093167423973</c:v>
                      </c:pt>
                      <c:pt idx="6">
                        <c:v>0.52221461574404626</c:v>
                      </c:pt>
                      <c:pt idx="7">
                        <c:v>7.7872068825475552E-2</c:v>
                      </c:pt>
                      <c:pt idx="8">
                        <c:v>0.42038590112216145</c:v>
                      </c:pt>
                      <c:pt idx="9">
                        <c:v>4.8113410101957743E-2</c:v>
                      </c:pt>
                      <c:pt idx="10">
                        <c:v>0.45933567829398964</c:v>
                      </c:pt>
                      <c:pt idx="11">
                        <c:v>1.0793127305219727</c:v>
                      </c:pt>
                      <c:pt idx="12">
                        <c:v>0.13281585200006515</c:v>
                      </c:pt>
                      <c:pt idx="13">
                        <c:v>1.2227375476599334</c:v>
                      </c:pt>
                      <c:pt idx="14">
                        <c:v>5.533342834379579</c:v>
                      </c:pt>
                      <c:pt idx="15">
                        <c:v>6.921762892841496</c:v>
                      </c:pt>
                      <c:pt idx="16">
                        <c:v>3.0358627538150436</c:v>
                      </c:pt>
                      <c:pt idx="17">
                        <c:v>1.5451830114686551</c:v>
                      </c:pt>
                      <c:pt idx="18">
                        <c:v>0.24722928183497919</c:v>
                      </c:pt>
                      <c:pt idx="19">
                        <c:v>0.67058349324481248</c:v>
                      </c:pt>
                      <c:pt idx="20">
                        <c:v>0.61221916094257889</c:v>
                      </c:pt>
                      <c:pt idx="21">
                        <c:v>7.8007414141475877</c:v>
                      </c:pt>
                      <c:pt idx="22">
                        <c:v>2.1526502990868783</c:v>
                      </c:pt>
                      <c:pt idx="23">
                        <c:v>0.82242320588038209</c:v>
                      </c:pt>
                      <c:pt idx="24">
                        <c:v>0.44521961678086341</c:v>
                      </c:pt>
                      <c:pt idx="25">
                        <c:v>7.6900940531910518</c:v>
                      </c:pt>
                      <c:pt idx="26">
                        <c:v>0.84779574909099198</c:v>
                      </c:pt>
                      <c:pt idx="27">
                        <c:v>0.30436704341065846</c:v>
                      </c:pt>
                      <c:pt idx="28">
                        <c:v>4.8870878486618592</c:v>
                      </c:pt>
                      <c:pt idx="29">
                        <c:v>0.53915001304747656</c:v>
                      </c:pt>
                      <c:pt idx="30">
                        <c:v>0.23397569387556053</c:v>
                      </c:pt>
                      <c:pt idx="31">
                        <c:v>2.8605528413768069E-3</c:v>
                      </c:pt>
                      <c:pt idx="32">
                        <c:v>0.20124855039975387</c:v>
                      </c:pt>
                      <c:pt idx="33">
                        <c:v>2.4007579242826051</c:v>
                      </c:pt>
                      <c:pt idx="34">
                        <c:v>0.1934022047867843</c:v>
                      </c:pt>
                      <c:pt idx="35">
                        <c:v>0.23433918751808511</c:v>
                      </c:pt>
                      <c:pt idx="36">
                        <c:v>2.1421726163616789E-2</c:v>
                      </c:pt>
                      <c:pt idx="37">
                        <c:v>2.2456420658752116</c:v>
                      </c:pt>
                      <c:pt idx="38">
                        <c:v>5.9020847456010772</c:v>
                      </c:pt>
                      <c:pt idx="39">
                        <c:v>0.29351285208864714</c:v>
                      </c:pt>
                      <c:pt idx="40">
                        <c:v>8.5656097996949274</c:v>
                      </c:pt>
                      <c:pt idx="41">
                        <c:v>0.27110820627257176</c:v>
                      </c:pt>
                      <c:pt idx="42">
                        <c:v>4.6150863732106808</c:v>
                      </c:pt>
                      <c:pt idx="43">
                        <c:v>3.8443049484162444</c:v>
                      </c:pt>
                      <c:pt idx="44">
                        <c:v>2.2328576757316725</c:v>
                      </c:pt>
                      <c:pt idx="45">
                        <c:v>160.47087630536151</c:v>
                      </c:pt>
                      <c:pt idx="46">
                        <c:v>21.502538699290408</c:v>
                      </c:pt>
                      <c:pt idx="47">
                        <c:v>59.056692018279904</c:v>
                      </c:pt>
                      <c:pt idx="48">
                        <c:v>3.9360103018788108</c:v>
                      </c:pt>
                      <c:pt idx="49">
                        <c:v>4.7804707590346842</c:v>
                      </c:pt>
                      <c:pt idx="50">
                        <c:v>4.1849910758114096E-2</c:v>
                      </c:pt>
                      <c:pt idx="51">
                        <c:v>0.33428517088239074</c:v>
                      </c:pt>
                      <c:pt idx="52">
                        <c:v>4.3569215299823702E-2</c:v>
                      </c:pt>
                      <c:pt idx="53">
                        <c:v>1.8401167743277878</c:v>
                      </c:pt>
                      <c:pt idx="54">
                        <c:v>0.24265536669853838</c:v>
                      </c:pt>
                      <c:pt idx="55">
                        <c:v>1.4471145748826333</c:v>
                      </c:pt>
                      <c:pt idx="56">
                        <c:v>2.3679660645838023</c:v>
                      </c:pt>
                      <c:pt idx="57">
                        <c:v>2.7042951332837717</c:v>
                      </c:pt>
                      <c:pt idx="58">
                        <c:v>2.2734266077469485</c:v>
                      </c:pt>
                      <c:pt idx="59">
                        <c:v>11.786295489309945</c:v>
                      </c:pt>
                      <c:pt idx="60">
                        <c:v>15.157340930266644</c:v>
                      </c:pt>
                      <c:pt idx="61">
                        <c:v>7.9936320386933515</c:v>
                      </c:pt>
                      <c:pt idx="62">
                        <c:v>1.2975112714706172</c:v>
                      </c:pt>
                      <c:pt idx="63">
                        <c:v>3.4386939973518253</c:v>
                      </c:pt>
                      <c:pt idx="64">
                        <c:v>3.9670626305341941</c:v>
                      </c:pt>
                      <c:pt idx="65">
                        <c:v>12.087446050690895</c:v>
                      </c:pt>
                      <c:pt idx="66">
                        <c:v>0.82686798766044234</c:v>
                      </c:pt>
                      <c:pt idx="67">
                        <c:v>12.434579215312912</c:v>
                      </c:pt>
                      <c:pt idx="68">
                        <c:v>1.9743326814572006E-2</c:v>
                      </c:pt>
                      <c:pt idx="69">
                        <c:v>0.34363440229733921</c:v>
                      </c:pt>
                      <c:pt idx="70">
                        <c:v>3.9026699781338148</c:v>
                      </c:pt>
                      <c:pt idx="71">
                        <c:v>4.6233946980986902</c:v>
                      </c:pt>
                      <c:pt idx="72">
                        <c:v>2.8563846832106723</c:v>
                      </c:pt>
                      <c:pt idx="73">
                        <c:v>3.4078366906335278</c:v>
                      </c:pt>
                      <c:pt idx="74">
                        <c:v>1.1753828659098185E-2</c:v>
                      </c:pt>
                      <c:pt idx="75">
                        <c:v>0.29881306989915746</c:v>
                      </c:pt>
                      <c:pt idx="76">
                        <c:v>8.9191337417319161E-2</c:v>
                      </c:pt>
                      <c:pt idx="77">
                        <c:v>2.2817230097671586</c:v>
                      </c:pt>
                      <c:pt idx="78">
                        <c:v>1.3824658278390662</c:v>
                      </c:pt>
                      <c:pt idx="79">
                        <c:v>10.434942933034526</c:v>
                      </c:pt>
                      <c:pt idx="80">
                        <c:v>0.98430703756385707</c:v>
                      </c:pt>
                      <c:pt idx="81">
                        <c:v>5.6318267002978946</c:v>
                      </c:pt>
                      <c:pt idx="82">
                        <c:v>4.5337430433669557</c:v>
                      </c:pt>
                      <c:pt idx="83">
                        <c:v>1.5333682646312357</c:v>
                      </c:pt>
                      <c:pt idx="84">
                        <c:v>1.0093879470160947</c:v>
                      </c:pt>
                      <c:pt idx="85">
                        <c:v>1.5671840133701735</c:v>
                      </c:pt>
                      <c:pt idx="86">
                        <c:v>25.308414183870717</c:v>
                      </c:pt>
                      <c:pt idx="87">
                        <c:v>0.27279912069215156</c:v>
                      </c:pt>
                      <c:pt idx="88">
                        <c:v>1.3663732674105975</c:v>
                      </c:pt>
                      <c:pt idx="89">
                        <c:v>0.32767967641016332</c:v>
                      </c:pt>
                      <c:pt idx="90">
                        <c:v>3.031177633797169</c:v>
                      </c:pt>
                      <c:pt idx="91">
                        <c:v>8.7858355075399006E-2</c:v>
                      </c:pt>
                      <c:pt idx="92">
                        <c:v>0.37034727010045443</c:v>
                      </c:pt>
                      <c:pt idx="93">
                        <c:v>2.057120569103121E-2</c:v>
                      </c:pt>
                      <c:pt idx="94">
                        <c:v>1.0969811150934898</c:v>
                      </c:pt>
                      <c:pt idx="95">
                        <c:v>1.5651299432705563</c:v>
                      </c:pt>
                      <c:pt idx="96">
                        <c:v>2.6257467621181472</c:v>
                      </c:pt>
                      <c:pt idx="97">
                        <c:v>4.0730030675596902</c:v>
                      </c:pt>
                      <c:pt idx="98">
                        <c:v>0.95504941767792773</c:v>
                      </c:pt>
                      <c:pt idx="99">
                        <c:v>1.1901387532015731E-2</c:v>
                      </c:pt>
                      <c:pt idx="100">
                        <c:v>1.0891790065679443</c:v>
                      </c:pt>
                      <c:pt idx="101">
                        <c:v>0.36306534932558437</c:v>
                      </c:pt>
                      <c:pt idx="102">
                        <c:v>6.2051787334495199</c:v>
                      </c:pt>
                      <c:pt idx="103">
                        <c:v>10.089566809809741</c:v>
                      </c:pt>
                      <c:pt idx="104">
                        <c:v>0.82912522966408397</c:v>
                      </c:pt>
                      <c:pt idx="105">
                        <c:v>25.545132282697729</c:v>
                      </c:pt>
                      <c:pt idx="106">
                        <c:v>7.9055933580860005</c:v>
                      </c:pt>
                      <c:pt idx="107">
                        <c:v>13.724635237342916</c:v>
                      </c:pt>
                      <c:pt idx="108">
                        <c:v>0.41200350580713685</c:v>
                      </c:pt>
                      <c:pt idx="109">
                        <c:v>1.8699741172346764E-2</c:v>
                      </c:pt>
                      <c:pt idx="110">
                        <c:v>0.58476272345337865</c:v>
                      </c:pt>
                      <c:pt idx="111">
                        <c:v>2.9291779477155213E-3</c:v>
                      </c:pt>
                      <c:pt idx="112">
                        <c:v>1.7645143808415049</c:v>
                      </c:pt>
                      <c:pt idx="113">
                        <c:v>12.470362895664703</c:v>
                      </c:pt>
                      <c:pt idx="114">
                        <c:v>2.227669799798321</c:v>
                      </c:pt>
                      <c:pt idx="115">
                        <c:v>0.33987242450995192</c:v>
                      </c:pt>
                      <c:pt idx="116">
                        <c:v>1.0178101225059012E-5</c:v>
                      </c:pt>
                      <c:pt idx="117">
                        <c:v>1.1691623846036752</c:v>
                      </c:pt>
                      <c:pt idx="118">
                        <c:v>0.55131998661028292</c:v>
                      </c:pt>
                      <c:pt idx="119">
                        <c:v>3.5607980601385982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F41-4711-80F1-EC8B5F144DE2}"/>
                  </c:ext>
                </c:extLst>
              </c15:ser>
            </c15:filteredLineSeries>
          </c:ext>
        </c:extLst>
      </c:lineChart>
      <c:dateAx>
        <c:axId val="441558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0255"/>
        <c:crosses val="autoZero"/>
        <c:auto val="1"/>
        <c:lblOffset val="100"/>
        <c:baseTimeUnit val="days"/>
      </c:dateAx>
      <c:valAx>
        <c:axId val="2587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Trend Model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'Seasonal-Trend Model'!$E$2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'Seasonal-Trend Model'!$A$3:$D$125</c:f>
              <c:multiLvlStrCache>
                <c:ptCount val="123"/>
                <c:lvl>
                  <c:pt idx="0">
                    <c:v>11/27/2020</c:v>
                  </c:pt>
                  <c:pt idx="1">
                    <c:v>11/30/2020</c:v>
                  </c:pt>
                  <c:pt idx="2">
                    <c:v>12/1/2020</c:v>
                  </c:pt>
                  <c:pt idx="3">
                    <c:v>12/2/2020</c:v>
                  </c:pt>
                  <c:pt idx="4">
                    <c:v>12/3/2020</c:v>
                  </c:pt>
                  <c:pt idx="5">
                    <c:v>12/4/2020</c:v>
                  </c:pt>
                  <c:pt idx="6">
                    <c:v>12/7/2020</c:v>
                  </c:pt>
                  <c:pt idx="7">
                    <c:v>12/8/2020</c:v>
                  </c:pt>
                  <c:pt idx="8">
                    <c:v>12/9/2020</c:v>
                  </c:pt>
                  <c:pt idx="9">
                    <c:v>12/10/2020</c:v>
                  </c:pt>
                  <c:pt idx="10">
                    <c:v>12/11/2020</c:v>
                  </c:pt>
                  <c:pt idx="11">
                    <c:v>12/14/2020</c:v>
                  </c:pt>
                  <c:pt idx="12">
                    <c:v>12/15/2020</c:v>
                  </c:pt>
                  <c:pt idx="13">
                    <c:v>12/16/2020</c:v>
                  </c:pt>
                  <c:pt idx="14">
                    <c:v>12/17/2020</c:v>
                  </c:pt>
                  <c:pt idx="15">
                    <c:v>12/18/2020</c:v>
                  </c:pt>
                  <c:pt idx="16">
                    <c:v>12/21/2020</c:v>
                  </c:pt>
                  <c:pt idx="17">
                    <c:v>12/22/2020</c:v>
                  </c:pt>
                  <c:pt idx="18">
                    <c:v>12/23/2020</c:v>
                  </c:pt>
                  <c:pt idx="19">
                    <c:v>12/24/2020</c:v>
                  </c:pt>
                  <c:pt idx="20">
                    <c:v>12/28/2020</c:v>
                  </c:pt>
                  <c:pt idx="21">
                    <c:v>12/29/2020</c:v>
                  </c:pt>
                  <c:pt idx="22">
                    <c:v>12/30/2020</c:v>
                  </c:pt>
                  <c:pt idx="23">
                    <c:v>12/31/2020</c:v>
                  </c:pt>
                  <c:pt idx="24">
                    <c:v>1/4/2021</c:v>
                  </c:pt>
                  <c:pt idx="25">
                    <c:v>1/5/2021</c:v>
                  </c:pt>
                  <c:pt idx="26">
                    <c:v>1/6/2021</c:v>
                  </c:pt>
                  <c:pt idx="27">
                    <c:v>1/7/2021</c:v>
                  </c:pt>
                  <c:pt idx="28">
                    <c:v>1/8/2021</c:v>
                  </c:pt>
                  <c:pt idx="29">
                    <c:v>1/11/2021</c:v>
                  </c:pt>
                  <c:pt idx="30">
                    <c:v>1/12/2021</c:v>
                  </c:pt>
                  <c:pt idx="31">
                    <c:v>1/13/2021</c:v>
                  </c:pt>
                  <c:pt idx="32">
                    <c:v>1/14/2021</c:v>
                  </c:pt>
                  <c:pt idx="33">
                    <c:v>1/15/2021</c:v>
                  </c:pt>
                  <c:pt idx="34">
                    <c:v>1/19/2021</c:v>
                  </c:pt>
                  <c:pt idx="35">
                    <c:v>1/20/2021</c:v>
                  </c:pt>
                  <c:pt idx="36">
                    <c:v>1/21/2021</c:v>
                  </c:pt>
                  <c:pt idx="37">
                    <c:v>1/22/2021</c:v>
                  </c:pt>
                  <c:pt idx="38">
                    <c:v>1/25/2021</c:v>
                  </c:pt>
                  <c:pt idx="39">
                    <c:v>1/26/2021</c:v>
                  </c:pt>
                  <c:pt idx="40">
                    <c:v>1/27/2021</c:v>
                  </c:pt>
                  <c:pt idx="41">
                    <c:v>1/28/2021</c:v>
                  </c:pt>
                  <c:pt idx="42">
                    <c:v>1/29/2021</c:v>
                  </c:pt>
                  <c:pt idx="43">
                    <c:v>2/1/2021</c:v>
                  </c:pt>
                  <c:pt idx="44">
                    <c:v>2/2/2021</c:v>
                  </c:pt>
                  <c:pt idx="45">
                    <c:v>2/3/2021</c:v>
                  </c:pt>
                  <c:pt idx="46">
                    <c:v>2/4/2021</c:v>
                  </c:pt>
                  <c:pt idx="47">
                    <c:v>2/5/2021</c:v>
                  </c:pt>
                  <c:pt idx="48">
                    <c:v>2/8/2021</c:v>
                  </c:pt>
                  <c:pt idx="49">
                    <c:v>2/9/2021</c:v>
                  </c:pt>
                  <c:pt idx="50">
                    <c:v>2/10/2021</c:v>
                  </c:pt>
                  <c:pt idx="51">
                    <c:v>2/11/2021</c:v>
                  </c:pt>
                  <c:pt idx="52">
                    <c:v>2/12/2021</c:v>
                  </c:pt>
                  <c:pt idx="53">
                    <c:v>2/16/2021</c:v>
                  </c:pt>
                  <c:pt idx="54">
                    <c:v>2/17/2021</c:v>
                  </c:pt>
                  <c:pt idx="55">
                    <c:v>2/18/2021</c:v>
                  </c:pt>
                  <c:pt idx="56">
                    <c:v>2/19/2021</c:v>
                  </c:pt>
                  <c:pt idx="57">
                    <c:v>2/22/2021</c:v>
                  </c:pt>
                  <c:pt idx="58">
                    <c:v>2/23/2021</c:v>
                  </c:pt>
                  <c:pt idx="59">
                    <c:v>2/24/2021</c:v>
                  </c:pt>
                  <c:pt idx="60">
                    <c:v>2/25/2021</c:v>
                  </c:pt>
                  <c:pt idx="61">
                    <c:v>2/26/2021</c:v>
                  </c:pt>
                  <c:pt idx="62">
                    <c:v>3/1/2021</c:v>
                  </c:pt>
                  <c:pt idx="63">
                    <c:v>3/2/2021</c:v>
                  </c:pt>
                  <c:pt idx="64">
                    <c:v>3/3/2021</c:v>
                  </c:pt>
                  <c:pt idx="65">
                    <c:v>3/4/2021</c:v>
                  </c:pt>
                  <c:pt idx="66">
                    <c:v>3/5/2021</c:v>
                  </c:pt>
                  <c:pt idx="67">
                    <c:v>3/8/2021</c:v>
                  </c:pt>
                  <c:pt idx="68">
                    <c:v>3/9/2021</c:v>
                  </c:pt>
                  <c:pt idx="69">
                    <c:v>3/10/2021</c:v>
                  </c:pt>
                  <c:pt idx="70">
                    <c:v>3/11/2021</c:v>
                  </c:pt>
                  <c:pt idx="71">
                    <c:v>3/12/2021</c:v>
                  </c:pt>
                  <c:pt idx="72">
                    <c:v>3/15/2021</c:v>
                  </c:pt>
                  <c:pt idx="73">
                    <c:v>3/16/2021</c:v>
                  </c:pt>
                  <c:pt idx="74">
                    <c:v>3/17/2021</c:v>
                  </c:pt>
                  <c:pt idx="75">
                    <c:v>3/18/2021</c:v>
                  </c:pt>
                  <c:pt idx="76">
                    <c:v>3/19/2021</c:v>
                  </c:pt>
                  <c:pt idx="77">
                    <c:v>3/22/2021</c:v>
                  </c:pt>
                  <c:pt idx="78">
                    <c:v>3/23/2021</c:v>
                  </c:pt>
                  <c:pt idx="79">
                    <c:v>3/24/2021</c:v>
                  </c:pt>
                  <c:pt idx="80">
                    <c:v>3/25/2021</c:v>
                  </c:pt>
                  <c:pt idx="81">
                    <c:v>3/26/2021</c:v>
                  </c:pt>
                  <c:pt idx="82">
                    <c:v>3/29/2021</c:v>
                  </c:pt>
                  <c:pt idx="83">
                    <c:v>3/30/2021</c:v>
                  </c:pt>
                  <c:pt idx="84">
                    <c:v>3/31/2021</c:v>
                  </c:pt>
                  <c:pt idx="85">
                    <c:v>4/1/2021</c:v>
                  </c:pt>
                  <c:pt idx="86">
                    <c:v>4/5/2021</c:v>
                  </c:pt>
                  <c:pt idx="87">
                    <c:v>4/6/2021</c:v>
                  </c:pt>
                  <c:pt idx="88">
                    <c:v>4/7/2021</c:v>
                  </c:pt>
                  <c:pt idx="89">
                    <c:v>4/8/2021</c:v>
                  </c:pt>
                  <c:pt idx="90">
                    <c:v>4/9/2021</c:v>
                  </c:pt>
                  <c:pt idx="91">
                    <c:v>4/12/2021</c:v>
                  </c:pt>
                  <c:pt idx="92">
                    <c:v>4/13/2021</c:v>
                  </c:pt>
                  <c:pt idx="93">
                    <c:v>4/14/2021</c:v>
                  </c:pt>
                  <c:pt idx="94">
                    <c:v>4/15/2021</c:v>
                  </c:pt>
                  <c:pt idx="95">
                    <c:v>4/16/2021</c:v>
                  </c:pt>
                  <c:pt idx="96">
                    <c:v>4/19/2021</c:v>
                  </c:pt>
                  <c:pt idx="97">
                    <c:v>4/20/2021</c:v>
                  </c:pt>
                  <c:pt idx="98">
                    <c:v>4/21/2021</c:v>
                  </c:pt>
                  <c:pt idx="99">
                    <c:v>4/22/2021</c:v>
                  </c:pt>
                  <c:pt idx="100">
                    <c:v>4/23/2021</c:v>
                  </c:pt>
                  <c:pt idx="101">
                    <c:v>4/26/2021</c:v>
                  </c:pt>
                  <c:pt idx="102">
                    <c:v>4/27/2021</c:v>
                  </c:pt>
                  <c:pt idx="103">
                    <c:v>4/28/2021</c:v>
                  </c:pt>
                  <c:pt idx="104">
                    <c:v>4/29/2021</c:v>
                  </c:pt>
                  <c:pt idx="105">
                    <c:v>4/30/2021</c:v>
                  </c:pt>
                  <c:pt idx="106">
                    <c:v>5/3/2021</c:v>
                  </c:pt>
                  <c:pt idx="107">
                    <c:v>5/4/2021</c:v>
                  </c:pt>
                  <c:pt idx="108">
                    <c:v>5/5/2021</c:v>
                  </c:pt>
                  <c:pt idx="109">
                    <c:v>5/6/2021</c:v>
                  </c:pt>
                  <c:pt idx="110">
                    <c:v>5/7/2021</c:v>
                  </c:pt>
                  <c:pt idx="111">
                    <c:v>5/10/2021</c:v>
                  </c:pt>
                  <c:pt idx="112">
                    <c:v>5/11/2021</c:v>
                  </c:pt>
                  <c:pt idx="113">
                    <c:v>5/12/2021</c:v>
                  </c:pt>
                  <c:pt idx="114">
                    <c:v>5/13/2021</c:v>
                  </c:pt>
                  <c:pt idx="115">
                    <c:v>5/14/2021</c:v>
                  </c:pt>
                  <c:pt idx="116">
                    <c:v>5/17/2021</c:v>
                  </c:pt>
                  <c:pt idx="117">
                    <c:v>5/18/2021</c:v>
                  </c:pt>
                  <c:pt idx="118">
                    <c:v>5/19/2021</c:v>
                  </c:pt>
                  <c:pt idx="119">
                    <c:v>5/20/2021</c:v>
                  </c:pt>
                  <c:pt idx="120">
                    <c:v>5/21/2021</c:v>
                  </c:pt>
                  <c:pt idx="121">
                    <c:v>5/24/2021</c:v>
                  </c:pt>
                  <c:pt idx="122">
                    <c:v>5/25/2021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11</c:v>
                  </c:pt>
                  <c:pt idx="91">
                    <c:v>12</c:v>
                  </c:pt>
                  <c:pt idx="92">
                    <c:v>13</c:v>
                  </c:pt>
                  <c:pt idx="93">
                    <c:v>14</c:v>
                  </c:pt>
                  <c:pt idx="94">
                    <c:v>15</c:v>
                  </c:pt>
                  <c:pt idx="95">
                    <c:v>16</c:v>
                  </c:pt>
                  <c:pt idx="96">
                    <c:v>17</c:v>
                  </c:pt>
                  <c:pt idx="97">
                    <c:v>18</c:v>
                  </c:pt>
                  <c:pt idx="98">
                    <c:v>19</c:v>
                  </c:pt>
                  <c:pt idx="99">
                    <c:v>20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11</c:v>
                  </c:pt>
                  <c:pt idx="111">
                    <c:v>12</c:v>
                  </c:pt>
                  <c:pt idx="112">
                    <c:v>13</c:v>
                  </c:pt>
                  <c:pt idx="113">
                    <c:v>14</c:v>
                  </c:pt>
                  <c:pt idx="114">
                    <c:v>15</c:v>
                  </c:pt>
                  <c:pt idx="115">
                    <c:v>16</c:v>
                  </c:pt>
                  <c:pt idx="116">
                    <c:v>17</c:v>
                  </c:pt>
                  <c:pt idx="117">
                    <c:v>18</c:v>
                  </c:pt>
                  <c:pt idx="118">
                    <c:v>19</c:v>
                  </c:pt>
                  <c:pt idx="119">
                    <c:v>20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</c:lvl>
                <c:lvl>
                  <c:pt idx="0">
                    <c:v>1</c:v>
                  </c:pt>
                  <c:pt idx="20">
                    <c:v>2</c:v>
                  </c:pt>
                  <c:pt idx="40">
                    <c:v>3</c:v>
                  </c:pt>
                  <c:pt idx="60">
                    <c:v>4</c:v>
                  </c:pt>
                  <c:pt idx="80">
                    <c:v>5</c:v>
                  </c:pt>
                  <c:pt idx="100">
                    <c:v>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</c:lvl>
              </c:multiLvlStrCache>
            </c:multiLvlStrRef>
          </c:cat>
          <c:val>
            <c:numRef>
              <c:f>'Seasonal-Trend Model'!$E$3:$E$125</c:f>
              <c:numCache>
                <c:formatCode>_([$$-409]* #,##0.00_);_([$$-409]* \(#,##0.00\);_([$$-409]* "-"??_);_(@_)</c:formatCode>
                <c:ptCount val="123"/>
                <c:pt idx="0">
                  <c:v>94.07</c:v>
                </c:pt>
                <c:pt idx="1">
                  <c:v>93.290001000000004</c:v>
                </c:pt>
                <c:pt idx="2">
                  <c:v>94.68</c:v>
                </c:pt>
                <c:pt idx="3">
                  <c:v>92.620002999999997</c:v>
                </c:pt>
                <c:pt idx="4">
                  <c:v>93.830001999999993</c:v>
                </c:pt>
                <c:pt idx="5">
                  <c:v>94.400002000000001</c:v>
                </c:pt>
                <c:pt idx="6">
                  <c:v>93.360000999999997</c:v>
                </c:pt>
                <c:pt idx="7">
                  <c:v>93.370002999999997</c:v>
                </c:pt>
                <c:pt idx="8">
                  <c:v>94.129997000000003</c:v>
                </c:pt>
                <c:pt idx="9">
                  <c:v>94.089995999999999</c:v>
                </c:pt>
                <c:pt idx="10">
                  <c:v>94.68</c:v>
                </c:pt>
                <c:pt idx="11">
                  <c:v>93.370002999999997</c:v>
                </c:pt>
                <c:pt idx="12">
                  <c:v>94.150002000000001</c:v>
                </c:pt>
                <c:pt idx="13">
                  <c:v>95.110000999999997</c:v>
                </c:pt>
                <c:pt idx="14">
                  <c:v>97.019997000000004</c:v>
                </c:pt>
                <c:pt idx="15">
                  <c:v>98.709998999999996</c:v>
                </c:pt>
                <c:pt idx="16">
                  <c:v>99.400002000000001</c:v>
                </c:pt>
                <c:pt idx="17">
                  <c:v>97.459998999999996</c:v>
                </c:pt>
                <c:pt idx="18">
                  <c:v>97.459998999999996</c:v>
                </c:pt>
                <c:pt idx="19">
                  <c:v>96.839995999999999</c:v>
                </c:pt>
                <c:pt idx="20">
                  <c:v>97.949996999999996</c:v>
                </c:pt>
                <c:pt idx="21">
                  <c:v>100.43</c:v>
                </c:pt>
                <c:pt idx="22">
                  <c:v>100.779999</c:v>
                </c:pt>
                <c:pt idx="23">
                  <c:v>101.099998</c:v>
                </c:pt>
                <c:pt idx="24">
                  <c:v>100.07</c:v>
                </c:pt>
                <c:pt idx="25">
                  <c:v>103.110001</c:v>
                </c:pt>
                <c:pt idx="26">
                  <c:v>101.08000199999999</c:v>
                </c:pt>
                <c:pt idx="27">
                  <c:v>102</c:v>
                </c:pt>
                <c:pt idx="28">
                  <c:v>103.989998</c:v>
                </c:pt>
                <c:pt idx="29">
                  <c:v>103.839996</c:v>
                </c:pt>
                <c:pt idx="30">
                  <c:v>104.029999</c:v>
                </c:pt>
                <c:pt idx="31">
                  <c:v>103.889999</c:v>
                </c:pt>
                <c:pt idx="32">
                  <c:v>103.41999800000001</c:v>
                </c:pt>
                <c:pt idx="33">
                  <c:v>102.050003</c:v>
                </c:pt>
                <c:pt idx="34">
                  <c:v>102.230003</c:v>
                </c:pt>
                <c:pt idx="35">
                  <c:v>102.889999</c:v>
                </c:pt>
                <c:pt idx="36">
                  <c:v>102.550003</c:v>
                </c:pt>
                <c:pt idx="37">
                  <c:v>101.110001</c:v>
                </c:pt>
                <c:pt idx="38">
                  <c:v>99.279999000000004</c:v>
                </c:pt>
                <c:pt idx="39">
                  <c:v>99.709998999999996</c:v>
                </c:pt>
                <c:pt idx="40">
                  <c:v>97</c:v>
                </c:pt>
                <c:pt idx="41">
                  <c:v>97.650002000000001</c:v>
                </c:pt>
                <c:pt idx="42">
                  <c:v>95.709998999999996</c:v>
                </c:pt>
                <c:pt idx="43">
                  <c:v>98.529999000000004</c:v>
                </c:pt>
                <c:pt idx="44">
                  <c:v>99.239998</c:v>
                </c:pt>
                <c:pt idx="45">
                  <c:v>111.30999799999999</c:v>
                </c:pt>
                <c:pt idx="46">
                  <c:v>110.879997</c:v>
                </c:pt>
                <c:pt idx="47">
                  <c:v>116.709999</c:v>
                </c:pt>
                <c:pt idx="48">
                  <c:v>115.620003</c:v>
                </c:pt>
                <c:pt idx="49">
                  <c:v>112.639999</c:v>
                </c:pt>
                <c:pt idx="50">
                  <c:v>113.30999799999999</c:v>
                </c:pt>
                <c:pt idx="51">
                  <c:v>113.970001</c:v>
                </c:pt>
                <c:pt idx="52">
                  <c:v>113.529999</c:v>
                </c:pt>
                <c:pt idx="53">
                  <c:v>114.970001</c:v>
                </c:pt>
                <c:pt idx="54">
                  <c:v>114.91999800000001</c:v>
                </c:pt>
                <c:pt idx="55">
                  <c:v>113.519997</c:v>
                </c:pt>
                <c:pt idx="56">
                  <c:v>115.540001</c:v>
                </c:pt>
                <c:pt idx="57">
                  <c:v>113.279999</c:v>
                </c:pt>
                <c:pt idx="58">
                  <c:v>112.43</c:v>
                </c:pt>
                <c:pt idx="59">
                  <c:v>109.599998</c:v>
                </c:pt>
                <c:pt idx="60">
                  <c:v>107.08000199999999</c:v>
                </c:pt>
                <c:pt idx="61">
                  <c:v>105.80999799999999</c:v>
                </c:pt>
                <c:pt idx="62">
                  <c:v>108.08000199999999</c:v>
                </c:pt>
                <c:pt idx="63">
                  <c:v>105.769997</c:v>
                </c:pt>
                <c:pt idx="64">
                  <c:v>104.519997</c:v>
                </c:pt>
                <c:pt idx="65">
                  <c:v>101.839996</c:v>
                </c:pt>
                <c:pt idx="66">
                  <c:v>104.139999</c:v>
                </c:pt>
                <c:pt idx="67">
                  <c:v>100.25</c:v>
                </c:pt>
                <c:pt idx="68">
                  <c:v>101.519997</c:v>
                </c:pt>
                <c:pt idx="69">
                  <c:v>100.989998</c:v>
                </c:pt>
                <c:pt idx="70">
                  <c:v>103.199997</c:v>
                </c:pt>
                <c:pt idx="71">
                  <c:v>104.55999799999999</c:v>
                </c:pt>
                <c:pt idx="72">
                  <c:v>105.389999</c:v>
                </c:pt>
                <c:pt idx="73">
                  <c:v>106.55999799999999</c:v>
                </c:pt>
                <c:pt idx="74">
                  <c:v>105.93</c:v>
                </c:pt>
                <c:pt idx="75">
                  <c:v>105.339996</c:v>
                </c:pt>
                <c:pt idx="76">
                  <c:v>105.260002</c:v>
                </c:pt>
                <c:pt idx="77">
                  <c:v>106.889999</c:v>
                </c:pt>
                <c:pt idx="78">
                  <c:v>105.110001</c:v>
                </c:pt>
                <c:pt idx="79">
                  <c:v>102.349998</c:v>
                </c:pt>
                <c:pt idx="80">
                  <c:v>102.650002</c:v>
                </c:pt>
                <c:pt idx="81">
                  <c:v>105.41999800000001</c:v>
                </c:pt>
                <c:pt idx="82">
                  <c:v>106.599998</c:v>
                </c:pt>
                <c:pt idx="83">
                  <c:v>104.510002</c:v>
                </c:pt>
                <c:pt idx="84">
                  <c:v>106.010002</c:v>
                </c:pt>
                <c:pt idx="85">
                  <c:v>106.860001</c:v>
                </c:pt>
                <c:pt idx="86">
                  <c:v>111.389999</c:v>
                </c:pt>
                <c:pt idx="87">
                  <c:v>109.900002</c:v>
                </c:pt>
                <c:pt idx="88">
                  <c:v>110.860001</c:v>
                </c:pt>
                <c:pt idx="89">
                  <c:v>109.82</c:v>
                </c:pt>
                <c:pt idx="90">
                  <c:v>111.790001</c:v>
                </c:pt>
                <c:pt idx="91">
                  <c:v>111.389999</c:v>
                </c:pt>
                <c:pt idx="92">
                  <c:v>111.879997</c:v>
                </c:pt>
                <c:pt idx="93">
                  <c:v>111.779999</c:v>
                </c:pt>
                <c:pt idx="94">
                  <c:v>112.769997</c:v>
                </c:pt>
                <c:pt idx="95">
                  <c:v>111.099998</c:v>
                </c:pt>
                <c:pt idx="96">
                  <c:v>109.980003</c:v>
                </c:pt>
                <c:pt idx="97">
                  <c:v>108.610001</c:v>
                </c:pt>
                <c:pt idx="98">
                  <c:v>108.44000200000001</c:v>
                </c:pt>
                <c:pt idx="99">
                  <c:v>108.94000200000001</c:v>
                </c:pt>
                <c:pt idx="100">
                  <c:v>109.94000200000001</c:v>
                </c:pt>
                <c:pt idx="101">
                  <c:v>108.91999800000001</c:v>
                </c:pt>
                <c:pt idx="102">
                  <c:v>106.66999800000001</c:v>
                </c:pt>
                <c:pt idx="103">
                  <c:v>104.489998</c:v>
                </c:pt>
                <c:pt idx="104">
                  <c:v>104.849998</c:v>
                </c:pt>
                <c:pt idx="105">
                  <c:v>100.160004</c:v>
                </c:pt>
                <c:pt idx="106">
                  <c:v>99.370002999999997</c:v>
                </c:pt>
                <c:pt idx="107">
                  <c:v>96.790001000000004</c:v>
                </c:pt>
                <c:pt idx="108">
                  <c:v>97.629997000000003</c:v>
                </c:pt>
                <c:pt idx="109">
                  <c:v>97.75</c:v>
                </c:pt>
                <c:pt idx="110">
                  <c:v>97.040001000000004</c:v>
                </c:pt>
                <c:pt idx="111">
                  <c:v>97.400002000000001</c:v>
                </c:pt>
                <c:pt idx="112">
                  <c:v>96.050003000000004</c:v>
                </c:pt>
                <c:pt idx="113">
                  <c:v>93.050003000000004</c:v>
                </c:pt>
                <c:pt idx="114">
                  <c:v>92.970000999999996</c:v>
                </c:pt>
                <c:pt idx="115">
                  <c:v>94.150002000000001</c:v>
                </c:pt>
                <c:pt idx="116">
                  <c:v>93.919998000000007</c:v>
                </c:pt>
                <c:pt idx="117">
                  <c:v>95</c:v>
                </c:pt>
                <c:pt idx="118">
                  <c:v>95.309997999999993</c:v>
                </c:pt>
                <c:pt idx="119">
                  <c:v>96.900002000000001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F-4896-A51B-74B5E15C1181}"/>
            </c:ext>
          </c:extLst>
        </c:ser>
        <c:ser>
          <c:idx val="1"/>
          <c:order val="1"/>
          <c:tx>
            <c:strRef>
              <c:f>'Seasonal-Trend Model'!$F$2</c:f>
              <c:strCache>
                <c:ptCount val="1"/>
                <c:pt idx="0">
                  <c:v>MA(20)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'Seasonal-Trend Model'!$A$3:$D$125</c:f>
              <c:multiLvlStrCache>
                <c:ptCount val="123"/>
                <c:lvl>
                  <c:pt idx="0">
                    <c:v>11/27/2020</c:v>
                  </c:pt>
                  <c:pt idx="1">
                    <c:v>11/30/2020</c:v>
                  </c:pt>
                  <c:pt idx="2">
                    <c:v>12/1/2020</c:v>
                  </c:pt>
                  <c:pt idx="3">
                    <c:v>12/2/2020</c:v>
                  </c:pt>
                  <c:pt idx="4">
                    <c:v>12/3/2020</c:v>
                  </c:pt>
                  <c:pt idx="5">
                    <c:v>12/4/2020</c:v>
                  </c:pt>
                  <c:pt idx="6">
                    <c:v>12/7/2020</c:v>
                  </c:pt>
                  <c:pt idx="7">
                    <c:v>12/8/2020</c:v>
                  </c:pt>
                  <c:pt idx="8">
                    <c:v>12/9/2020</c:v>
                  </c:pt>
                  <c:pt idx="9">
                    <c:v>12/10/2020</c:v>
                  </c:pt>
                  <c:pt idx="10">
                    <c:v>12/11/2020</c:v>
                  </c:pt>
                  <c:pt idx="11">
                    <c:v>12/14/2020</c:v>
                  </c:pt>
                  <c:pt idx="12">
                    <c:v>12/15/2020</c:v>
                  </c:pt>
                  <c:pt idx="13">
                    <c:v>12/16/2020</c:v>
                  </c:pt>
                  <c:pt idx="14">
                    <c:v>12/17/2020</c:v>
                  </c:pt>
                  <c:pt idx="15">
                    <c:v>12/18/2020</c:v>
                  </c:pt>
                  <c:pt idx="16">
                    <c:v>12/21/2020</c:v>
                  </c:pt>
                  <c:pt idx="17">
                    <c:v>12/22/2020</c:v>
                  </c:pt>
                  <c:pt idx="18">
                    <c:v>12/23/2020</c:v>
                  </c:pt>
                  <c:pt idx="19">
                    <c:v>12/24/2020</c:v>
                  </c:pt>
                  <c:pt idx="20">
                    <c:v>12/28/2020</c:v>
                  </c:pt>
                  <c:pt idx="21">
                    <c:v>12/29/2020</c:v>
                  </c:pt>
                  <c:pt idx="22">
                    <c:v>12/30/2020</c:v>
                  </c:pt>
                  <c:pt idx="23">
                    <c:v>12/31/2020</c:v>
                  </c:pt>
                  <c:pt idx="24">
                    <c:v>1/4/2021</c:v>
                  </c:pt>
                  <c:pt idx="25">
                    <c:v>1/5/2021</c:v>
                  </c:pt>
                  <c:pt idx="26">
                    <c:v>1/6/2021</c:v>
                  </c:pt>
                  <c:pt idx="27">
                    <c:v>1/7/2021</c:v>
                  </c:pt>
                  <c:pt idx="28">
                    <c:v>1/8/2021</c:v>
                  </c:pt>
                  <c:pt idx="29">
                    <c:v>1/11/2021</c:v>
                  </c:pt>
                  <c:pt idx="30">
                    <c:v>1/12/2021</c:v>
                  </c:pt>
                  <c:pt idx="31">
                    <c:v>1/13/2021</c:v>
                  </c:pt>
                  <c:pt idx="32">
                    <c:v>1/14/2021</c:v>
                  </c:pt>
                  <c:pt idx="33">
                    <c:v>1/15/2021</c:v>
                  </c:pt>
                  <c:pt idx="34">
                    <c:v>1/19/2021</c:v>
                  </c:pt>
                  <c:pt idx="35">
                    <c:v>1/20/2021</c:v>
                  </c:pt>
                  <c:pt idx="36">
                    <c:v>1/21/2021</c:v>
                  </c:pt>
                  <c:pt idx="37">
                    <c:v>1/22/2021</c:v>
                  </c:pt>
                  <c:pt idx="38">
                    <c:v>1/25/2021</c:v>
                  </c:pt>
                  <c:pt idx="39">
                    <c:v>1/26/2021</c:v>
                  </c:pt>
                  <c:pt idx="40">
                    <c:v>1/27/2021</c:v>
                  </c:pt>
                  <c:pt idx="41">
                    <c:v>1/28/2021</c:v>
                  </c:pt>
                  <c:pt idx="42">
                    <c:v>1/29/2021</c:v>
                  </c:pt>
                  <c:pt idx="43">
                    <c:v>2/1/2021</c:v>
                  </c:pt>
                  <c:pt idx="44">
                    <c:v>2/2/2021</c:v>
                  </c:pt>
                  <c:pt idx="45">
                    <c:v>2/3/2021</c:v>
                  </c:pt>
                  <c:pt idx="46">
                    <c:v>2/4/2021</c:v>
                  </c:pt>
                  <c:pt idx="47">
                    <c:v>2/5/2021</c:v>
                  </c:pt>
                  <c:pt idx="48">
                    <c:v>2/8/2021</c:v>
                  </c:pt>
                  <c:pt idx="49">
                    <c:v>2/9/2021</c:v>
                  </c:pt>
                  <c:pt idx="50">
                    <c:v>2/10/2021</c:v>
                  </c:pt>
                  <c:pt idx="51">
                    <c:v>2/11/2021</c:v>
                  </c:pt>
                  <c:pt idx="52">
                    <c:v>2/12/2021</c:v>
                  </c:pt>
                  <c:pt idx="53">
                    <c:v>2/16/2021</c:v>
                  </c:pt>
                  <c:pt idx="54">
                    <c:v>2/17/2021</c:v>
                  </c:pt>
                  <c:pt idx="55">
                    <c:v>2/18/2021</c:v>
                  </c:pt>
                  <c:pt idx="56">
                    <c:v>2/19/2021</c:v>
                  </c:pt>
                  <c:pt idx="57">
                    <c:v>2/22/2021</c:v>
                  </c:pt>
                  <c:pt idx="58">
                    <c:v>2/23/2021</c:v>
                  </c:pt>
                  <c:pt idx="59">
                    <c:v>2/24/2021</c:v>
                  </c:pt>
                  <c:pt idx="60">
                    <c:v>2/25/2021</c:v>
                  </c:pt>
                  <c:pt idx="61">
                    <c:v>2/26/2021</c:v>
                  </c:pt>
                  <c:pt idx="62">
                    <c:v>3/1/2021</c:v>
                  </c:pt>
                  <c:pt idx="63">
                    <c:v>3/2/2021</c:v>
                  </c:pt>
                  <c:pt idx="64">
                    <c:v>3/3/2021</c:v>
                  </c:pt>
                  <c:pt idx="65">
                    <c:v>3/4/2021</c:v>
                  </c:pt>
                  <c:pt idx="66">
                    <c:v>3/5/2021</c:v>
                  </c:pt>
                  <c:pt idx="67">
                    <c:v>3/8/2021</c:v>
                  </c:pt>
                  <c:pt idx="68">
                    <c:v>3/9/2021</c:v>
                  </c:pt>
                  <c:pt idx="69">
                    <c:v>3/10/2021</c:v>
                  </c:pt>
                  <c:pt idx="70">
                    <c:v>3/11/2021</c:v>
                  </c:pt>
                  <c:pt idx="71">
                    <c:v>3/12/2021</c:v>
                  </c:pt>
                  <c:pt idx="72">
                    <c:v>3/15/2021</c:v>
                  </c:pt>
                  <c:pt idx="73">
                    <c:v>3/16/2021</c:v>
                  </c:pt>
                  <c:pt idx="74">
                    <c:v>3/17/2021</c:v>
                  </c:pt>
                  <c:pt idx="75">
                    <c:v>3/18/2021</c:v>
                  </c:pt>
                  <c:pt idx="76">
                    <c:v>3/19/2021</c:v>
                  </c:pt>
                  <c:pt idx="77">
                    <c:v>3/22/2021</c:v>
                  </c:pt>
                  <c:pt idx="78">
                    <c:v>3/23/2021</c:v>
                  </c:pt>
                  <c:pt idx="79">
                    <c:v>3/24/2021</c:v>
                  </c:pt>
                  <c:pt idx="80">
                    <c:v>3/25/2021</c:v>
                  </c:pt>
                  <c:pt idx="81">
                    <c:v>3/26/2021</c:v>
                  </c:pt>
                  <c:pt idx="82">
                    <c:v>3/29/2021</c:v>
                  </c:pt>
                  <c:pt idx="83">
                    <c:v>3/30/2021</c:v>
                  </c:pt>
                  <c:pt idx="84">
                    <c:v>3/31/2021</c:v>
                  </c:pt>
                  <c:pt idx="85">
                    <c:v>4/1/2021</c:v>
                  </c:pt>
                  <c:pt idx="86">
                    <c:v>4/5/2021</c:v>
                  </c:pt>
                  <c:pt idx="87">
                    <c:v>4/6/2021</c:v>
                  </c:pt>
                  <c:pt idx="88">
                    <c:v>4/7/2021</c:v>
                  </c:pt>
                  <c:pt idx="89">
                    <c:v>4/8/2021</c:v>
                  </c:pt>
                  <c:pt idx="90">
                    <c:v>4/9/2021</c:v>
                  </c:pt>
                  <c:pt idx="91">
                    <c:v>4/12/2021</c:v>
                  </c:pt>
                  <c:pt idx="92">
                    <c:v>4/13/2021</c:v>
                  </c:pt>
                  <c:pt idx="93">
                    <c:v>4/14/2021</c:v>
                  </c:pt>
                  <c:pt idx="94">
                    <c:v>4/15/2021</c:v>
                  </c:pt>
                  <c:pt idx="95">
                    <c:v>4/16/2021</c:v>
                  </c:pt>
                  <c:pt idx="96">
                    <c:v>4/19/2021</c:v>
                  </c:pt>
                  <c:pt idx="97">
                    <c:v>4/20/2021</c:v>
                  </c:pt>
                  <c:pt idx="98">
                    <c:v>4/21/2021</c:v>
                  </c:pt>
                  <c:pt idx="99">
                    <c:v>4/22/2021</c:v>
                  </c:pt>
                  <c:pt idx="100">
                    <c:v>4/23/2021</c:v>
                  </c:pt>
                  <c:pt idx="101">
                    <c:v>4/26/2021</c:v>
                  </c:pt>
                  <c:pt idx="102">
                    <c:v>4/27/2021</c:v>
                  </c:pt>
                  <c:pt idx="103">
                    <c:v>4/28/2021</c:v>
                  </c:pt>
                  <c:pt idx="104">
                    <c:v>4/29/2021</c:v>
                  </c:pt>
                  <c:pt idx="105">
                    <c:v>4/30/2021</c:v>
                  </c:pt>
                  <c:pt idx="106">
                    <c:v>5/3/2021</c:v>
                  </c:pt>
                  <c:pt idx="107">
                    <c:v>5/4/2021</c:v>
                  </c:pt>
                  <c:pt idx="108">
                    <c:v>5/5/2021</c:v>
                  </c:pt>
                  <c:pt idx="109">
                    <c:v>5/6/2021</c:v>
                  </c:pt>
                  <c:pt idx="110">
                    <c:v>5/7/2021</c:v>
                  </c:pt>
                  <c:pt idx="111">
                    <c:v>5/10/2021</c:v>
                  </c:pt>
                  <c:pt idx="112">
                    <c:v>5/11/2021</c:v>
                  </c:pt>
                  <c:pt idx="113">
                    <c:v>5/12/2021</c:v>
                  </c:pt>
                  <c:pt idx="114">
                    <c:v>5/13/2021</c:v>
                  </c:pt>
                  <c:pt idx="115">
                    <c:v>5/14/2021</c:v>
                  </c:pt>
                  <c:pt idx="116">
                    <c:v>5/17/2021</c:v>
                  </c:pt>
                  <c:pt idx="117">
                    <c:v>5/18/2021</c:v>
                  </c:pt>
                  <c:pt idx="118">
                    <c:v>5/19/2021</c:v>
                  </c:pt>
                  <c:pt idx="119">
                    <c:v>5/20/2021</c:v>
                  </c:pt>
                  <c:pt idx="120">
                    <c:v>5/21/2021</c:v>
                  </c:pt>
                  <c:pt idx="121">
                    <c:v>5/24/2021</c:v>
                  </c:pt>
                  <c:pt idx="122">
                    <c:v>5/25/2021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11</c:v>
                  </c:pt>
                  <c:pt idx="91">
                    <c:v>12</c:v>
                  </c:pt>
                  <c:pt idx="92">
                    <c:v>13</c:v>
                  </c:pt>
                  <c:pt idx="93">
                    <c:v>14</c:v>
                  </c:pt>
                  <c:pt idx="94">
                    <c:v>15</c:v>
                  </c:pt>
                  <c:pt idx="95">
                    <c:v>16</c:v>
                  </c:pt>
                  <c:pt idx="96">
                    <c:v>17</c:v>
                  </c:pt>
                  <c:pt idx="97">
                    <c:v>18</c:v>
                  </c:pt>
                  <c:pt idx="98">
                    <c:v>19</c:v>
                  </c:pt>
                  <c:pt idx="99">
                    <c:v>20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11</c:v>
                  </c:pt>
                  <c:pt idx="111">
                    <c:v>12</c:v>
                  </c:pt>
                  <c:pt idx="112">
                    <c:v>13</c:v>
                  </c:pt>
                  <c:pt idx="113">
                    <c:v>14</c:v>
                  </c:pt>
                  <c:pt idx="114">
                    <c:v>15</c:v>
                  </c:pt>
                  <c:pt idx="115">
                    <c:v>16</c:v>
                  </c:pt>
                  <c:pt idx="116">
                    <c:v>17</c:v>
                  </c:pt>
                  <c:pt idx="117">
                    <c:v>18</c:v>
                  </c:pt>
                  <c:pt idx="118">
                    <c:v>19</c:v>
                  </c:pt>
                  <c:pt idx="119">
                    <c:v>20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</c:lvl>
                <c:lvl>
                  <c:pt idx="0">
                    <c:v>1</c:v>
                  </c:pt>
                  <c:pt idx="20">
                    <c:v>2</c:v>
                  </c:pt>
                  <c:pt idx="40">
                    <c:v>3</c:v>
                  </c:pt>
                  <c:pt idx="60">
                    <c:v>4</c:v>
                  </c:pt>
                  <c:pt idx="80">
                    <c:v>5</c:v>
                  </c:pt>
                  <c:pt idx="100">
                    <c:v>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</c:lvl>
              </c:multiLvlStrCache>
            </c:multiLvlStrRef>
          </c:cat>
          <c:val>
            <c:numRef>
              <c:f>'Seasonal-Trend Model'!$F$3:$F$125</c:f>
              <c:numCache>
                <c:formatCode>General</c:formatCode>
                <c:ptCount val="123"/>
                <c:pt idx="20" formatCode="_([$$-409]* #,##0.00_);_([$$-409]* \(#,##0.00\);_([$$-409]* &quot;-&quot;??_);_(@_)">
                  <c:v>95.102000150000009</c:v>
                </c:pt>
                <c:pt idx="21" formatCode="_([$$-409]* #,##0.00_);_([$$-409]* \(#,##0.00\);_([$$-409]* &quot;-&quot;??_);_(@_)">
                  <c:v>95.296000000000006</c:v>
                </c:pt>
                <c:pt idx="22" formatCode="_([$$-409]* #,##0.00_);_([$$-409]* \(#,##0.00\);_([$$-409]* &quot;-&quot;??_);_(@_)">
                  <c:v>95.652999950000009</c:v>
                </c:pt>
                <c:pt idx="23" formatCode="_([$$-409]* #,##0.00_);_([$$-409]* \(#,##0.00\);_([$$-409]* &quot;-&quot;??_);_(@_)">
                  <c:v>95.95799989999999</c:v>
                </c:pt>
                <c:pt idx="24" formatCode="_([$$-409]* #,##0.00_);_([$$-409]* \(#,##0.00\);_([$$-409]* &quot;-&quot;??_);_(@_)">
                  <c:v>96.381999649999983</c:v>
                </c:pt>
                <c:pt idx="25" formatCode="_([$$-409]* #,##0.00_);_([$$-409]* \(#,##0.00\);_([$$-409]* &quot;-&quot;??_);_(@_)">
                  <c:v>96.693999549999987</c:v>
                </c:pt>
                <c:pt idx="26" formatCode="_([$$-409]* #,##0.00_);_([$$-409]* \(#,##0.00\);_([$$-409]* &quot;-&quot;??_);_(@_)">
                  <c:v>97.12949949999998</c:v>
                </c:pt>
                <c:pt idx="27" formatCode="_([$$-409]* #,##0.00_);_([$$-409]* \(#,##0.00\);_([$$-409]* &quot;-&quot;??_);_(@_)">
                  <c:v>97.515499549999987</c:v>
                </c:pt>
                <c:pt idx="28" formatCode="_([$$-409]* #,##0.00_);_([$$-409]* \(#,##0.00\);_([$$-409]* &quot;-&quot;??_);_(@_)">
                  <c:v>97.946999399999996</c:v>
                </c:pt>
                <c:pt idx="29" formatCode="_([$$-409]* #,##0.00_);_([$$-409]* \(#,##0.00\);_([$$-409]* &quot;-&quot;??_);_(@_)">
                  <c:v>98.439999449999988</c:v>
                </c:pt>
                <c:pt idx="30" formatCode="_([$$-409]* #,##0.00_);_([$$-409]* \(#,##0.00\);_([$$-409]* &quot;-&quot;??_);_(@_)">
                  <c:v>98.927499449999999</c:v>
                </c:pt>
                <c:pt idx="31" formatCode="_([$$-409]* #,##0.00_);_([$$-409]* \(#,##0.00\);_([$$-409]* &quot;-&quot;??_);_(@_)">
                  <c:v>99.394999400000003</c:v>
                </c:pt>
                <c:pt idx="32" formatCode="_([$$-409]* #,##0.00_);_([$$-409]* \(#,##0.00\);_([$$-409]* &quot;-&quot;??_);_(@_)">
                  <c:v>99.920999200000011</c:v>
                </c:pt>
                <c:pt idx="33" formatCode="_([$$-409]* #,##0.00_);_([$$-409]* \(#,##0.00\);_([$$-409]* &quot;-&quot;??_);_(@_)">
                  <c:v>100.38449900000001</c:v>
                </c:pt>
                <c:pt idx="34" formatCode="_([$$-409]* #,##0.00_);_([$$-409]* \(#,##0.00\);_([$$-409]* &quot;-&quot;??_);_(@_)">
                  <c:v>100.73149910000001</c:v>
                </c:pt>
                <c:pt idx="35" formatCode="_([$$-409]* #,##0.00_);_([$$-409]* \(#,##0.00\);_([$$-409]* &quot;-&quot;??_);_(@_)">
                  <c:v>100.9919994</c:v>
                </c:pt>
                <c:pt idx="36" formatCode="_([$$-409]* #,##0.00_);_([$$-409]* \(#,##0.00\);_([$$-409]* &quot;-&quot;??_);_(@_)">
                  <c:v>101.2009994</c:v>
                </c:pt>
                <c:pt idx="37" formatCode="_([$$-409]* #,##0.00_);_([$$-409]* \(#,##0.00\);_([$$-409]* &quot;-&quot;??_);_(@_)">
                  <c:v>101.35849945</c:v>
                </c:pt>
                <c:pt idx="38" formatCode="_([$$-409]* #,##0.00_);_([$$-409]* \(#,##0.00\);_([$$-409]* &quot;-&quot;??_);_(@_)">
                  <c:v>101.54099955000001</c:v>
                </c:pt>
                <c:pt idx="39" formatCode="_([$$-409]* #,##0.00_);_([$$-409]* \(#,##0.00\);_([$$-409]* &quot;-&quot;??_);_(@_)">
                  <c:v>101.63199955000002</c:v>
                </c:pt>
                <c:pt idx="40" formatCode="_([$$-409]* #,##0.00_);_([$$-409]* \(#,##0.00\);_([$$-409]* &quot;-&quot;??_);_(@_)">
                  <c:v>101.77549970000001</c:v>
                </c:pt>
                <c:pt idx="41" formatCode="_([$$-409]* #,##0.00_);_([$$-409]* \(#,##0.00\);_([$$-409]* &quot;-&quot;??_);_(@_)">
                  <c:v>101.72799985000002</c:v>
                </c:pt>
                <c:pt idx="42" formatCode="_([$$-409]* #,##0.00_);_([$$-409]* \(#,##0.00\);_([$$-409]* &quot;-&quot;??_);_(@_)">
                  <c:v>101.58899995</c:v>
                </c:pt>
                <c:pt idx="43" formatCode="_([$$-409]* #,##0.00_);_([$$-409]* \(#,##0.00\);_([$$-409]* &quot;-&quot;??_);_(@_)">
                  <c:v>101.33549995</c:v>
                </c:pt>
                <c:pt idx="44" formatCode="_([$$-409]* #,##0.00_);_([$$-409]* \(#,##0.00\);_([$$-409]* &quot;-&quot;??_);_(@_)">
                  <c:v>101.20700000000001</c:v>
                </c:pt>
                <c:pt idx="45" formatCode="_([$$-409]* #,##0.00_);_([$$-409]* \(#,##0.00\);_([$$-409]* &quot;-&quot;??_);_(@_)">
                  <c:v>101.1654999</c:v>
                </c:pt>
                <c:pt idx="46" formatCode="_([$$-409]* #,##0.00_);_([$$-409]* \(#,##0.00\);_([$$-409]* &quot;-&quot;??_);_(@_)">
                  <c:v>101.57549975000001</c:v>
                </c:pt>
                <c:pt idx="47" formatCode="_([$$-409]* #,##0.00_);_([$$-409]* \(#,##0.00\);_([$$-409]* &quot;-&quot;??_);_(@_)">
                  <c:v>102.0654995</c:v>
                </c:pt>
                <c:pt idx="48" formatCode="_([$$-409]* #,##0.00_);_([$$-409]* \(#,##0.00\);_([$$-409]* &quot;-&quot;??_);_(@_)">
                  <c:v>102.80099944999999</c:v>
                </c:pt>
                <c:pt idx="49" formatCode="_([$$-409]* #,##0.00_);_([$$-409]* \(#,##0.00\);_([$$-409]* &quot;-&quot;??_);_(@_)">
                  <c:v>103.38249970000001</c:v>
                </c:pt>
                <c:pt idx="50" formatCode="_([$$-409]* #,##0.00_);_([$$-409]* \(#,##0.00\);_([$$-409]* &quot;-&quot;??_);_(@_)">
                  <c:v>103.82249985000001</c:v>
                </c:pt>
                <c:pt idx="51" formatCode="_([$$-409]* #,##0.00_);_([$$-409]* \(#,##0.00\);_([$$-409]* &quot;-&quot;??_);_(@_)">
                  <c:v>104.2864998</c:v>
                </c:pt>
                <c:pt idx="52" formatCode="_([$$-409]* #,##0.00_);_([$$-409]* \(#,##0.00\);_([$$-409]* &quot;-&quot;??_);_(@_)">
                  <c:v>104.79049990000001</c:v>
                </c:pt>
                <c:pt idx="53" formatCode="_([$$-409]* #,##0.00_);_([$$-409]* \(#,##0.00\);_([$$-409]* &quot;-&quot;??_);_(@_)">
                  <c:v>105.29599994999998</c:v>
                </c:pt>
                <c:pt idx="54" formatCode="_([$$-409]* #,##0.00_);_([$$-409]* \(#,##0.00\);_([$$-409]* &quot;-&quot;??_);_(@_)">
                  <c:v>105.94199985</c:v>
                </c:pt>
                <c:pt idx="55" formatCode="_([$$-409]* #,##0.00_);_([$$-409]* \(#,##0.00\);_([$$-409]* &quot;-&quot;??_);_(@_)">
                  <c:v>106.57649959999999</c:v>
                </c:pt>
                <c:pt idx="56" formatCode="_([$$-409]* #,##0.00_);_([$$-409]* \(#,##0.00\);_([$$-409]* &quot;-&quot;??_);_(@_)">
                  <c:v>107.10799949999998</c:v>
                </c:pt>
                <c:pt idx="57" formatCode="_([$$-409]* #,##0.00_);_([$$-409]* \(#,##0.00\);_([$$-409]* &quot;-&quot;??_);_(@_)">
                  <c:v>107.7574994</c:v>
                </c:pt>
                <c:pt idx="58" formatCode="_([$$-409]* #,##0.00_);_([$$-409]* \(#,##0.00\);_([$$-409]* &quot;-&quot;??_);_(@_)">
                  <c:v>108.3659993</c:v>
                </c:pt>
                <c:pt idx="59" formatCode="_([$$-409]* #,##0.00_);_([$$-409]* \(#,##0.00\);_([$$-409]* &quot;-&quot;??_);_(@_)">
                  <c:v>109.02349934999999</c:v>
                </c:pt>
                <c:pt idx="60" formatCode="_([$$-409]* #,##0.00_);_([$$-409]* \(#,##0.00\);_([$$-409]* &quot;-&quot;??_);_(@_)">
                  <c:v>109.51799930000001</c:v>
                </c:pt>
                <c:pt idx="61" formatCode="_([$$-409]* #,##0.00_);_([$$-409]* \(#,##0.00\);_([$$-409]* &quot;-&quot;??_);_(@_)">
                  <c:v>110.02199940000003</c:v>
                </c:pt>
                <c:pt idx="62" formatCode="_([$$-409]* #,##0.00_);_([$$-409]* \(#,##0.00\);_([$$-409]* &quot;-&quot;??_);_(@_)">
                  <c:v>110.42999920000003</c:v>
                </c:pt>
                <c:pt idx="63" formatCode="_([$$-409]* #,##0.00_);_([$$-409]* \(#,##0.00\);_([$$-409]* &quot;-&quot;??_);_(@_)">
                  <c:v>111.04849935000001</c:v>
                </c:pt>
                <c:pt idx="64" formatCode="_([$$-409]* #,##0.00_);_([$$-409]* \(#,##0.00\);_([$$-409]* &quot;-&quot;??_);_(@_)">
                  <c:v>111.41049925</c:v>
                </c:pt>
                <c:pt idx="65" formatCode="_([$$-409]* #,##0.00_);_([$$-409]* \(#,##0.00\);_([$$-409]* &quot;-&quot;??_);_(@_)">
                  <c:v>111.67449919999999</c:v>
                </c:pt>
                <c:pt idx="66" formatCode="_([$$-409]* #,##0.00_);_([$$-409]* \(#,##0.00\);_([$$-409]* &quot;-&quot;??_);_(@_)">
                  <c:v>111.20099910000002</c:v>
                </c:pt>
                <c:pt idx="67" formatCode="_([$$-409]* #,##0.00_);_([$$-409]* \(#,##0.00\);_([$$-409]* &quot;-&quot;??_);_(@_)">
                  <c:v>110.86399920000001</c:v>
                </c:pt>
                <c:pt idx="68" formatCode="_([$$-409]* #,##0.00_);_([$$-409]* \(#,##0.00\);_([$$-409]* &quot;-&quot;??_);_(@_)">
                  <c:v>110.04099925</c:v>
                </c:pt>
                <c:pt idx="69" formatCode="_([$$-409]* #,##0.00_);_([$$-409]* \(#,##0.00\);_([$$-409]* &quot;-&quot;??_);_(@_)">
                  <c:v>109.33599895</c:v>
                </c:pt>
                <c:pt idx="70" formatCode="_([$$-409]* #,##0.00_);_([$$-409]* \(#,##0.00\);_([$$-409]* &quot;-&quot;??_);_(@_)">
                  <c:v>108.75349889999998</c:v>
                </c:pt>
                <c:pt idx="71" formatCode="_([$$-409]* #,##0.00_);_([$$-409]* \(#,##0.00\);_([$$-409]* &quot;-&quot;??_);_(@_)">
                  <c:v>108.24799885000002</c:v>
                </c:pt>
                <c:pt idx="72" formatCode="_([$$-409]* #,##0.00_);_([$$-409]* \(#,##0.00\);_([$$-409]* &quot;-&quot;??_);_(@_)">
                  <c:v>107.77749870000002</c:v>
                </c:pt>
                <c:pt idx="73" formatCode="_([$$-409]* #,##0.00_);_([$$-409]* \(#,##0.00\);_([$$-409]* &quot;-&quot;??_);_(@_)">
                  <c:v>107.37049870000001</c:v>
                </c:pt>
                <c:pt idx="74" formatCode="_([$$-409]* #,##0.00_);_([$$-409]* \(#,##0.00\);_([$$-409]* &quot;-&quot;??_);_(@_)">
                  <c:v>106.94999855</c:v>
                </c:pt>
                <c:pt idx="75" formatCode="_([$$-409]* #,##0.00_);_([$$-409]* \(#,##0.00\);_([$$-409]* &quot;-&quot;??_);_(@_)">
                  <c:v>106.50049864999998</c:v>
                </c:pt>
                <c:pt idx="76" formatCode="_([$$-409]* #,##0.00_);_([$$-409]* \(#,##0.00\);_([$$-409]* &quot;-&quot;??_);_(@_)">
                  <c:v>106.09149859999999</c:v>
                </c:pt>
                <c:pt idx="77" formatCode="_([$$-409]* #,##0.00_);_([$$-409]* \(#,##0.00\);_([$$-409]* &quot;-&quot;??_);_(@_)">
                  <c:v>105.57749865000001</c:v>
                </c:pt>
                <c:pt idx="78" formatCode="_([$$-409]* #,##0.00_);_([$$-409]* \(#,##0.00\);_([$$-409]* &quot;-&quot;??_);_(@_)">
                  <c:v>105.25799864999999</c:v>
                </c:pt>
                <c:pt idx="79" formatCode="_([$$-409]* #,##0.00_);_([$$-409]* \(#,##0.00\);_([$$-409]* &quot;-&quot;??_);_(@_)">
                  <c:v>104.8919987</c:v>
                </c:pt>
                <c:pt idx="80" formatCode="_([$$-409]* #,##0.00_);_([$$-409]* \(#,##0.00\);_([$$-409]* &quot;-&quot;??_);_(@_)">
                  <c:v>104.5294987</c:v>
                </c:pt>
                <c:pt idx="81" formatCode="_([$$-409]* #,##0.00_);_([$$-409]* \(#,##0.00\);_([$$-409]* &quot;-&quot;??_);_(@_)">
                  <c:v>104.30799869999998</c:v>
                </c:pt>
                <c:pt idx="82" formatCode="_([$$-409]* #,##0.00_);_([$$-409]* \(#,##0.00\);_([$$-409]* &quot;-&quot;??_);_(@_)">
                  <c:v>104.28849869999999</c:v>
                </c:pt>
                <c:pt idx="83" formatCode="_([$$-409]* #,##0.00_);_([$$-409]* \(#,##0.00\);_([$$-409]* &quot;-&quot;??_);_(@_)">
                  <c:v>104.21449849999999</c:v>
                </c:pt>
                <c:pt idx="84" formatCode="_([$$-409]* #,##0.00_);_([$$-409]* \(#,##0.00\);_([$$-409]* &quot;-&quot;??_);_(@_)">
                  <c:v>104.15149875</c:v>
                </c:pt>
                <c:pt idx="85" formatCode="_([$$-409]* #,##0.00_);_([$$-409]* \(#,##0.00\);_([$$-409]* &quot;-&quot;??_);_(@_)">
                  <c:v>104.225999</c:v>
                </c:pt>
                <c:pt idx="86" formatCode="_([$$-409]* #,##0.00_);_([$$-409]* \(#,##0.00\);_([$$-409]* &quot;-&quot;??_);_(@_)">
                  <c:v>104.47699924999999</c:v>
                </c:pt>
                <c:pt idx="87" formatCode="_([$$-409]* #,##0.00_);_([$$-409]* \(#,##0.00\);_([$$-409]* &quot;-&quot;??_);_(@_)">
                  <c:v>104.83949925000002</c:v>
                </c:pt>
                <c:pt idx="88" formatCode="_([$$-409]* #,##0.00_);_([$$-409]* \(#,##0.00\);_([$$-409]* &quot;-&quot;??_);_(@_)">
                  <c:v>105.32199935000001</c:v>
                </c:pt>
                <c:pt idx="89" formatCode="_([$$-409]* #,##0.00_);_([$$-409]* \(#,##0.00\);_([$$-409]* &quot;-&quot;??_);_(@_)">
                  <c:v>105.78899955</c:v>
                </c:pt>
                <c:pt idx="90" formatCode="_([$$-409]* #,##0.00_);_([$$-409]* \(#,##0.00\);_([$$-409]* &quot;-&quot;??_);_(@_)">
                  <c:v>106.23049965</c:v>
                </c:pt>
                <c:pt idx="91" formatCode="_([$$-409]* #,##0.00_);_([$$-409]* \(#,##0.00\);_([$$-409]* &quot;-&quot;??_);_(@_)">
                  <c:v>106.65999985000001</c:v>
                </c:pt>
                <c:pt idx="92" formatCode="_([$$-409]* #,##0.00_);_([$$-409]* \(#,##0.00\);_([$$-409]* &quot;-&quot;??_);_(@_)">
                  <c:v>107.0014999</c:v>
                </c:pt>
                <c:pt idx="93" formatCode="_([$$-409]* #,##0.00_);_([$$-409]* \(#,##0.00\);_([$$-409]* &quot;-&quot;??_);_(@_)">
                  <c:v>107.32599980000001</c:v>
                </c:pt>
                <c:pt idx="94" formatCode="_([$$-409]* #,##0.00_);_([$$-409]* \(#,##0.00\);_([$$-409]* &quot;-&quot;??_);_(@_)">
                  <c:v>107.58699985000001</c:v>
                </c:pt>
                <c:pt idx="95" formatCode="_([$$-409]* #,##0.00_);_([$$-409]* \(#,##0.00\);_([$$-409]* &quot;-&quot;??_);_(@_)">
                  <c:v>107.92899970000001</c:v>
                </c:pt>
                <c:pt idx="96" formatCode="_([$$-409]* #,##0.00_);_([$$-409]* \(#,##0.00\);_([$$-409]* &quot;-&quot;??_);_(@_)">
                  <c:v>108.21699980000001</c:v>
                </c:pt>
                <c:pt idx="97" formatCode="_([$$-409]* #,##0.00_);_([$$-409]* \(#,##0.00\);_([$$-409]* &quot;-&quot;??_);_(@_)">
                  <c:v>108.45299985000001</c:v>
                </c:pt>
                <c:pt idx="98" formatCode="_([$$-409]* #,##0.00_);_([$$-409]* \(#,##0.00\);_([$$-409]* &quot;-&quot;??_);_(@_)">
                  <c:v>108.53899995000002</c:v>
                </c:pt>
                <c:pt idx="99" formatCode="_([$$-409]* #,##0.00_);_([$$-409]* \(#,##0.00\);_([$$-409]* &quot;-&quot;??_);_(@_)">
                  <c:v>108.70549999999999</c:v>
                </c:pt>
                <c:pt idx="100" formatCode="_([$$-409]* #,##0.00_);_([$$-409]* \(#,##0.00\);_([$$-409]* &quot;-&quot;??_);_(@_)">
                  <c:v>109.03500019999998</c:v>
                </c:pt>
                <c:pt idx="101" formatCode="_([$$-409]* #,##0.00_);_([$$-409]* \(#,##0.00\);_([$$-409]* &quot;-&quot;??_);_(@_)">
                  <c:v>109.39950019999999</c:v>
                </c:pt>
                <c:pt idx="102" formatCode="_([$$-409]* #,##0.00_);_([$$-409]* \(#,##0.00\);_([$$-409]* &quot;-&quot;??_);_(@_)">
                  <c:v>109.57450019999999</c:v>
                </c:pt>
                <c:pt idx="103" formatCode="_([$$-409]* #,##0.00_);_([$$-409]* \(#,##0.00\);_([$$-409]* &quot;-&quot;??_);_(@_)">
                  <c:v>109.57800019999999</c:v>
                </c:pt>
                <c:pt idx="104" formatCode="_([$$-409]* #,##0.00_);_([$$-409]* \(#,##0.00\);_([$$-409]* &quot;-&quot;??_);_(@_)">
                  <c:v>109.577</c:v>
                </c:pt>
                <c:pt idx="105" formatCode="_([$$-409]* #,##0.00_);_([$$-409]* \(#,##0.00\);_([$$-409]* &quot;-&quot;??_);_(@_)">
                  <c:v>109.5189998</c:v>
                </c:pt>
                <c:pt idx="106" formatCode="_([$$-409]* #,##0.00_);_([$$-409]* \(#,##0.00\);_([$$-409]* &quot;-&quot;??_);_(@_)">
                  <c:v>109.18399995</c:v>
                </c:pt>
                <c:pt idx="107" formatCode="_([$$-409]* #,##0.00_);_([$$-409]* \(#,##0.00\);_([$$-409]* &quot;-&quot;??_);_(@_)">
                  <c:v>108.58300015</c:v>
                </c:pt>
                <c:pt idx="108" formatCode="_([$$-409]* #,##0.00_);_([$$-409]* \(#,##0.00\);_([$$-409]* &quot;-&quot;??_);_(@_)">
                  <c:v>107.92750010000002</c:v>
                </c:pt>
                <c:pt idx="109" formatCode="_([$$-409]* #,##0.00_);_([$$-409]* \(#,##0.00\);_([$$-409]* &quot;-&quot;??_);_(@_)">
                  <c:v>107.26599990000003</c:v>
                </c:pt>
                <c:pt idx="110" formatCode="_([$$-409]* #,##0.00_);_([$$-409]* \(#,##0.00\);_([$$-409]* &quot;-&quot;??_);_(@_)">
                  <c:v>106.66249990000001</c:v>
                </c:pt>
                <c:pt idx="111" formatCode="_([$$-409]* #,##0.00_);_([$$-409]* \(#,##0.00\);_([$$-409]* &quot;-&quot;??_);_(@_)">
                  <c:v>105.92499990000002</c:v>
                </c:pt>
                <c:pt idx="112" formatCode="_([$$-409]* #,##0.00_);_([$$-409]* \(#,##0.00\);_([$$-409]* &quot;-&quot;??_);_(@_)">
                  <c:v>105.22550005000002</c:v>
                </c:pt>
                <c:pt idx="113" formatCode="_([$$-409]* #,##0.00_);_([$$-409]* \(#,##0.00\);_([$$-409]* &quot;-&quot;??_);_(@_)">
                  <c:v>104.43400035000002</c:v>
                </c:pt>
                <c:pt idx="114" formatCode="_([$$-409]* #,##0.00_);_([$$-409]* \(#,##0.00\);_([$$-409]* &quot;-&quot;??_);_(@_)">
                  <c:v>103.49750055000001</c:v>
                </c:pt>
                <c:pt idx="115" formatCode="_([$$-409]* #,##0.00_);_([$$-409]* \(#,##0.00\);_([$$-409]* &quot;-&quot;??_);_(@_)">
                  <c:v>102.50750075000003</c:v>
                </c:pt>
                <c:pt idx="116" formatCode="_([$$-409]* #,##0.00_);_([$$-409]* \(#,##0.00\);_([$$-409]* &quot;-&quot;??_);_(@_)">
                  <c:v>101.66000095000001</c:v>
                </c:pt>
                <c:pt idx="117" formatCode="_([$$-409]* #,##0.00_);_([$$-409]* \(#,##0.00\);_([$$-409]* &quot;-&quot;??_);_(@_)">
                  <c:v>100.85700070000003</c:v>
                </c:pt>
                <c:pt idx="118" formatCode="_([$$-409]* #,##0.00_);_([$$-409]* \(#,##0.00\);_([$$-409]* &quot;-&quot;??_);_(@_)">
                  <c:v>100.17650065000002</c:v>
                </c:pt>
                <c:pt idx="119" formatCode="_([$$-409]* #,##0.00_);_([$$-409]* \(#,##0.00\);_([$$-409]* &quot;-&quot;??_);_(@_)">
                  <c:v>99.520000450000026</c:v>
                </c:pt>
                <c:pt idx="120" formatCode="_([$$-409]* #,##0.00_);_([$$-409]* \(#,##0.00\);_([$$-409]* &quot;-&quot;??_);_(@_)">
                  <c:v>98.918000450000008</c:v>
                </c:pt>
                <c:pt idx="121" formatCode="_([$$-409]* #,##0.00_);_([$$-409]* \(#,##0.00\);_([$$-409]* &quot;-&quot;??_);_(@_)">
                  <c:v>98.337895105263172</c:v>
                </c:pt>
                <c:pt idx="122" formatCode="_([$$-409]* #,##0.00_);_([$$-409]* \(#,##0.00\);_([$$-409]* &quot;-&quot;??_);_(@_)">
                  <c:v>97.750000499999999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F-4896-A51B-74B5E15C1181}"/>
            </c:ext>
          </c:extLst>
        </c:ser>
        <c:ser>
          <c:idx val="2"/>
          <c:order val="2"/>
          <c:tx>
            <c:strRef>
              <c:f>'Seasonal-Trend Model'!$G$2</c:f>
              <c:strCache>
                <c:ptCount val="1"/>
                <c:pt idx="0">
                  <c:v>CMA(20)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'Seasonal-Trend Model'!$A$3:$D$125</c:f>
              <c:multiLvlStrCache>
                <c:ptCount val="123"/>
                <c:lvl>
                  <c:pt idx="0">
                    <c:v>11/27/2020</c:v>
                  </c:pt>
                  <c:pt idx="1">
                    <c:v>11/30/2020</c:v>
                  </c:pt>
                  <c:pt idx="2">
                    <c:v>12/1/2020</c:v>
                  </c:pt>
                  <c:pt idx="3">
                    <c:v>12/2/2020</c:v>
                  </c:pt>
                  <c:pt idx="4">
                    <c:v>12/3/2020</c:v>
                  </c:pt>
                  <c:pt idx="5">
                    <c:v>12/4/2020</c:v>
                  </c:pt>
                  <c:pt idx="6">
                    <c:v>12/7/2020</c:v>
                  </c:pt>
                  <c:pt idx="7">
                    <c:v>12/8/2020</c:v>
                  </c:pt>
                  <c:pt idx="8">
                    <c:v>12/9/2020</c:v>
                  </c:pt>
                  <c:pt idx="9">
                    <c:v>12/10/2020</c:v>
                  </c:pt>
                  <c:pt idx="10">
                    <c:v>12/11/2020</c:v>
                  </c:pt>
                  <c:pt idx="11">
                    <c:v>12/14/2020</c:v>
                  </c:pt>
                  <c:pt idx="12">
                    <c:v>12/15/2020</c:v>
                  </c:pt>
                  <c:pt idx="13">
                    <c:v>12/16/2020</c:v>
                  </c:pt>
                  <c:pt idx="14">
                    <c:v>12/17/2020</c:v>
                  </c:pt>
                  <c:pt idx="15">
                    <c:v>12/18/2020</c:v>
                  </c:pt>
                  <c:pt idx="16">
                    <c:v>12/21/2020</c:v>
                  </c:pt>
                  <c:pt idx="17">
                    <c:v>12/22/2020</c:v>
                  </c:pt>
                  <c:pt idx="18">
                    <c:v>12/23/2020</c:v>
                  </c:pt>
                  <c:pt idx="19">
                    <c:v>12/24/2020</c:v>
                  </c:pt>
                  <c:pt idx="20">
                    <c:v>12/28/2020</c:v>
                  </c:pt>
                  <c:pt idx="21">
                    <c:v>12/29/2020</c:v>
                  </c:pt>
                  <c:pt idx="22">
                    <c:v>12/30/2020</c:v>
                  </c:pt>
                  <c:pt idx="23">
                    <c:v>12/31/2020</c:v>
                  </c:pt>
                  <c:pt idx="24">
                    <c:v>1/4/2021</c:v>
                  </c:pt>
                  <c:pt idx="25">
                    <c:v>1/5/2021</c:v>
                  </c:pt>
                  <c:pt idx="26">
                    <c:v>1/6/2021</c:v>
                  </c:pt>
                  <c:pt idx="27">
                    <c:v>1/7/2021</c:v>
                  </c:pt>
                  <c:pt idx="28">
                    <c:v>1/8/2021</c:v>
                  </c:pt>
                  <c:pt idx="29">
                    <c:v>1/11/2021</c:v>
                  </c:pt>
                  <c:pt idx="30">
                    <c:v>1/12/2021</c:v>
                  </c:pt>
                  <c:pt idx="31">
                    <c:v>1/13/2021</c:v>
                  </c:pt>
                  <c:pt idx="32">
                    <c:v>1/14/2021</c:v>
                  </c:pt>
                  <c:pt idx="33">
                    <c:v>1/15/2021</c:v>
                  </c:pt>
                  <c:pt idx="34">
                    <c:v>1/19/2021</c:v>
                  </c:pt>
                  <c:pt idx="35">
                    <c:v>1/20/2021</c:v>
                  </c:pt>
                  <c:pt idx="36">
                    <c:v>1/21/2021</c:v>
                  </c:pt>
                  <c:pt idx="37">
                    <c:v>1/22/2021</c:v>
                  </c:pt>
                  <c:pt idx="38">
                    <c:v>1/25/2021</c:v>
                  </c:pt>
                  <c:pt idx="39">
                    <c:v>1/26/2021</c:v>
                  </c:pt>
                  <c:pt idx="40">
                    <c:v>1/27/2021</c:v>
                  </c:pt>
                  <c:pt idx="41">
                    <c:v>1/28/2021</c:v>
                  </c:pt>
                  <c:pt idx="42">
                    <c:v>1/29/2021</c:v>
                  </c:pt>
                  <c:pt idx="43">
                    <c:v>2/1/2021</c:v>
                  </c:pt>
                  <c:pt idx="44">
                    <c:v>2/2/2021</c:v>
                  </c:pt>
                  <c:pt idx="45">
                    <c:v>2/3/2021</c:v>
                  </c:pt>
                  <c:pt idx="46">
                    <c:v>2/4/2021</c:v>
                  </c:pt>
                  <c:pt idx="47">
                    <c:v>2/5/2021</c:v>
                  </c:pt>
                  <c:pt idx="48">
                    <c:v>2/8/2021</c:v>
                  </c:pt>
                  <c:pt idx="49">
                    <c:v>2/9/2021</c:v>
                  </c:pt>
                  <c:pt idx="50">
                    <c:v>2/10/2021</c:v>
                  </c:pt>
                  <c:pt idx="51">
                    <c:v>2/11/2021</c:v>
                  </c:pt>
                  <c:pt idx="52">
                    <c:v>2/12/2021</c:v>
                  </c:pt>
                  <c:pt idx="53">
                    <c:v>2/16/2021</c:v>
                  </c:pt>
                  <c:pt idx="54">
                    <c:v>2/17/2021</c:v>
                  </c:pt>
                  <c:pt idx="55">
                    <c:v>2/18/2021</c:v>
                  </c:pt>
                  <c:pt idx="56">
                    <c:v>2/19/2021</c:v>
                  </c:pt>
                  <c:pt idx="57">
                    <c:v>2/22/2021</c:v>
                  </c:pt>
                  <c:pt idx="58">
                    <c:v>2/23/2021</c:v>
                  </c:pt>
                  <c:pt idx="59">
                    <c:v>2/24/2021</c:v>
                  </c:pt>
                  <c:pt idx="60">
                    <c:v>2/25/2021</c:v>
                  </c:pt>
                  <c:pt idx="61">
                    <c:v>2/26/2021</c:v>
                  </c:pt>
                  <c:pt idx="62">
                    <c:v>3/1/2021</c:v>
                  </c:pt>
                  <c:pt idx="63">
                    <c:v>3/2/2021</c:v>
                  </c:pt>
                  <c:pt idx="64">
                    <c:v>3/3/2021</c:v>
                  </c:pt>
                  <c:pt idx="65">
                    <c:v>3/4/2021</c:v>
                  </c:pt>
                  <c:pt idx="66">
                    <c:v>3/5/2021</c:v>
                  </c:pt>
                  <c:pt idx="67">
                    <c:v>3/8/2021</c:v>
                  </c:pt>
                  <c:pt idx="68">
                    <c:v>3/9/2021</c:v>
                  </c:pt>
                  <c:pt idx="69">
                    <c:v>3/10/2021</c:v>
                  </c:pt>
                  <c:pt idx="70">
                    <c:v>3/11/2021</c:v>
                  </c:pt>
                  <c:pt idx="71">
                    <c:v>3/12/2021</c:v>
                  </c:pt>
                  <c:pt idx="72">
                    <c:v>3/15/2021</c:v>
                  </c:pt>
                  <c:pt idx="73">
                    <c:v>3/16/2021</c:v>
                  </c:pt>
                  <c:pt idx="74">
                    <c:v>3/17/2021</c:v>
                  </c:pt>
                  <c:pt idx="75">
                    <c:v>3/18/2021</c:v>
                  </c:pt>
                  <c:pt idx="76">
                    <c:v>3/19/2021</c:v>
                  </c:pt>
                  <c:pt idx="77">
                    <c:v>3/22/2021</c:v>
                  </c:pt>
                  <c:pt idx="78">
                    <c:v>3/23/2021</c:v>
                  </c:pt>
                  <c:pt idx="79">
                    <c:v>3/24/2021</c:v>
                  </c:pt>
                  <c:pt idx="80">
                    <c:v>3/25/2021</c:v>
                  </c:pt>
                  <c:pt idx="81">
                    <c:v>3/26/2021</c:v>
                  </c:pt>
                  <c:pt idx="82">
                    <c:v>3/29/2021</c:v>
                  </c:pt>
                  <c:pt idx="83">
                    <c:v>3/30/2021</c:v>
                  </c:pt>
                  <c:pt idx="84">
                    <c:v>3/31/2021</c:v>
                  </c:pt>
                  <c:pt idx="85">
                    <c:v>4/1/2021</c:v>
                  </c:pt>
                  <c:pt idx="86">
                    <c:v>4/5/2021</c:v>
                  </c:pt>
                  <c:pt idx="87">
                    <c:v>4/6/2021</c:v>
                  </c:pt>
                  <c:pt idx="88">
                    <c:v>4/7/2021</c:v>
                  </c:pt>
                  <c:pt idx="89">
                    <c:v>4/8/2021</c:v>
                  </c:pt>
                  <c:pt idx="90">
                    <c:v>4/9/2021</c:v>
                  </c:pt>
                  <c:pt idx="91">
                    <c:v>4/12/2021</c:v>
                  </c:pt>
                  <c:pt idx="92">
                    <c:v>4/13/2021</c:v>
                  </c:pt>
                  <c:pt idx="93">
                    <c:v>4/14/2021</c:v>
                  </c:pt>
                  <c:pt idx="94">
                    <c:v>4/15/2021</c:v>
                  </c:pt>
                  <c:pt idx="95">
                    <c:v>4/16/2021</c:v>
                  </c:pt>
                  <c:pt idx="96">
                    <c:v>4/19/2021</c:v>
                  </c:pt>
                  <c:pt idx="97">
                    <c:v>4/20/2021</c:v>
                  </c:pt>
                  <c:pt idx="98">
                    <c:v>4/21/2021</c:v>
                  </c:pt>
                  <c:pt idx="99">
                    <c:v>4/22/2021</c:v>
                  </c:pt>
                  <c:pt idx="100">
                    <c:v>4/23/2021</c:v>
                  </c:pt>
                  <c:pt idx="101">
                    <c:v>4/26/2021</c:v>
                  </c:pt>
                  <c:pt idx="102">
                    <c:v>4/27/2021</c:v>
                  </c:pt>
                  <c:pt idx="103">
                    <c:v>4/28/2021</c:v>
                  </c:pt>
                  <c:pt idx="104">
                    <c:v>4/29/2021</c:v>
                  </c:pt>
                  <c:pt idx="105">
                    <c:v>4/30/2021</c:v>
                  </c:pt>
                  <c:pt idx="106">
                    <c:v>5/3/2021</c:v>
                  </c:pt>
                  <c:pt idx="107">
                    <c:v>5/4/2021</c:v>
                  </c:pt>
                  <c:pt idx="108">
                    <c:v>5/5/2021</c:v>
                  </c:pt>
                  <c:pt idx="109">
                    <c:v>5/6/2021</c:v>
                  </c:pt>
                  <c:pt idx="110">
                    <c:v>5/7/2021</c:v>
                  </c:pt>
                  <c:pt idx="111">
                    <c:v>5/10/2021</c:v>
                  </c:pt>
                  <c:pt idx="112">
                    <c:v>5/11/2021</c:v>
                  </c:pt>
                  <c:pt idx="113">
                    <c:v>5/12/2021</c:v>
                  </c:pt>
                  <c:pt idx="114">
                    <c:v>5/13/2021</c:v>
                  </c:pt>
                  <c:pt idx="115">
                    <c:v>5/14/2021</c:v>
                  </c:pt>
                  <c:pt idx="116">
                    <c:v>5/17/2021</c:v>
                  </c:pt>
                  <c:pt idx="117">
                    <c:v>5/18/2021</c:v>
                  </c:pt>
                  <c:pt idx="118">
                    <c:v>5/19/2021</c:v>
                  </c:pt>
                  <c:pt idx="119">
                    <c:v>5/20/2021</c:v>
                  </c:pt>
                  <c:pt idx="120">
                    <c:v>5/21/2021</c:v>
                  </c:pt>
                  <c:pt idx="121">
                    <c:v>5/24/2021</c:v>
                  </c:pt>
                  <c:pt idx="122">
                    <c:v>5/25/2021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11</c:v>
                  </c:pt>
                  <c:pt idx="91">
                    <c:v>12</c:v>
                  </c:pt>
                  <c:pt idx="92">
                    <c:v>13</c:v>
                  </c:pt>
                  <c:pt idx="93">
                    <c:v>14</c:v>
                  </c:pt>
                  <c:pt idx="94">
                    <c:v>15</c:v>
                  </c:pt>
                  <c:pt idx="95">
                    <c:v>16</c:v>
                  </c:pt>
                  <c:pt idx="96">
                    <c:v>17</c:v>
                  </c:pt>
                  <c:pt idx="97">
                    <c:v>18</c:v>
                  </c:pt>
                  <c:pt idx="98">
                    <c:v>19</c:v>
                  </c:pt>
                  <c:pt idx="99">
                    <c:v>20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11</c:v>
                  </c:pt>
                  <c:pt idx="111">
                    <c:v>12</c:v>
                  </c:pt>
                  <c:pt idx="112">
                    <c:v>13</c:v>
                  </c:pt>
                  <c:pt idx="113">
                    <c:v>14</c:v>
                  </c:pt>
                  <c:pt idx="114">
                    <c:v>15</c:v>
                  </c:pt>
                  <c:pt idx="115">
                    <c:v>16</c:v>
                  </c:pt>
                  <c:pt idx="116">
                    <c:v>17</c:v>
                  </c:pt>
                  <c:pt idx="117">
                    <c:v>18</c:v>
                  </c:pt>
                  <c:pt idx="118">
                    <c:v>19</c:v>
                  </c:pt>
                  <c:pt idx="119">
                    <c:v>20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</c:lvl>
                <c:lvl>
                  <c:pt idx="0">
                    <c:v>1</c:v>
                  </c:pt>
                  <c:pt idx="20">
                    <c:v>2</c:v>
                  </c:pt>
                  <c:pt idx="40">
                    <c:v>3</c:v>
                  </c:pt>
                  <c:pt idx="60">
                    <c:v>4</c:v>
                  </c:pt>
                  <c:pt idx="80">
                    <c:v>5</c:v>
                  </c:pt>
                  <c:pt idx="100">
                    <c:v>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</c:lvl>
              </c:multiLvlStrCache>
            </c:multiLvlStrRef>
          </c:cat>
          <c:val>
            <c:numRef>
              <c:f>'Seasonal-Trend Model'!$G$3:$G$125</c:f>
              <c:numCache>
                <c:formatCode>General</c:formatCode>
                <c:ptCount val="123"/>
                <c:pt idx="20" formatCode="_([$$-409]* #,##0.00_);_([$$-409]* \(#,##0.00\);_([$$-409]* &quot;-&quot;??_);_(@_)">
                  <c:v>95.199000075000015</c:v>
                </c:pt>
                <c:pt idx="21" formatCode="_([$$-409]* #,##0.00_);_([$$-409]* \(#,##0.00\);_([$$-409]* &quot;-&quot;??_);_(@_)">
                  <c:v>95.474499975000015</c:v>
                </c:pt>
                <c:pt idx="22" formatCode="_([$$-409]* #,##0.00_);_([$$-409]* \(#,##0.00\);_([$$-409]* &quot;-&quot;??_);_(@_)">
                  <c:v>95.805499924999992</c:v>
                </c:pt>
                <c:pt idx="23" formatCode="_([$$-409]* #,##0.00_);_([$$-409]* \(#,##0.00\);_([$$-409]* &quot;-&quot;??_);_(@_)">
                  <c:v>96.16999977499998</c:v>
                </c:pt>
                <c:pt idx="24" formatCode="_([$$-409]* #,##0.00_);_([$$-409]* \(#,##0.00\);_([$$-409]* &quot;-&quot;??_);_(@_)">
                  <c:v>96.537999599999978</c:v>
                </c:pt>
                <c:pt idx="25" formatCode="_([$$-409]* #,##0.00_);_([$$-409]* \(#,##0.00\);_([$$-409]* &quot;-&quot;??_);_(@_)">
                  <c:v>96.911749524999976</c:v>
                </c:pt>
                <c:pt idx="26" formatCode="_([$$-409]* #,##0.00_);_([$$-409]* \(#,##0.00\);_([$$-409]* &quot;-&quot;??_);_(@_)">
                  <c:v>97.322499524999984</c:v>
                </c:pt>
                <c:pt idx="27" formatCode="_([$$-409]* #,##0.00_);_([$$-409]* \(#,##0.00\);_([$$-409]* &quot;-&quot;??_);_(@_)">
                  <c:v>97.731249474999998</c:v>
                </c:pt>
                <c:pt idx="28" formatCode="_([$$-409]* #,##0.00_);_([$$-409]* \(#,##0.00\);_([$$-409]* &quot;-&quot;??_);_(@_)">
                  <c:v>98.193499424999999</c:v>
                </c:pt>
                <c:pt idx="29" formatCode="_([$$-409]* #,##0.00_);_([$$-409]* \(#,##0.00\);_([$$-409]* &quot;-&quot;??_);_(@_)">
                  <c:v>98.683749449999993</c:v>
                </c:pt>
                <c:pt idx="30" formatCode="_([$$-409]* #,##0.00_);_([$$-409]* \(#,##0.00\);_([$$-409]* &quot;-&quot;??_);_(@_)">
                  <c:v>99.161249424999994</c:v>
                </c:pt>
                <c:pt idx="31" formatCode="_([$$-409]* #,##0.00_);_([$$-409]* \(#,##0.00\);_([$$-409]* &quot;-&quot;??_);_(@_)">
                  <c:v>99.6579993</c:v>
                </c:pt>
                <c:pt idx="32" formatCode="_([$$-409]* #,##0.00_);_([$$-409]* \(#,##0.00\);_([$$-409]* &quot;-&quot;??_);_(@_)">
                  <c:v>100.15274910000001</c:v>
                </c:pt>
                <c:pt idx="33" formatCode="_([$$-409]* #,##0.00_);_([$$-409]* \(#,##0.00\);_([$$-409]* &quot;-&quot;??_);_(@_)">
                  <c:v>100.55799905000001</c:v>
                </c:pt>
                <c:pt idx="34" formatCode="_([$$-409]* #,##0.00_);_([$$-409]* \(#,##0.00\);_([$$-409]* &quot;-&quot;??_);_(@_)">
                  <c:v>100.86174925</c:v>
                </c:pt>
                <c:pt idx="35" formatCode="_([$$-409]* #,##0.00_);_([$$-409]* \(#,##0.00\);_([$$-409]* &quot;-&quot;??_);_(@_)">
                  <c:v>101.0964994</c:v>
                </c:pt>
                <c:pt idx="36" formatCode="_([$$-409]* #,##0.00_);_([$$-409]* \(#,##0.00\);_([$$-409]* &quot;-&quot;??_);_(@_)">
                  <c:v>101.27974942500001</c:v>
                </c:pt>
                <c:pt idx="37" formatCode="_([$$-409]* #,##0.00_);_([$$-409]* \(#,##0.00\);_([$$-409]* &quot;-&quot;??_);_(@_)">
                  <c:v>101.4497495</c:v>
                </c:pt>
                <c:pt idx="38" formatCode="_([$$-409]* #,##0.00_);_([$$-409]* \(#,##0.00\);_([$$-409]* &quot;-&quot;??_);_(@_)">
                  <c:v>101.58649955000001</c:v>
                </c:pt>
                <c:pt idx="39" formatCode="_([$$-409]* #,##0.00_);_([$$-409]* \(#,##0.00\);_([$$-409]* &quot;-&quot;??_);_(@_)">
                  <c:v>101.70374962500001</c:v>
                </c:pt>
                <c:pt idx="40" formatCode="_([$$-409]* #,##0.00_);_([$$-409]* \(#,##0.00\);_([$$-409]* &quot;-&quot;??_);_(@_)">
                  <c:v>101.75174977500001</c:v>
                </c:pt>
                <c:pt idx="41" formatCode="_([$$-409]* #,##0.00_);_([$$-409]* \(#,##0.00\);_([$$-409]* &quot;-&quot;??_);_(@_)">
                  <c:v>101.65849990000001</c:v>
                </c:pt>
                <c:pt idx="42" formatCode="_([$$-409]* #,##0.00_);_([$$-409]* \(#,##0.00\);_([$$-409]* &quot;-&quot;??_);_(@_)">
                  <c:v>101.46224995</c:v>
                </c:pt>
                <c:pt idx="43" formatCode="_([$$-409]* #,##0.00_);_([$$-409]* \(#,##0.00\);_([$$-409]* &quot;-&quot;??_);_(@_)">
                  <c:v>101.271249975</c:v>
                </c:pt>
                <c:pt idx="44" formatCode="_([$$-409]* #,##0.00_);_([$$-409]* \(#,##0.00\);_([$$-409]* &quot;-&quot;??_);_(@_)">
                  <c:v>101.18624995</c:v>
                </c:pt>
                <c:pt idx="45" formatCode="_([$$-409]* #,##0.00_);_([$$-409]* \(#,##0.00\);_([$$-409]* &quot;-&quot;??_);_(@_)">
                  <c:v>101.370499825</c:v>
                </c:pt>
                <c:pt idx="46" formatCode="_([$$-409]* #,##0.00_);_([$$-409]* \(#,##0.00\);_([$$-409]* &quot;-&quot;??_);_(@_)">
                  <c:v>101.820499625</c:v>
                </c:pt>
                <c:pt idx="47" formatCode="_([$$-409]* #,##0.00_);_([$$-409]* \(#,##0.00\);_([$$-409]* &quot;-&quot;??_);_(@_)">
                  <c:v>102.433249475</c:v>
                </c:pt>
                <c:pt idx="48" formatCode="_([$$-409]* #,##0.00_);_([$$-409]* \(#,##0.00\);_([$$-409]* &quot;-&quot;??_);_(@_)">
                  <c:v>103.09174957499999</c:v>
                </c:pt>
                <c:pt idx="49" formatCode="_([$$-409]* #,##0.00_);_([$$-409]* \(#,##0.00\);_([$$-409]* &quot;-&quot;??_);_(@_)">
                  <c:v>103.60249977500001</c:v>
                </c:pt>
                <c:pt idx="50" formatCode="_([$$-409]* #,##0.00_);_([$$-409]* \(#,##0.00\);_([$$-409]* &quot;-&quot;??_);_(@_)">
                  <c:v>104.05449982500001</c:v>
                </c:pt>
                <c:pt idx="51" formatCode="_([$$-409]* #,##0.00_);_([$$-409]* \(#,##0.00\);_([$$-409]* &quot;-&quot;??_);_(@_)">
                  <c:v>104.53849985000001</c:v>
                </c:pt>
                <c:pt idx="52" formatCode="_([$$-409]* #,##0.00_);_([$$-409]* \(#,##0.00\);_([$$-409]* &quot;-&quot;??_);_(@_)">
                  <c:v>105.043249925</c:v>
                </c:pt>
                <c:pt idx="53" formatCode="_([$$-409]* #,##0.00_);_([$$-409]* \(#,##0.00\);_([$$-409]* &quot;-&quot;??_);_(@_)">
                  <c:v>105.61899989999999</c:v>
                </c:pt>
                <c:pt idx="54" formatCode="_([$$-409]* #,##0.00_);_([$$-409]* \(#,##0.00\);_([$$-409]* &quot;-&quot;??_);_(@_)">
                  <c:v>106.25924972499999</c:v>
                </c:pt>
                <c:pt idx="55" formatCode="_([$$-409]* #,##0.00_);_([$$-409]* \(#,##0.00\);_([$$-409]* &quot;-&quot;??_);_(@_)">
                  <c:v>106.84224954999999</c:v>
                </c:pt>
                <c:pt idx="56" formatCode="_([$$-409]* #,##0.00_);_([$$-409]* \(#,##0.00\);_([$$-409]* &quot;-&quot;??_);_(@_)">
                  <c:v>107.43274944999999</c:v>
                </c:pt>
                <c:pt idx="57" formatCode="_([$$-409]* #,##0.00_);_([$$-409]* \(#,##0.00\);_([$$-409]* &quot;-&quot;??_);_(@_)">
                  <c:v>108.06174935</c:v>
                </c:pt>
                <c:pt idx="58" formatCode="_([$$-409]* #,##0.00_);_([$$-409]* \(#,##0.00\);_([$$-409]* &quot;-&quot;??_);_(@_)">
                  <c:v>108.694749325</c:v>
                </c:pt>
                <c:pt idx="59" formatCode="_([$$-409]* #,##0.00_);_([$$-409]* \(#,##0.00\);_([$$-409]* &quot;-&quot;??_);_(@_)">
                  <c:v>109.270749325</c:v>
                </c:pt>
                <c:pt idx="60" formatCode="_([$$-409]* #,##0.00_);_([$$-409]* \(#,##0.00\);_([$$-409]* &quot;-&quot;??_);_(@_)">
                  <c:v>109.76999935000002</c:v>
                </c:pt>
                <c:pt idx="61" formatCode="_([$$-409]* #,##0.00_);_([$$-409]* \(#,##0.00\);_([$$-409]* &quot;-&quot;??_);_(@_)">
                  <c:v>110.22599930000003</c:v>
                </c:pt>
                <c:pt idx="62" formatCode="_([$$-409]* #,##0.00_);_([$$-409]* \(#,##0.00\);_([$$-409]* &quot;-&quot;??_);_(@_)">
                  <c:v>110.73924927500002</c:v>
                </c:pt>
                <c:pt idx="63" formatCode="_([$$-409]* #,##0.00_);_([$$-409]* \(#,##0.00\);_([$$-409]* &quot;-&quot;??_);_(@_)">
                  <c:v>111.22949930000001</c:v>
                </c:pt>
                <c:pt idx="64" formatCode="_([$$-409]* #,##0.00_);_([$$-409]* \(#,##0.00\);_([$$-409]* &quot;-&quot;??_);_(@_)">
                  <c:v>111.542499225</c:v>
                </c:pt>
                <c:pt idx="65" formatCode="_([$$-409]* #,##0.00_);_([$$-409]* \(#,##0.00\);_([$$-409]* &quot;-&quot;??_);_(@_)">
                  <c:v>111.43774915</c:v>
                </c:pt>
                <c:pt idx="66" formatCode="_([$$-409]* #,##0.00_);_([$$-409]* \(#,##0.00\);_([$$-409]* &quot;-&quot;??_);_(@_)">
                  <c:v>111.03249915000001</c:v>
                </c:pt>
                <c:pt idx="67" formatCode="_([$$-409]* #,##0.00_);_([$$-409]* \(#,##0.00\);_([$$-409]* &quot;-&quot;??_);_(@_)">
                  <c:v>110.452499225</c:v>
                </c:pt>
                <c:pt idx="68" formatCode="_([$$-409]* #,##0.00_);_([$$-409]* \(#,##0.00\);_([$$-409]* &quot;-&quot;??_);_(@_)">
                  <c:v>109.6884991</c:v>
                </c:pt>
                <c:pt idx="69" formatCode="_([$$-409]* #,##0.00_);_([$$-409]* \(#,##0.00\);_([$$-409]* &quot;-&quot;??_);_(@_)">
                  <c:v>109.04474892499999</c:v>
                </c:pt>
                <c:pt idx="70" formatCode="_([$$-409]* #,##0.00_);_([$$-409]* \(#,##0.00\);_([$$-409]* &quot;-&quot;??_);_(@_)">
                  <c:v>108.500748875</c:v>
                </c:pt>
                <c:pt idx="71" formatCode="_([$$-409]* #,##0.00_);_([$$-409]* \(#,##0.00\);_([$$-409]* &quot;-&quot;??_);_(@_)">
                  <c:v>108.01274877500002</c:v>
                </c:pt>
                <c:pt idx="72" formatCode="_([$$-409]* #,##0.00_);_([$$-409]* \(#,##0.00\);_([$$-409]* &quot;-&quot;??_);_(@_)">
                  <c:v>107.57399870000002</c:v>
                </c:pt>
                <c:pt idx="73" formatCode="_([$$-409]* #,##0.00_);_([$$-409]* \(#,##0.00\);_([$$-409]* &quot;-&quot;??_);_(@_)">
                  <c:v>107.16024862500001</c:v>
                </c:pt>
                <c:pt idx="74" formatCode="_([$$-409]* #,##0.00_);_([$$-409]* \(#,##0.00\);_([$$-409]* &quot;-&quot;??_);_(@_)">
                  <c:v>106.72524859999999</c:v>
                </c:pt>
                <c:pt idx="75" formatCode="_([$$-409]* #,##0.00_);_([$$-409]* \(#,##0.00\);_([$$-409]* &quot;-&quot;??_);_(@_)">
                  <c:v>106.29599862499998</c:v>
                </c:pt>
                <c:pt idx="76" formatCode="_([$$-409]* #,##0.00_);_([$$-409]* \(#,##0.00\);_([$$-409]* &quot;-&quot;??_);_(@_)">
                  <c:v>105.83449862500001</c:v>
                </c:pt>
                <c:pt idx="77" formatCode="_([$$-409]* #,##0.00_);_([$$-409]* \(#,##0.00\);_([$$-409]* &quot;-&quot;??_);_(@_)">
                  <c:v>105.41774864999999</c:v>
                </c:pt>
                <c:pt idx="78" formatCode="_([$$-409]* #,##0.00_);_([$$-409]* \(#,##0.00\);_([$$-409]* &quot;-&quot;??_);_(@_)">
                  <c:v>105.07499867499999</c:v>
                </c:pt>
                <c:pt idx="79" formatCode="_([$$-409]* #,##0.00_);_([$$-409]* \(#,##0.00\);_([$$-409]* &quot;-&quot;??_);_(@_)">
                  <c:v>104.71074870000001</c:v>
                </c:pt>
                <c:pt idx="80" formatCode="_([$$-409]* #,##0.00_);_([$$-409]* \(#,##0.00\);_([$$-409]* &quot;-&quot;??_);_(@_)">
                  <c:v>104.41874869999999</c:v>
                </c:pt>
                <c:pt idx="81" formatCode="_([$$-409]* #,##0.00_);_([$$-409]* \(#,##0.00\);_([$$-409]* &quot;-&quot;??_);_(@_)">
                  <c:v>104.29824869999999</c:v>
                </c:pt>
                <c:pt idx="82" formatCode="_([$$-409]* #,##0.00_);_([$$-409]* \(#,##0.00\);_([$$-409]* &quot;-&quot;??_);_(@_)">
                  <c:v>104.25149859999999</c:v>
                </c:pt>
                <c:pt idx="83" formatCode="_([$$-409]* #,##0.00_);_([$$-409]* \(#,##0.00\);_([$$-409]* &quot;-&quot;??_);_(@_)">
                  <c:v>104.182998625</c:v>
                </c:pt>
                <c:pt idx="84" formatCode="_([$$-409]* #,##0.00_);_([$$-409]* \(#,##0.00\);_([$$-409]* &quot;-&quot;??_);_(@_)">
                  <c:v>104.188748875</c:v>
                </c:pt>
                <c:pt idx="85" formatCode="_([$$-409]* #,##0.00_);_([$$-409]* \(#,##0.00\);_([$$-409]* &quot;-&quot;??_);_(@_)">
                  <c:v>104.351499125</c:v>
                </c:pt>
                <c:pt idx="86" formatCode="_([$$-409]* #,##0.00_);_([$$-409]* \(#,##0.00\);_([$$-409]* &quot;-&quot;??_);_(@_)">
                  <c:v>104.65824925000001</c:v>
                </c:pt>
                <c:pt idx="87" formatCode="_([$$-409]* #,##0.00_);_([$$-409]* \(#,##0.00\);_([$$-409]* &quot;-&quot;??_);_(@_)">
                  <c:v>105.08074930000001</c:v>
                </c:pt>
                <c:pt idx="88" formatCode="_([$$-409]* #,##0.00_);_([$$-409]* \(#,##0.00\);_([$$-409]* &quot;-&quot;??_);_(@_)">
                  <c:v>105.55549945000001</c:v>
                </c:pt>
                <c:pt idx="89" formatCode="_([$$-409]* #,##0.00_);_([$$-409]* \(#,##0.00\);_([$$-409]* &quot;-&quot;??_);_(@_)">
                  <c:v>106.00974959999999</c:v>
                </c:pt>
                <c:pt idx="90" formatCode="_([$$-409]* #,##0.00_);_([$$-409]* \(#,##0.00\);_([$$-409]* &quot;-&quot;??_);_(@_)">
                  <c:v>106.44524975</c:v>
                </c:pt>
                <c:pt idx="91" formatCode="_([$$-409]* #,##0.00_);_([$$-409]* \(#,##0.00\);_([$$-409]* &quot;-&quot;??_);_(@_)">
                  <c:v>106.83074987500001</c:v>
                </c:pt>
                <c:pt idx="92" formatCode="_([$$-409]* #,##0.00_);_([$$-409]* \(#,##0.00\);_([$$-409]* &quot;-&quot;??_);_(@_)">
                  <c:v>107.16374985</c:v>
                </c:pt>
                <c:pt idx="93" formatCode="_([$$-409]* #,##0.00_);_([$$-409]* \(#,##0.00\);_([$$-409]* &quot;-&quot;??_);_(@_)">
                  <c:v>107.45649982500001</c:v>
                </c:pt>
                <c:pt idx="94" formatCode="_([$$-409]* #,##0.00_);_([$$-409]* \(#,##0.00\);_([$$-409]* &quot;-&quot;??_);_(@_)">
                  <c:v>107.757999775</c:v>
                </c:pt>
                <c:pt idx="95" formatCode="_([$$-409]* #,##0.00_);_([$$-409]* \(#,##0.00\);_([$$-409]* &quot;-&quot;??_);_(@_)">
                  <c:v>108.07299975000001</c:v>
                </c:pt>
                <c:pt idx="96" formatCode="_([$$-409]* #,##0.00_);_([$$-409]* \(#,##0.00\);_([$$-409]* &quot;-&quot;??_);_(@_)">
                  <c:v>108.33499982500001</c:v>
                </c:pt>
                <c:pt idx="97" formatCode="_([$$-409]* #,##0.00_);_([$$-409]* \(#,##0.00\);_([$$-409]* &quot;-&quot;??_);_(@_)">
                  <c:v>108.49599990000002</c:v>
                </c:pt>
                <c:pt idx="98" formatCode="_([$$-409]* #,##0.00_);_([$$-409]* \(#,##0.00\);_([$$-409]* &quot;-&quot;??_);_(@_)">
                  <c:v>108.622249975</c:v>
                </c:pt>
                <c:pt idx="99" formatCode="_([$$-409]* #,##0.00_);_([$$-409]* \(#,##0.00\);_([$$-409]* &quot;-&quot;??_);_(@_)">
                  <c:v>108.87025009999999</c:v>
                </c:pt>
                <c:pt idx="100" formatCode="_([$$-409]* #,##0.00_);_([$$-409]* \(#,##0.00\);_([$$-409]* &quot;-&quot;??_);_(@_)">
                  <c:v>109.2172502</c:v>
                </c:pt>
                <c:pt idx="101" formatCode="_([$$-409]* #,##0.00_);_([$$-409]* \(#,##0.00\);_([$$-409]* &quot;-&quot;??_);_(@_)">
                  <c:v>109.48700019999998</c:v>
                </c:pt>
                <c:pt idx="102" formatCode="_([$$-409]* #,##0.00_);_([$$-409]* \(#,##0.00\);_([$$-409]* &quot;-&quot;??_);_(@_)">
                  <c:v>109.57625019999999</c:v>
                </c:pt>
                <c:pt idx="103" formatCode="_([$$-409]* #,##0.00_);_([$$-409]* \(#,##0.00\);_([$$-409]* &quot;-&quot;??_);_(@_)">
                  <c:v>109.57750009999999</c:v>
                </c:pt>
                <c:pt idx="104" formatCode="_([$$-409]* #,##0.00_);_([$$-409]* \(#,##0.00\);_([$$-409]* &quot;-&quot;??_);_(@_)">
                  <c:v>109.54799990000001</c:v>
                </c:pt>
                <c:pt idx="105" formatCode="_([$$-409]* #,##0.00_);_([$$-409]* \(#,##0.00\);_([$$-409]* &quot;-&quot;??_);_(@_)">
                  <c:v>109.351499875</c:v>
                </c:pt>
                <c:pt idx="106" formatCode="_([$$-409]* #,##0.00_);_([$$-409]* \(#,##0.00\);_([$$-409]* &quot;-&quot;??_);_(@_)">
                  <c:v>108.88350005000001</c:v>
                </c:pt>
                <c:pt idx="107" formatCode="_([$$-409]* #,##0.00_);_([$$-409]* \(#,##0.00\);_([$$-409]* &quot;-&quot;??_);_(@_)">
                  <c:v>108.255250125</c:v>
                </c:pt>
                <c:pt idx="108" formatCode="_([$$-409]* #,##0.00_);_([$$-409]* \(#,##0.00\);_([$$-409]* &quot;-&quot;??_);_(@_)">
                  <c:v>107.59675000000001</c:v>
                </c:pt>
                <c:pt idx="109" formatCode="_([$$-409]* #,##0.00_);_([$$-409]* \(#,##0.00\);_([$$-409]* &quot;-&quot;??_);_(@_)">
                  <c:v>106.96424990000003</c:v>
                </c:pt>
                <c:pt idx="110" formatCode="_([$$-409]* #,##0.00_);_([$$-409]* \(#,##0.00\);_([$$-409]* &quot;-&quot;??_);_(@_)">
                  <c:v>106.29374990000002</c:v>
                </c:pt>
                <c:pt idx="111" formatCode="_([$$-409]* #,##0.00_);_([$$-409]* \(#,##0.00\);_([$$-409]* &quot;-&quot;??_);_(@_)">
                  <c:v>105.57524997500002</c:v>
                </c:pt>
                <c:pt idx="112" formatCode="_([$$-409]* #,##0.00_);_([$$-409]* \(#,##0.00\);_([$$-409]* &quot;-&quot;??_);_(@_)">
                  <c:v>104.82975020000002</c:v>
                </c:pt>
                <c:pt idx="113" formatCode="_([$$-409]* #,##0.00_);_([$$-409]* \(#,##0.00\);_([$$-409]* &quot;-&quot;??_);_(@_)">
                  <c:v>103.96575045000002</c:v>
                </c:pt>
                <c:pt idx="114" formatCode="_([$$-409]* #,##0.00_);_([$$-409]* \(#,##0.00\);_([$$-409]* &quot;-&quot;??_);_(@_)">
                  <c:v>103.00250065000003</c:v>
                </c:pt>
                <c:pt idx="115" formatCode="_([$$-409]* #,##0.00_);_([$$-409]* \(#,##0.00\);_([$$-409]* &quot;-&quot;??_);_(@_)">
                  <c:v>102.08375085000003</c:v>
                </c:pt>
                <c:pt idx="116" formatCode="_([$$-409]* #,##0.00_);_([$$-409]* \(#,##0.00\);_([$$-409]* &quot;-&quot;??_);_(@_)">
                  <c:v>101.25850082500003</c:v>
                </c:pt>
                <c:pt idx="117" formatCode="_([$$-409]* #,##0.00_);_([$$-409]* \(#,##0.00\);_([$$-409]* &quot;-&quot;??_);_(@_)">
                  <c:v>100.51675067500003</c:v>
                </c:pt>
                <c:pt idx="118" formatCode="_([$$-409]* #,##0.00_);_([$$-409]* \(#,##0.00\);_([$$-409]* &quot;-&quot;??_);_(@_)">
                  <c:v>99.848250550000017</c:v>
                </c:pt>
                <c:pt idx="119" formatCode="_([$$-409]* #,##0.00_);_([$$-409]* \(#,##0.00\);_([$$-409]* &quot;-&quot;??_);_(@_)">
                  <c:v>99.21900045000001</c:v>
                </c:pt>
                <c:pt idx="120" formatCode="_([$$-409]* #,##0.00_);_([$$-409]* \(#,##0.00\);_([$$-409]* &quot;-&quot;??_);_(@_)">
                  <c:v>98.62794777763159</c:v>
                </c:pt>
                <c:pt idx="121" formatCode="_([$$-409]* #,##0.00_);_([$$-409]* \(#,##0.00\);_([$$-409]* &quot;-&quot;??_);_(@_)">
                  <c:v>98.043947802631578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F-4896-A51B-74B5E15C1181}"/>
            </c:ext>
          </c:extLst>
        </c:ser>
        <c:ser>
          <c:idx val="5"/>
          <c:order val="5"/>
          <c:tx>
            <c:strRef>
              <c:f>'Seasonal-Trend Model'!$J$1:$J$2</c:f>
              <c:strCache>
                <c:ptCount val="2"/>
                <c:pt idx="0">
                  <c:v>y for slr</c:v>
                </c:pt>
                <c:pt idx="1">
                  <c:v>deseasonalized data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719120537068546E-2"/>
                  <c:y val="-7.68948514250565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'Seasonal-Trend Model'!$A$3:$D$125</c:f>
              <c:multiLvlStrCache>
                <c:ptCount val="123"/>
                <c:lvl>
                  <c:pt idx="0">
                    <c:v>11/27/2020</c:v>
                  </c:pt>
                  <c:pt idx="1">
                    <c:v>11/30/2020</c:v>
                  </c:pt>
                  <c:pt idx="2">
                    <c:v>12/1/2020</c:v>
                  </c:pt>
                  <c:pt idx="3">
                    <c:v>12/2/2020</c:v>
                  </c:pt>
                  <c:pt idx="4">
                    <c:v>12/3/2020</c:v>
                  </c:pt>
                  <c:pt idx="5">
                    <c:v>12/4/2020</c:v>
                  </c:pt>
                  <c:pt idx="6">
                    <c:v>12/7/2020</c:v>
                  </c:pt>
                  <c:pt idx="7">
                    <c:v>12/8/2020</c:v>
                  </c:pt>
                  <c:pt idx="8">
                    <c:v>12/9/2020</c:v>
                  </c:pt>
                  <c:pt idx="9">
                    <c:v>12/10/2020</c:v>
                  </c:pt>
                  <c:pt idx="10">
                    <c:v>12/11/2020</c:v>
                  </c:pt>
                  <c:pt idx="11">
                    <c:v>12/14/2020</c:v>
                  </c:pt>
                  <c:pt idx="12">
                    <c:v>12/15/2020</c:v>
                  </c:pt>
                  <c:pt idx="13">
                    <c:v>12/16/2020</c:v>
                  </c:pt>
                  <c:pt idx="14">
                    <c:v>12/17/2020</c:v>
                  </c:pt>
                  <c:pt idx="15">
                    <c:v>12/18/2020</c:v>
                  </c:pt>
                  <c:pt idx="16">
                    <c:v>12/21/2020</c:v>
                  </c:pt>
                  <c:pt idx="17">
                    <c:v>12/22/2020</c:v>
                  </c:pt>
                  <c:pt idx="18">
                    <c:v>12/23/2020</c:v>
                  </c:pt>
                  <c:pt idx="19">
                    <c:v>12/24/2020</c:v>
                  </c:pt>
                  <c:pt idx="20">
                    <c:v>12/28/2020</c:v>
                  </c:pt>
                  <c:pt idx="21">
                    <c:v>12/29/2020</c:v>
                  </c:pt>
                  <c:pt idx="22">
                    <c:v>12/30/2020</c:v>
                  </c:pt>
                  <c:pt idx="23">
                    <c:v>12/31/2020</c:v>
                  </c:pt>
                  <c:pt idx="24">
                    <c:v>1/4/2021</c:v>
                  </c:pt>
                  <c:pt idx="25">
                    <c:v>1/5/2021</c:v>
                  </c:pt>
                  <c:pt idx="26">
                    <c:v>1/6/2021</c:v>
                  </c:pt>
                  <c:pt idx="27">
                    <c:v>1/7/2021</c:v>
                  </c:pt>
                  <c:pt idx="28">
                    <c:v>1/8/2021</c:v>
                  </c:pt>
                  <c:pt idx="29">
                    <c:v>1/11/2021</c:v>
                  </c:pt>
                  <c:pt idx="30">
                    <c:v>1/12/2021</c:v>
                  </c:pt>
                  <c:pt idx="31">
                    <c:v>1/13/2021</c:v>
                  </c:pt>
                  <c:pt idx="32">
                    <c:v>1/14/2021</c:v>
                  </c:pt>
                  <c:pt idx="33">
                    <c:v>1/15/2021</c:v>
                  </c:pt>
                  <c:pt idx="34">
                    <c:v>1/19/2021</c:v>
                  </c:pt>
                  <c:pt idx="35">
                    <c:v>1/20/2021</c:v>
                  </c:pt>
                  <c:pt idx="36">
                    <c:v>1/21/2021</c:v>
                  </c:pt>
                  <c:pt idx="37">
                    <c:v>1/22/2021</c:v>
                  </c:pt>
                  <c:pt idx="38">
                    <c:v>1/25/2021</c:v>
                  </c:pt>
                  <c:pt idx="39">
                    <c:v>1/26/2021</c:v>
                  </c:pt>
                  <c:pt idx="40">
                    <c:v>1/27/2021</c:v>
                  </c:pt>
                  <c:pt idx="41">
                    <c:v>1/28/2021</c:v>
                  </c:pt>
                  <c:pt idx="42">
                    <c:v>1/29/2021</c:v>
                  </c:pt>
                  <c:pt idx="43">
                    <c:v>2/1/2021</c:v>
                  </c:pt>
                  <c:pt idx="44">
                    <c:v>2/2/2021</c:v>
                  </c:pt>
                  <c:pt idx="45">
                    <c:v>2/3/2021</c:v>
                  </c:pt>
                  <c:pt idx="46">
                    <c:v>2/4/2021</c:v>
                  </c:pt>
                  <c:pt idx="47">
                    <c:v>2/5/2021</c:v>
                  </c:pt>
                  <c:pt idx="48">
                    <c:v>2/8/2021</c:v>
                  </c:pt>
                  <c:pt idx="49">
                    <c:v>2/9/2021</c:v>
                  </c:pt>
                  <c:pt idx="50">
                    <c:v>2/10/2021</c:v>
                  </c:pt>
                  <c:pt idx="51">
                    <c:v>2/11/2021</c:v>
                  </c:pt>
                  <c:pt idx="52">
                    <c:v>2/12/2021</c:v>
                  </c:pt>
                  <c:pt idx="53">
                    <c:v>2/16/2021</c:v>
                  </c:pt>
                  <c:pt idx="54">
                    <c:v>2/17/2021</c:v>
                  </c:pt>
                  <c:pt idx="55">
                    <c:v>2/18/2021</c:v>
                  </c:pt>
                  <c:pt idx="56">
                    <c:v>2/19/2021</c:v>
                  </c:pt>
                  <c:pt idx="57">
                    <c:v>2/22/2021</c:v>
                  </c:pt>
                  <c:pt idx="58">
                    <c:v>2/23/2021</c:v>
                  </c:pt>
                  <c:pt idx="59">
                    <c:v>2/24/2021</c:v>
                  </c:pt>
                  <c:pt idx="60">
                    <c:v>2/25/2021</c:v>
                  </c:pt>
                  <c:pt idx="61">
                    <c:v>2/26/2021</c:v>
                  </c:pt>
                  <c:pt idx="62">
                    <c:v>3/1/2021</c:v>
                  </c:pt>
                  <c:pt idx="63">
                    <c:v>3/2/2021</c:v>
                  </c:pt>
                  <c:pt idx="64">
                    <c:v>3/3/2021</c:v>
                  </c:pt>
                  <c:pt idx="65">
                    <c:v>3/4/2021</c:v>
                  </c:pt>
                  <c:pt idx="66">
                    <c:v>3/5/2021</c:v>
                  </c:pt>
                  <c:pt idx="67">
                    <c:v>3/8/2021</c:v>
                  </c:pt>
                  <c:pt idx="68">
                    <c:v>3/9/2021</c:v>
                  </c:pt>
                  <c:pt idx="69">
                    <c:v>3/10/2021</c:v>
                  </c:pt>
                  <c:pt idx="70">
                    <c:v>3/11/2021</c:v>
                  </c:pt>
                  <c:pt idx="71">
                    <c:v>3/12/2021</c:v>
                  </c:pt>
                  <c:pt idx="72">
                    <c:v>3/15/2021</c:v>
                  </c:pt>
                  <c:pt idx="73">
                    <c:v>3/16/2021</c:v>
                  </c:pt>
                  <c:pt idx="74">
                    <c:v>3/17/2021</c:v>
                  </c:pt>
                  <c:pt idx="75">
                    <c:v>3/18/2021</c:v>
                  </c:pt>
                  <c:pt idx="76">
                    <c:v>3/19/2021</c:v>
                  </c:pt>
                  <c:pt idx="77">
                    <c:v>3/22/2021</c:v>
                  </c:pt>
                  <c:pt idx="78">
                    <c:v>3/23/2021</c:v>
                  </c:pt>
                  <c:pt idx="79">
                    <c:v>3/24/2021</c:v>
                  </c:pt>
                  <c:pt idx="80">
                    <c:v>3/25/2021</c:v>
                  </c:pt>
                  <c:pt idx="81">
                    <c:v>3/26/2021</c:v>
                  </c:pt>
                  <c:pt idx="82">
                    <c:v>3/29/2021</c:v>
                  </c:pt>
                  <c:pt idx="83">
                    <c:v>3/30/2021</c:v>
                  </c:pt>
                  <c:pt idx="84">
                    <c:v>3/31/2021</c:v>
                  </c:pt>
                  <c:pt idx="85">
                    <c:v>4/1/2021</c:v>
                  </c:pt>
                  <c:pt idx="86">
                    <c:v>4/5/2021</c:v>
                  </c:pt>
                  <c:pt idx="87">
                    <c:v>4/6/2021</c:v>
                  </c:pt>
                  <c:pt idx="88">
                    <c:v>4/7/2021</c:v>
                  </c:pt>
                  <c:pt idx="89">
                    <c:v>4/8/2021</c:v>
                  </c:pt>
                  <c:pt idx="90">
                    <c:v>4/9/2021</c:v>
                  </c:pt>
                  <c:pt idx="91">
                    <c:v>4/12/2021</c:v>
                  </c:pt>
                  <c:pt idx="92">
                    <c:v>4/13/2021</c:v>
                  </c:pt>
                  <c:pt idx="93">
                    <c:v>4/14/2021</c:v>
                  </c:pt>
                  <c:pt idx="94">
                    <c:v>4/15/2021</c:v>
                  </c:pt>
                  <c:pt idx="95">
                    <c:v>4/16/2021</c:v>
                  </c:pt>
                  <c:pt idx="96">
                    <c:v>4/19/2021</c:v>
                  </c:pt>
                  <c:pt idx="97">
                    <c:v>4/20/2021</c:v>
                  </c:pt>
                  <c:pt idx="98">
                    <c:v>4/21/2021</c:v>
                  </c:pt>
                  <c:pt idx="99">
                    <c:v>4/22/2021</c:v>
                  </c:pt>
                  <c:pt idx="100">
                    <c:v>4/23/2021</c:v>
                  </c:pt>
                  <c:pt idx="101">
                    <c:v>4/26/2021</c:v>
                  </c:pt>
                  <c:pt idx="102">
                    <c:v>4/27/2021</c:v>
                  </c:pt>
                  <c:pt idx="103">
                    <c:v>4/28/2021</c:v>
                  </c:pt>
                  <c:pt idx="104">
                    <c:v>4/29/2021</c:v>
                  </c:pt>
                  <c:pt idx="105">
                    <c:v>4/30/2021</c:v>
                  </c:pt>
                  <c:pt idx="106">
                    <c:v>5/3/2021</c:v>
                  </c:pt>
                  <c:pt idx="107">
                    <c:v>5/4/2021</c:v>
                  </c:pt>
                  <c:pt idx="108">
                    <c:v>5/5/2021</c:v>
                  </c:pt>
                  <c:pt idx="109">
                    <c:v>5/6/2021</c:v>
                  </c:pt>
                  <c:pt idx="110">
                    <c:v>5/7/2021</c:v>
                  </c:pt>
                  <c:pt idx="111">
                    <c:v>5/10/2021</c:v>
                  </c:pt>
                  <c:pt idx="112">
                    <c:v>5/11/2021</c:v>
                  </c:pt>
                  <c:pt idx="113">
                    <c:v>5/12/2021</c:v>
                  </c:pt>
                  <c:pt idx="114">
                    <c:v>5/13/2021</c:v>
                  </c:pt>
                  <c:pt idx="115">
                    <c:v>5/14/2021</c:v>
                  </c:pt>
                  <c:pt idx="116">
                    <c:v>5/17/2021</c:v>
                  </c:pt>
                  <c:pt idx="117">
                    <c:v>5/18/2021</c:v>
                  </c:pt>
                  <c:pt idx="118">
                    <c:v>5/19/2021</c:v>
                  </c:pt>
                  <c:pt idx="119">
                    <c:v>5/20/2021</c:v>
                  </c:pt>
                  <c:pt idx="120">
                    <c:v>5/21/2021</c:v>
                  </c:pt>
                  <c:pt idx="121">
                    <c:v>5/24/2021</c:v>
                  </c:pt>
                  <c:pt idx="122">
                    <c:v>5/25/2021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11</c:v>
                  </c:pt>
                  <c:pt idx="91">
                    <c:v>12</c:v>
                  </c:pt>
                  <c:pt idx="92">
                    <c:v>13</c:v>
                  </c:pt>
                  <c:pt idx="93">
                    <c:v>14</c:v>
                  </c:pt>
                  <c:pt idx="94">
                    <c:v>15</c:v>
                  </c:pt>
                  <c:pt idx="95">
                    <c:v>16</c:v>
                  </c:pt>
                  <c:pt idx="96">
                    <c:v>17</c:v>
                  </c:pt>
                  <c:pt idx="97">
                    <c:v>18</c:v>
                  </c:pt>
                  <c:pt idx="98">
                    <c:v>19</c:v>
                  </c:pt>
                  <c:pt idx="99">
                    <c:v>20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11</c:v>
                  </c:pt>
                  <c:pt idx="111">
                    <c:v>12</c:v>
                  </c:pt>
                  <c:pt idx="112">
                    <c:v>13</c:v>
                  </c:pt>
                  <c:pt idx="113">
                    <c:v>14</c:v>
                  </c:pt>
                  <c:pt idx="114">
                    <c:v>15</c:v>
                  </c:pt>
                  <c:pt idx="115">
                    <c:v>16</c:v>
                  </c:pt>
                  <c:pt idx="116">
                    <c:v>17</c:v>
                  </c:pt>
                  <c:pt idx="117">
                    <c:v>18</c:v>
                  </c:pt>
                  <c:pt idx="118">
                    <c:v>19</c:v>
                  </c:pt>
                  <c:pt idx="119">
                    <c:v>20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</c:lvl>
                <c:lvl>
                  <c:pt idx="0">
                    <c:v>1</c:v>
                  </c:pt>
                  <c:pt idx="20">
                    <c:v>2</c:v>
                  </c:pt>
                  <c:pt idx="40">
                    <c:v>3</c:v>
                  </c:pt>
                  <c:pt idx="60">
                    <c:v>4</c:v>
                  </c:pt>
                  <c:pt idx="80">
                    <c:v>5</c:v>
                  </c:pt>
                  <c:pt idx="100">
                    <c:v>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</c:lvl>
              </c:multiLvlStrCache>
            </c:multiLvlStrRef>
          </c:cat>
          <c:val>
            <c:numRef>
              <c:f>'Seasonal-Trend Model'!$J$3:$J$125</c:f>
              <c:numCache>
                <c:formatCode>_([$$-409]* #,##0.00_);_([$$-409]* \(#,##0.00\);_([$$-409]* "-"??_);_(@_)</c:formatCode>
                <c:ptCount val="123"/>
                <c:pt idx="0">
                  <c:v>95.070700629011199</c:v>
                </c:pt>
                <c:pt idx="1">
                  <c:v>93.702550250972905</c:v>
                </c:pt>
                <c:pt idx="2">
                  <c:v>95.304810786540813</c:v>
                </c:pt>
                <c:pt idx="3">
                  <c:v>93.900388545030054</c:v>
                </c:pt>
                <c:pt idx="4">
                  <c:v>95.181789148634678</c:v>
                </c:pt>
                <c:pt idx="5">
                  <c:v>94.101387052014985</c:v>
                </c:pt>
                <c:pt idx="6">
                  <c:v>92.573944278299152</c:v>
                </c:pt>
                <c:pt idx="7">
                  <c:v>92.801361917117447</c:v>
                </c:pt>
                <c:pt idx="8">
                  <c:v>92.945696790097386</c:v>
                </c:pt>
                <c:pt idx="9">
                  <c:v>93.800801254193942</c:v>
                </c:pt>
                <c:pt idx="10">
                  <c:v>93.699039066954541</c:v>
                </c:pt>
                <c:pt idx="11">
                  <c:v>92.154276346789061</c:v>
                </c:pt>
                <c:pt idx="12">
                  <c:v>93.155648428612807</c:v>
                </c:pt>
                <c:pt idx="13">
                  <c:v>94.486161291611552</c:v>
                </c:pt>
                <c:pt idx="14">
                  <c:v>96.312463309167143</c:v>
                </c:pt>
                <c:pt idx="15">
                  <c:v>98.28661005769537</c:v>
                </c:pt>
                <c:pt idx="16">
                  <c:v>98.899791924609744</c:v>
                </c:pt>
                <c:pt idx="17">
                  <c:v>97.361210532601319</c:v>
                </c:pt>
                <c:pt idx="18">
                  <c:v>98.14972454036922</c:v>
                </c:pt>
                <c:pt idx="19">
                  <c:v>97.781019143460512</c:v>
                </c:pt>
                <c:pt idx="20">
                  <c:v>98.991972375885453</c:v>
                </c:pt>
                <c:pt idx="21">
                  <c:v>100.87412392358328</c:v>
                </c:pt>
                <c:pt idx="22">
                  <c:v>101.44506480526798</c:v>
                </c:pt>
                <c:pt idx="23">
                  <c:v>102.49761160234212</c:v>
                </c:pt>
                <c:pt idx="24">
                  <c:v>101.51168535735374</c:v>
                </c:pt>
                <c:pt idx="25">
                  <c:v>102.78383376554009</c:v>
                </c:pt>
                <c:pt idx="26">
                  <c:v>100.22894572160905</c:v>
                </c:pt>
                <c:pt idx="27">
                  <c:v>101.37880059344091</c:v>
                </c:pt>
                <c:pt idx="28">
                  <c:v>102.6816438049056</c:v>
                </c:pt>
                <c:pt idx="29">
                  <c:v>103.52083368174758</c:v>
                </c:pt>
                <c:pt idx="30">
                  <c:v>102.95216455889566</c:v>
                </c:pt>
                <c:pt idx="31">
                  <c:v>102.53729645391186</c:v>
                </c:pt>
                <c:pt idx="32">
                  <c:v>102.32774051535166</c:v>
                </c:pt>
                <c:pt idx="33">
                  <c:v>101.38064285445064</c:v>
                </c:pt>
                <c:pt idx="34">
                  <c:v>101.4844745154295</c:v>
                </c:pt>
                <c:pt idx="35">
                  <c:v>102.44868111638485</c:v>
                </c:pt>
                <c:pt idx="36">
                  <c:v>102.03394119215515</c:v>
                </c:pt>
                <c:pt idx="37">
                  <c:v>101.00751277775541</c:v>
                </c:pt>
                <c:pt idx="38">
                  <c:v>99.982604701423526</c:v>
                </c:pt>
                <c:pt idx="39">
                  <c:v>100.67891081917669</c:v>
                </c:pt>
                <c:pt idx="40">
                  <c:v>98.031869469693703</c:v>
                </c:pt>
                <c:pt idx="41">
                  <c:v>98.081832150613906</c:v>
                </c:pt>
                <c:pt idx="42">
                  <c:v>96.341606939955739</c:v>
                </c:pt>
                <c:pt idx="43">
                  <c:v>99.892084752377116</c:v>
                </c:pt>
                <c:pt idx="44">
                  <c:v>100.66972571040687</c:v>
                </c:pt>
                <c:pt idx="45">
                  <c:v>110.95789176526726</c:v>
                </c:pt>
                <c:pt idx="46">
                  <c:v>109.94642838377838</c:v>
                </c:pt>
                <c:pt idx="47">
                  <c:v>115.99921290080087</c:v>
                </c:pt>
                <c:pt idx="48">
                  <c:v>114.16532544570408</c:v>
                </c:pt>
                <c:pt idx="49">
                  <c:v>112.2937890173957</c:v>
                </c:pt>
                <c:pt idx="50">
                  <c:v>112.13601530712441</c:v>
                </c:pt>
                <c:pt idx="51">
                  <c:v>112.48605151482994</c:v>
                </c:pt>
                <c:pt idx="52">
                  <c:v>112.33096599344483</c:v>
                </c:pt>
                <c:pt idx="53">
                  <c:v>114.21589679283824</c:v>
                </c:pt>
                <c:pt idx="54">
                  <c:v>114.08192571748442</c:v>
                </c:pt>
                <c:pt idx="55">
                  <c:v>113.03308471201331</c:v>
                </c:pt>
                <c:pt idx="56">
                  <c:v>114.95856969770686</c:v>
                </c:pt>
                <c:pt idx="57">
                  <c:v>113.16517489161751</c:v>
                </c:pt>
                <c:pt idx="58">
                  <c:v>113.22566841062365</c:v>
                </c:pt>
                <c:pt idx="59">
                  <c:v>110.66501389117398</c:v>
                </c:pt>
                <c:pt idx="60">
                  <c:v>108.21910081318083</c:v>
                </c:pt>
                <c:pt idx="61">
                  <c:v>106.27791347810513</c:v>
                </c:pt>
                <c:pt idx="62">
                  <c:v>108.79324187176755</c:v>
                </c:pt>
                <c:pt idx="63">
                  <c:v>107.23216900248495</c:v>
                </c:pt>
                <c:pt idx="64">
                  <c:v>106.02579243545077</c:v>
                </c:pt>
                <c:pt idx="65">
                  <c:v>101.51784616457591</c:v>
                </c:pt>
                <c:pt idx="66">
                  <c:v>103.2631786772167</c:v>
                </c:pt>
                <c:pt idx="67">
                  <c:v>99.639458426396587</c:v>
                </c:pt>
                <c:pt idx="68">
                  <c:v>100.24271921833373</c:v>
                </c:pt>
                <c:pt idx="69">
                  <c:v>100.67959542754625</c:v>
                </c:pt>
                <c:pt idx="70">
                  <c:v>102.13076204702779</c:v>
                </c:pt>
                <c:pt idx="71">
                  <c:v>103.19857171378383</c:v>
                </c:pt>
                <c:pt idx="72">
                  <c:v>104.27693559407312</c:v>
                </c:pt>
                <c:pt idx="73">
                  <c:v>105.86105617075752</c:v>
                </c:pt>
                <c:pt idx="74">
                  <c:v>105.15748870142797</c:v>
                </c:pt>
                <c:pt idx="75">
                  <c:v>104.88816953924992</c:v>
                </c:pt>
                <c:pt idx="76">
                  <c:v>104.73030267930986</c:v>
                </c:pt>
                <c:pt idx="77">
                  <c:v>106.7816519931274</c:v>
                </c:pt>
                <c:pt idx="78">
                  <c:v>105.85386569302072</c:v>
                </c:pt>
                <c:pt idx="79">
                  <c:v>103.34456347737917</c:v>
                </c:pt>
                <c:pt idx="80">
                  <c:v>103.74197522812162</c:v>
                </c:pt>
                <c:pt idx="81">
                  <c:v>105.88618881087227</c:v>
                </c:pt>
                <c:pt idx="82">
                  <c:v>107.30347105234083</c:v>
                </c:pt>
                <c:pt idx="83">
                  <c:v>105.9547557414986</c:v>
                </c:pt>
                <c:pt idx="84">
                  <c:v>107.53726359304929</c:v>
                </c:pt>
                <c:pt idx="85">
                  <c:v>106.52197141351446</c:v>
                </c:pt>
                <c:pt idx="86">
                  <c:v>110.45213635533058</c:v>
                </c:pt>
                <c:pt idx="87">
                  <c:v>109.23069007820351</c:v>
                </c:pt>
                <c:pt idx="88">
                  <c:v>109.46521159557555</c:v>
                </c:pt>
                <c:pt idx="89">
                  <c:v>109.48245755835273</c:v>
                </c:pt>
                <c:pt idx="90">
                  <c:v>110.63176669828778</c:v>
                </c:pt>
                <c:pt idx="91">
                  <c:v>109.93964250075646</c:v>
                </c:pt>
                <c:pt idx="92">
                  <c:v>110.69839028496521</c:v>
                </c:pt>
                <c:pt idx="93">
                  <c:v>111.04681845908274</c:v>
                </c:pt>
                <c:pt idx="94">
                  <c:v>111.94760394022057</c:v>
                </c:pt>
                <c:pt idx="95">
                  <c:v>110.62346562111438</c:v>
                </c:pt>
                <c:pt idx="96">
                  <c:v>109.42655124461622</c:v>
                </c:pt>
                <c:pt idx="97">
                  <c:v>108.49991054593629</c:v>
                </c:pt>
                <c:pt idx="98">
                  <c:v>109.20743314862017</c:v>
                </c:pt>
                <c:pt idx="99">
                  <c:v>109.99860451306326</c:v>
                </c:pt>
                <c:pt idx="100">
                  <c:v>111.10952500579242</c:v>
                </c:pt>
                <c:pt idx="101">
                  <c:v>109.40166659373139</c:v>
                </c:pt>
                <c:pt idx="102">
                  <c:v>107.37393299525441</c:v>
                </c:pt>
                <c:pt idx="103">
                  <c:v>105.93447520477206</c:v>
                </c:pt>
                <c:pt idx="104">
                  <c:v>106.3605476835732</c:v>
                </c:pt>
                <c:pt idx="105">
                  <c:v>99.843168472977041</c:v>
                </c:pt>
                <c:pt idx="106">
                  <c:v>98.533344281523938</c:v>
                </c:pt>
                <c:pt idx="107">
                  <c:v>96.200531478607331</c:v>
                </c:pt>
                <c:pt idx="108">
                  <c:v>96.401661404282393</c:v>
                </c:pt>
                <c:pt idx="109">
                  <c:v>97.449555876242769</c:v>
                </c:pt>
                <c:pt idx="110">
                  <c:v>96.03458855889636</c:v>
                </c:pt>
                <c:pt idx="111">
                  <c:v>96.131802635647418</c:v>
                </c:pt>
                <c:pt idx="112">
                  <c:v>95.035582803654165</c:v>
                </c:pt>
                <c:pt idx="113">
                  <c:v>92.439675104650021</c:v>
                </c:pt>
                <c:pt idx="114">
                  <c:v>92.292002546297041</c:v>
                </c:pt>
                <c:pt idx="115">
                  <c:v>93.746171889893731</c:v>
                </c:pt>
                <c:pt idx="116">
                  <c:v>93.447364918159295</c:v>
                </c:pt>
                <c:pt idx="117">
                  <c:v>94.903705063624358</c:v>
                </c:pt>
                <c:pt idx="118">
                  <c:v>95.984507958420366</c:v>
                </c:pt>
                <c:pt idx="119">
                  <c:v>97.841608239671572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EF-4896-A51B-74B5E15C1181}"/>
            </c:ext>
          </c:extLst>
        </c:ser>
        <c:ser>
          <c:idx val="6"/>
          <c:order val="6"/>
          <c:tx>
            <c:strRef>
              <c:f>'Seasonal-Trend Model'!$K$2</c:f>
              <c:strCache>
                <c:ptCount val="1"/>
                <c:pt idx="0">
                  <c:v>Unseasonalized trend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'Seasonal-Trend Model'!$A$3:$D$125</c:f>
              <c:multiLvlStrCache>
                <c:ptCount val="123"/>
                <c:lvl>
                  <c:pt idx="0">
                    <c:v>11/27/2020</c:v>
                  </c:pt>
                  <c:pt idx="1">
                    <c:v>11/30/2020</c:v>
                  </c:pt>
                  <c:pt idx="2">
                    <c:v>12/1/2020</c:v>
                  </c:pt>
                  <c:pt idx="3">
                    <c:v>12/2/2020</c:v>
                  </c:pt>
                  <c:pt idx="4">
                    <c:v>12/3/2020</c:v>
                  </c:pt>
                  <c:pt idx="5">
                    <c:v>12/4/2020</c:v>
                  </c:pt>
                  <c:pt idx="6">
                    <c:v>12/7/2020</c:v>
                  </c:pt>
                  <c:pt idx="7">
                    <c:v>12/8/2020</c:v>
                  </c:pt>
                  <c:pt idx="8">
                    <c:v>12/9/2020</c:v>
                  </c:pt>
                  <c:pt idx="9">
                    <c:v>12/10/2020</c:v>
                  </c:pt>
                  <c:pt idx="10">
                    <c:v>12/11/2020</c:v>
                  </c:pt>
                  <c:pt idx="11">
                    <c:v>12/14/2020</c:v>
                  </c:pt>
                  <c:pt idx="12">
                    <c:v>12/15/2020</c:v>
                  </c:pt>
                  <c:pt idx="13">
                    <c:v>12/16/2020</c:v>
                  </c:pt>
                  <c:pt idx="14">
                    <c:v>12/17/2020</c:v>
                  </c:pt>
                  <c:pt idx="15">
                    <c:v>12/18/2020</c:v>
                  </c:pt>
                  <c:pt idx="16">
                    <c:v>12/21/2020</c:v>
                  </c:pt>
                  <c:pt idx="17">
                    <c:v>12/22/2020</c:v>
                  </c:pt>
                  <c:pt idx="18">
                    <c:v>12/23/2020</c:v>
                  </c:pt>
                  <c:pt idx="19">
                    <c:v>12/24/2020</c:v>
                  </c:pt>
                  <c:pt idx="20">
                    <c:v>12/28/2020</c:v>
                  </c:pt>
                  <c:pt idx="21">
                    <c:v>12/29/2020</c:v>
                  </c:pt>
                  <c:pt idx="22">
                    <c:v>12/30/2020</c:v>
                  </c:pt>
                  <c:pt idx="23">
                    <c:v>12/31/2020</c:v>
                  </c:pt>
                  <c:pt idx="24">
                    <c:v>1/4/2021</c:v>
                  </c:pt>
                  <c:pt idx="25">
                    <c:v>1/5/2021</c:v>
                  </c:pt>
                  <c:pt idx="26">
                    <c:v>1/6/2021</c:v>
                  </c:pt>
                  <c:pt idx="27">
                    <c:v>1/7/2021</c:v>
                  </c:pt>
                  <c:pt idx="28">
                    <c:v>1/8/2021</c:v>
                  </c:pt>
                  <c:pt idx="29">
                    <c:v>1/11/2021</c:v>
                  </c:pt>
                  <c:pt idx="30">
                    <c:v>1/12/2021</c:v>
                  </c:pt>
                  <c:pt idx="31">
                    <c:v>1/13/2021</c:v>
                  </c:pt>
                  <c:pt idx="32">
                    <c:v>1/14/2021</c:v>
                  </c:pt>
                  <c:pt idx="33">
                    <c:v>1/15/2021</c:v>
                  </c:pt>
                  <c:pt idx="34">
                    <c:v>1/19/2021</c:v>
                  </c:pt>
                  <c:pt idx="35">
                    <c:v>1/20/2021</c:v>
                  </c:pt>
                  <c:pt idx="36">
                    <c:v>1/21/2021</c:v>
                  </c:pt>
                  <c:pt idx="37">
                    <c:v>1/22/2021</c:v>
                  </c:pt>
                  <c:pt idx="38">
                    <c:v>1/25/2021</c:v>
                  </c:pt>
                  <c:pt idx="39">
                    <c:v>1/26/2021</c:v>
                  </c:pt>
                  <c:pt idx="40">
                    <c:v>1/27/2021</c:v>
                  </c:pt>
                  <c:pt idx="41">
                    <c:v>1/28/2021</c:v>
                  </c:pt>
                  <c:pt idx="42">
                    <c:v>1/29/2021</c:v>
                  </c:pt>
                  <c:pt idx="43">
                    <c:v>2/1/2021</c:v>
                  </c:pt>
                  <c:pt idx="44">
                    <c:v>2/2/2021</c:v>
                  </c:pt>
                  <c:pt idx="45">
                    <c:v>2/3/2021</c:v>
                  </c:pt>
                  <c:pt idx="46">
                    <c:v>2/4/2021</c:v>
                  </c:pt>
                  <c:pt idx="47">
                    <c:v>2/5/2021</c:v>
                  </c:pt>
                  <c:pt idx="48">
                    <c:v>2/8/2021</c:v>
                  </c:pt>
                  <c:pt idx="49">
                    <c:v>2/9/2021</c:v>
                  </c:pt>
                  <c:pt idx="50">
                    <c:v>2/10/2021</c:v>
                  </c:pt>
                  <c:pt idx="51">
                    <c:v>2/11/2021</c:v>
                  </c:pt>
                  <c:pt idx="52">
                    <c:v>2/12/2021</c:v>
                  </c:pt>
                  <c:pt idx="53">
                    <c:v>2/16/2021</c:v>
                  </c:pt>
                  <c:pt idx="54">
                    <c:v>2/17/2021</c:v>
                  </c:pt>
                  <c:pt idx="55">
                    <c:v>2/18/2021</c:v>
                  </c:pt>
                  <c:pt idx="56">
                    <c:v>2/19/2021</c:v>
                  </c:pt>
                  <c:pt idx="57">
                    <c:v>2/22/2021</c:v>
                  </c:pt>
                  <c:pt idx="58">
                    <c:v>2/23/2021</c:v>
                  </c:pt>
                  <c:pt idx="59">
                    <c:v>2/24/2021</c:v>
                  </c:pt>
                  <c:pt idx="60">
                    <c:v>2/25/2021</c:v>
                  </c:pt>
                  <c:pt idx="61">
                    <c:v>2/26/2021</c:v>
                  </c:pt>
                  <c:pt idx="62">
                    <c:v>3/1/2021</c:v>
                  </c:pt>
                  <c:pt idx="63">
                    <c:v>3/2/2021</c:v>
                  </c:pt>
                  <c:pt idx="64">
                    <c:v>3/3/2021</c:v>
                  </c:pt>
                  <c:pt idx="65">
                    <c:v>3/4/2021</c:v>
                  </c:pt>
                  <c:pt idx="66">
                    <c:v>3/5/2021</c:v>
                  </c:pt>
                  <c:pt idx="67">
                    <c:v>3/8/2021</c:v>
                  </c:pt>
                  <c:pt idx="68">
                    <c:v>3/9/2021</c:v>
                  </c:pt>
                  <c:pt idx="69">
                    <c:v>3/10/2021</c:v>
                  </c:pt>
                  <c:pt idx="70">
                    <c:v>3/11/2021</c:v>
                  </c:pt>
                  <c:pt idx="71">
                    <c:v>3/12/2021</c:v>
                  </c:pt>
                  <c:pt idx="72">
                    <c:v>3/15/2021</c:v>
                  </c:pt>
                  <c:pt idx="73">
                    <c:v>3/16/2021</c:v>
                  </c:pt>
                  <c:pt idx="74">
                    <c:v>3/17/2021</c:v>
                  </c:pt>
                  <c:pt idx="75">
                    <c:v>3/18/2021</c:v>
                  </c:pt>
                  <c:pt idx="76">
                    <c:v>3/19/2021</c:v>
                  </c:pt>
                  <c:pt idx="77">
                    <c:v>3/22/2021</c:v>
                  </c:pt>
                  <c:pt idx="78">
                    <c:v>3/23/2021</c:v>
                  </c:pt>
                  <c:pt idx="79">
                    <c:v>3/24/2021</c:v>
                  </c:pt>
                  <c:pt idx="80">
                    <c:v>3/25/2021</c:v>
                  </c:pt>
                  <c:pt idx="81">
                    <c:v>3/26/2021</c:v>
                  </c:pt>
                  <c:pt idx="82">
                    <c:v>3/29/2021</c:v>
                  </c:pt>
                  <c:pt idx="83">
                    <c:v>3/30/2021</c:v>
                  </c:pt>
                  <c:pt idx="84">
                    <c:v>3/31/2021</c:v>
                  </c:pt>
                  <c:pt idx="85">
                    <c:v>4/1/2021</c:v>
                  </c:pt>
                  <c:pt idx="86">
                    <c:v>4/5/2021</c:v>
                  </c:pt>
                  <c:pt idx="87">
                    <c:v>4/6/2021</c:v>
                  </c:pt>
                  <c:pt idx="88">
                    <c:v>4/7/2021</c:v>
                  </c:pt>
                  <c:pt idx="89">
                    <c:v>4/8/2021</c:v>
                  </c:pt>
                  <c:pt idx="90">
                    <c:v>4/9/2021</c:v>
                  </c:pt>
                  <c:pt idx="91">
                    <c:v>4/12/2021</c:v>
                  </c:pt>
                  <c:pt idx="92">
                    <c:v>4/13/2021</c:v>
                  </c:pt>
                  <c:pt idx="93">
                    <c:v>4/14/2021</c:v>
                  </c:pt>
                  <c:pt idx="94">
                    <c:v>4/15/2021</c:v>
                  </c:pt>
                  <c:pt idx="95">
                    <c:v>4/16/2021</c:v>
                  </c:pt>
                  <c:pt idx="96">
                    <c:v>4/19/2021</c:v>
                  </c:pt>
                  <c:pt idx="97">
                    <c:v>4/20/2021</c:v>
                  </c:pt>
                  <c:pt idx="98">
                    <c:v>4/21/2021</c:v>
                  </c:pt>
                  <c:pt idx="99">
                    <c:v>4/22/2021</c:v>
                  </c:pt>
                  <c:pt idx="100">
                    <c:v>4/23/2021</c:v>
                  </c:pt>
                  <c:pt idx="101">
                    <c:v>4/26/2021</c:v>
                  </c:pt>
                  <c:pt idx="102">
                    <c:v>4/27/2021</c:v>
                  </c:pt>
                  <c:pt idx="103">
                    <c:v>4/28/2021</c:v>
                  </c:pt>
                  <c:pt idx="104">
                    <c:v>4/29/2021</c:v>
                  </c:pt>
                  <c:pt idx="105">
                    <c:v>4/30/2021</c:v>
                  </c:pt>
                  <c:pt idx="106">
                    <c:v>5/3/2021</c:v>
                  </c:pt>
                  <c:pt idx="107">
                    <c:v>5/4/2021</c:v>
                  </c:pt>
                  <c:pt idx="108">
                    <c:v>5/5/2021</c:v>
                  </c:pt>
                  <c:pt idx="109">
                    <c:v>5/6/2021</c:v>
                  </c:pt>
                  <c:pt idx="110">
                    <c:v>5/7/2021</c:v>
                  </c:pt>
                  <c:pt idx="111">
                    <c:v>5/10/2021</c:v>
                  </c:pt>
                  <c:pt idx="112">
                    <c:v>5/11/2021</c:v>
                  </c:pt>
                  <c:pt idx="113">
                    <c:v>5/12/2021</c:v>
                  </c:pt>
                  <c:pt idx="114">
                    <c:v>5/13/2021</c:v>
                  </c:pt>
                  <c:pt idx="115">
                    <c:v>5/14/2021</c:v>
                  </c:pt>
                  <c:pt idx="116">
                    <c:v>5/17/2021</c:v>
                  </c:pt>
                  <c:pt idx="117">
                    <c:v>5/18/2021</c:v>
                  </c:pt>
                  <c:pt idx="118">
                    <c:v>5/19/2021</c:v>
                  </c:pt>
                  <c:pt idx="119">
                    <c:v>5/20/2021</c:v>
                  </c:pt>
                  <c:pt idx="120">
                    <c:v>5/21/2021</c:v>
                  </c:pt>
                  <c:pt idx="121">
                    <c:v>5/24/2021</c:v>
                  </c:pt>
                  <c:pt idx="122">
                    <c:v>5/25/2021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11</c:v>
                  </c:pt>
                  <c:pt idx="91">
                    <c:v>12</c:v>
                  </c:pt>
                  <c:pt idx="92">
                    <c:v>13</c:v>
                  </c:pt>
                  <c:pt idx="93">
                    <c:v>14</c:v>
                  </c:pt>
                  <c:pt idx="94">
                    <c:v>15</c:v>
                  </c:pt>
                  <c:pt idx="95">
                    <c:v>16</c:v>
                  </c:pt>
                  <c:pt idx="96">
                    <c:v>17</c:v>
                  </c:pt>
                  <c:pt idx="97">
                    <c:v>18</c:v>
                  </c:pt>
                  <c:pt idx="98">
                    <c:v>19</c:v>
                  </c:pt>
                  <c:pt idx="99">
                    <c:v>20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11</c:v>
                  </c:pt>
                  <c:pt idx="111">
                    <c:v>12</c:v>
                  </c:pt>
                  <c:pt idx="112">
                    <c:v>13</c:v>
                  </c:pt>
                  <c:pt idx="113">
                    <c:v>14</c:v>
                  </c:pt>
                  <c:pt idx="114">
                    <c:v>15</c:v>
                  </c:pt>
                  <c:pt idx="115">
                    <c:v>16</c:v>
                  </c:pt>
                  <c:pt idx="116">
                    <c:v>17</c:v>
                  </c:pt>
                  <c:pt idx="117">
                    <c:v>18</c:v>
                  </c:pt>
                  <c:pt idx="118">
                    <c:v>19</c:v>
                  </c:pt>
                  <c:pt idx="119">
                    <c:v>20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</c:lvl>
                <c:lvl>
                  <c:pt idx="0">
                    <c:v>1</c:v>
                  </c:pt>
                  <c:pt idx="20">
                    <c:v>2</c:v>
                  </c:pt>
                  <c:pt idx="40">
                    <c:v>3</c:v>
                  </c:pt>
                  <c:pt idx="60">
                    <c:v>4</c:v>
                  </c:pt>
                  <c:pt idx="80">
                    <c:v>5</c:v>
                  </c:pt>
                  <c:pt idx="100">
                    <c:v>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</c:lvl>
              </c:multiLvlStrCache>
            </c:multiLvlStrRef>
          </c:cat>
          <c:val>
            <c:numRef>
              <c:f>'Seasonal-Trend Model'!$K$3:$K$125</c:f>
              <c:numCache>
                <c:formatCode>General</c:formatCode>
                <c:ptCount val="123"/>
                <c:pt idx="0">
                  <c:v>99.916089290198755</c:v>
                </c:pt>
                <c:pt idx="1">
                  <c:v>99.968097888139212</c:v>
                </c:pt>
                <c:pt idx="2">
                  <c:v>100.02010648607965</c:v>
                </c:pt>
                <c:pt idx="3">
                  <c:v>100.07211508402011</c:v>
                </c:pt>
                <c:pt idx="4">
                  <c:v>100.12412368196055</c:v>
                </c:pt>
                <c:pt idx="5">
                  <c:v>100.176132279901</c:v>
                </c:pt>
                <c:pt idx="6">
                  <c:v>100.22814087784145</c:v>
                </c:pt>
                <c:pt idx="7">
                  <c:v>100.2801494757819</c:v>
                </c:pt>
                <c:pt idx="8">
                  <c:v>100.33215807372235</c:v>
                </c:pt>
                <c:pt idx="9">
                  <c:v>100.3841666716628</c:v>
                </c:pt>
                <c:pt idx="10">
                  <c:v>100.43617526960325</c:v>
                </c:pt>
                <c:pt idx="11">
                  <c:v>100.4881838675437</c:v>
                </c:pt>
                <c:pt idx="12">
                  <c:v>100.54019246548414</c:v>
                </c:pt>
                <c:pt idx="13">
                  <c:v>100.5922010634246</c:v>
                </c:pt>
                <c:pt idx="14">
                  <c:v>100.64420966136504</c:v>
                </c:pt>
                <c:pt idx="15">
                  <c:v>100.6962182593055</c:v>
                </c:pt>
                <c:pt idx="16">
                  <c:v>100.74822685724594</c:v>
                </c:pt>
                <c:pt idx="17">
                  <c:v>100.80023545518638</c:v>
                </c:pt>
                <c:pt idx="18">
                  <c:v>100.85224405312684</c:v>
                </c:pt>
                <c:pt idx="19">
                  <c:v>100.90425265106728</c:v>
                </c:pt>
                <c:pt idx="20">
                  <c:v>100.95626124900774</c:v>
                </c:pt>
                <c:pt idx="21">
                  <c:v>101.00826984694818</c:v>
                </c:pt>
                <c:pt idx="22">
                  <c:v>101.06027844488862</c:v>
                </c:pt>
                <c:pt idx="23">
                  <c:v>101.11228704282908</c:v>
                </c:pt>
                <c:pt idx="24">
                  <c:v>101.16429564076952</c:v>
                </c:pt>
                <c:pt idx="25">
                  <c:v>101.21630423870998</c:v>
                </c:pt>
                <c:pt idx="26">
                  <c:v>101.26831283665042</c:v>
                </c:pt>
                <c:pt idx="27">
                  <c:v>101.32032143459088</c:v>
                </c:pt>
                <c:pt idx="28">
                  <c:v>101.37233003253132</c:v>
                </c:pt>
                <c:pt idx="29">
                  <c:v>101.42433863047177</c:v>
                </c:pt>
                <c:pt idx="30">
                  <c:v>101.47634722841222</c:v>
                </c:pt>
                <c:pt idx="31">
                  <c:v>101.52835582635267</c:v>
                </c:pt>
                <c:pt idx="32">
                  <c:v>101.58036442429312</c:v>
                </c:pt>
                <c:pt idx="33">
                  <c:v>101.63237302223357</c:v>
                </c:pt>
                <c:pt idx="34">
                  <c:v>101.68438162017401</c:v>
                </c:pt>
                <c:pt idx="35">
                  <c:v>101.73639021811447</c:v>
                </c:pt>
                <c:pt idx="36">
                  <c:v>101.78839881605491</c:v>
                </c:pt>
                <c:pt idx="37">
                  <c:v>101.84040741399537</c:v>
                </c:pt>
                <c:pt idx="38">
                  <c:v>101.89241601193581</c:v>
                </c:pt>
                <c:pt idx="39">
                  <c:v>101.94442460987625</c:v>
                </c:pt>
                <c:pt idx="40">
                  <c:v>101.99643320781671</c:v>
                </c:pt>
                <c:pt idx="41">
                  <c:v>102.04844180575715</c:v>
                </c:pt>
                <c:pt idx="42">
                  <c:v>102.10045040369761</c:v>
                </c:pt>
                <c:pt idx="43">
                  <c:v>102.15245900163805</c:v>
                </c:pt>
                <c:pt idx="44">
                  <c:v>102.20446759957851</c:v>
                </c:pt>
                <c:pt idx="45">
                  <c:v>102.25647619751895</c:v>
                </c:pt>
                <c:pt idx="46">
                  <c:v>102.30848479545939</c:v>
                </c:pt>
                <c:pt idx="47">
                  <c:v>102.36049339339985</c:v>
                </c:pt>
                <c:pt idx="48">
                  <c:v>102.41250199134029</c:v>
                </c:pt>
                <c:pt idx="49">
                  <c:v>102.46451058928075</c:v>
                </c:pt>
                <c:pt idx="50">
                  <c:v>102.51651918722119</c:v>
                </c:pt>
                <c:pt idx="51">
                  <c:v>102.56852778516163</c:v>
                </c:pt>
                <c:pt idx="52">
                  <c:v>102.62053638310209</c:v>
                </c:pt>
                <c:pt idx="53">
                  <c:v>102.67254498104253</c:v>
                </c:pt>
                <c:pt idx="54">
                  <c:v>102.72455357898299</c:v>
                </c:pt>
                <c:pt idx="55">
                  <c:v>102.77656217692343</c:v>
                </c:pt>
                <c:pt idx="56">
                  <c:v>102.82857077486389</c:v>
                </c:pt>
                <c:pt idx="57">
                  <c:v>102.88057937280433</c:v>
                </c:pt>
                <c:pt idx="58">
                  <c:v>102.93258797074478</c:v>
                </c:pt>
                <c:pt idx="59">
                  <c:v>102.98459656868523</c:v>
                </c:pt>
                <c:pt idx="60">
                  <c:v>103.03660516662568</c:v>
                </c:pt>
                <c:pt idx="61">
                  <c:v>103.08861376456613</c:v>
                </c:pt>
                <c:pt idx="62">
                  <c:v>103.14062236250658</c:v>
                </c:pt>
                <c:pt idx="63">
                  <c:v>103.19263096044702</c:v>
                </c:pt>
                <c:pt idx="64">
                  <c:v>103.24463955838748</c:v>
                </c:pt>
                <c:pt idx="65">
                  <c:v>103.29664815632792</c:v>
                </c:pt>
                <c:pt idx="66">
                  <c:v>103.34865675426838</c:v>
                </c:pt>
                <c:pt idx="67">
                  <c:v>103.40066535220882</c:v>
                </c:pt>
                <c:pt idx="68">
                  <c:v>103.45267395014926</c:v>
                </c:pt>
                <c:pt idx="69">
                  <c:v>103.50468254808972</c:v>
                </c:pt>
                <c:pt idx="70">
                  <c:v>103.55669114603016</c:v>
                </c:pt>
                <c:pt idx="71">
                  <c:v>103.60869974397062</c:v>
                </c:pt>
                <c:pt idx="72">
                  <c:v>103.66070834191106</c:v>
                </c:pt>
                <c:pt idx="73">
                  <c:v>103.71271693985152</c:v>
                </c:pt>
                <c:pt idx="74">
                  <c:v>103.76472553779196</c:v>
                </c:pt>
                <c:pt idx="75">
                  <c:v>103.8167341357324</c:v>
                </c:pt>
                <c:pt idx="76">
                  <c:v>103.86874273367286</c:v>
                </c:pt>
                <c:pt idx="77">
                  <c:v>103.9207513316133</c:v>
                </c:pt>
                <c:pt idx="78">
                  <c:v>103.97275992955376</c:v>
                </c:pt>
                <c:pt idx="79">
                  <c:v>104.0247685274942</c:v>
                </c:pt>
                <c:pt idx="80">
                  <c:v>104.07677712543465</c:v>
                </c:pt>
                <c:pt idx="81">
                  <c:v>104.1287857233751</c:v>
                </c:pt>
                <c:pt idx="82">
                  <c:v>104.18079432131555</c:v>
                </c:pt>
                <c:pt idx="83">
                  <c:v>104.232802919256</c:v>
                </c:pt>
                <c:pt idx="84">
                  <c:v>104.28481151719645</c:v>
                </c:pt>
                <c:pt idx="85">
                  <c:v>104.3368201151369</c:v>
                </c:pt>
                <c:pt idx="86">
                  <c:v>104.38882871307734</c:v>
                </c:pt>
                <c:pt idx="87">
                  <c:v>104.44083731101779</c:v>
                </c:pt>
                <c:pt idx="88">
                  <c:v>104.49284590895824</c:v>
                </c:pt>
                <c:pt idx="89">
                  <c:v>104.54485450689869</c:v>
                </c:pt>
                <c:pt idx="90">
                  <c:v>104.59686310483914</c:v>
                </c:pt>
                <c:pt idx="91">
                  <c:v>104.64887170277959</c:v>
                </c:pt>
                <c:pt idx="92">
                  <c:v>104.70088030072003</c:v>
                </c:pt>
                <c:pt idx="93">
                  <c:v>104.75288889866049</c:v>
                </c:pt>
                <c:pt idx="94">
                  <c:v>104.80489749660093</c:v>
                </c:pt>
                <c:pt idx="95">
                  <c:v>104.85690609454139</c:v>
                </c:pt>
                <c:pt idx="96">
                  <c:v>104.90891469248183</c:v>
                </c:pt>
                <c:pt idx="97">
                  <c:v>104.96092329042227</c:v>
                </c:pt>
                <c:pt idx="98">
                  <c:v>105.01293188836273</c:v>
                </c:pt>
                <c:pt idx="99">
                  <c:v>105.06494048630317</c:v>
                </c:pt>
                <c:pt idx="100">
                  <c:v>105.11694908424363</c:v>
                </c:pt>
                <c:pt idx="101">
                  <c:v>105.16895768218407</c:v>
                </c:pt>
                <c:pt idx="102">
                  <c:v>105.22096628012451</c:v>
                </c:pt>
                <c:pt idx="103">
                  <c:v>105.27297487806497</c:v>
                </c:pt>
                <c:pt idx="104">
                  <c:v>105.32498347600541</c:v>
                </c:pt>
                <c:pt idx="105">
                  <c:v>105.37699207394587</c:v>
                </c:pt>
                <c:pt idx="106">
                  <c:v>105.42900067188631</c:v>
                </c:pt>
                <c:pt idx="107">
                  <c:v>105.48100926982677</c:v>
                </c:pt>
                <c:pt idx="108">
                  <c:v>105.53301786776721</c:v>
                </c:pt>
                <c:pt idx="109">
                  <c:v>105.58502646570766</c:v>
                </c:pt>
                <c:pt idx="110">
                  <c:v>105.63703506364811</c:v>
                </c:pt>
                <c:pt idx="111">
                  <c:v>105.68904366158856</c:v>
                </c:pt>
                <c:pt idx="112">
                  <c:v>105.74105225952901</c:v>
                </c:pt>
                <c:pt idx="113">
                  <c:v>105.79306085746946</c:v>
                </c:pt>
                <c:pt idx="114">
                  <c:v>105.8450694554099</c:v>
                </c:pt>
                <c:pt idx="115">
                  <c:v>105.89707805335036</c:v>
                </c:pt>
                <c:pt idx="116">
                  <c:v>105.9490866512908</c:v>
                </c:pt>
                <c:pt idx="117">
                  <c:v>106.00109524923126</c:v>
                </c:pt>
                <c:pt idx="118">
                  <c:v>106.0531038471717</c:v>
                </c:pt>
                <c:pt idx="119">
                  <c:v>106.10511244511216</c:v>
                </c:pt>
                <c:pt idx="120">
                  <c:v>106.1571210430526</c:v>
                </c:pt>
                <c:pt idx="121">
                  <c:v>106.20912964099304</c:v>
                </c:pt>
                <c:pt idx="122">
                  <c:v>106.2611382389335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EF-4896-A51B-74B5E15C1181}"/>
            </c:ext>
          </c:extLst>
        </c:ser>
        <c:ser>
          <c:idx val="7"/>
          <c:order val="7"/>
          <c:tx>
            <c:strRef>
              <c:f>'Seasonal-Trend Model'!$L$2</c:f>
              <c:strCache>
                <c:ptCount val="1"/>
                <c:pt idx="0">
                  <c:v>sales prediction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'Seasonal-Trend Model'!$A$3:$D$125</c:f>
              <c:multiLvlStrCache>
                <c:ptCount val="123"/>
                <c:lvl>
                  <c:pt idx="0">
                    <c:v>11/27/2020</c:v>
                  </c:pt>
                  <c:pt idx="1">
                    <c:v>11/30/2020</c:v>
                  </c:pt>
                  <c:pt idx="2">
                    <c:v>12/1/2020</c:v>
                  </c:pt>
                  <c:pt idx="3">
                    <c:v>12/2/2020</c:v>
                  </c:pt>
                  <c:pt idx="4">
                    <c:v>12/3/2020</c:v>
                  </c:pt>
                  <c:pt idx="5">
                    <c:v>12/4/2020</c:v>
                  </c:pt>
                  <c:pt idx="6">
                    <c:v>12/7/2020</c:v>
                  </c:pt>
                  <c:pt idx="7">
                    <c:v>12/8/2020</c:v>
                  </c:pt>
                  <c:pt idx="8">
                    <c:v>12/9/2020</c:v>
                  </c:pt>
                  <c:pt idx="9">
                    <c:v>12/10/2020</c:v>
                  </c:pt>
                  <c:pt idx="10">
                    <c:v>12/11/2020</c:v>
                  </c:pt>
                  <c:pt idx="11">
                    <c:v>12/14/2020</c:v>
                  </c:pt>
                  <c:pt idx="12">
                    <c:v>12/15/2020</c:v>
                  </c:pt>
                  <c:pt idx="13">
                    <c:v>12/16/2020</c:v>
                  </c:pt>
                  <c:pt idx="14">
                    <c:v>12/17/2020</c:v>
                  </c:pt>
                  <c:pt idx="15">
                    <c:v>12/18/2020</c:v>
                  </c:pt>
                  <c:pt idx="16">
                    <c:v>12/21/2020</c:v>
                  </c:pt>
                  <c:pt idx="17">
                    <c:v>12/22/2020</c:v>
                  </c:pt>
                  <c:pt idx="18">
                    <c:v>12/23/2020</c:v>
                  </c:pt>
                  <c:pt idx="19">
                    <c:v>12/24/2020</c:v>
                  </c:pt>
                  <c:pt idx="20">
                    <c:v>12/28/2020</c:v>
                  </c:pt>
                  <c:pt idx="21">
                    <c:v>12/29/2020</c:v>
                  </c:pt>
                  <c:pt idx="22">
                    <c:v>12/30/2020</c:v>
                  </c:pt>
                  <c:pt idx="23">
                    <c:v>12/31/2020</c:v>
                  </c:pt>
                  <c:pt idx="24">
                    <c:v>1/4/2021</c:v>
                  </c:pt>
                  <c:pt idx="25">
                    <c:v>1/5/2021</c:v>
                  </c:pt>
                  <c:pt idx="26">
                    <c:v>1/6/2021</c:v>
                  </c:pt>
                  <c:pt idx="27">
                    <c:v>1/7/2021</c:v>
                  </c:pt>
                  <c:pt idx="28">
                    <c:v>1/8/2021</c:v>
                  </c:pt>
                  <c:pt idx="29">
                    <c:v>1/11/2021</c:v>
                  </c:pt>
                  <c:pt idx="30">
                    <c:v>1/12/2021</c:v>
                  </c:pt>
                  <c:pt idx="31">
                    <c:v>1/13/2021</c:v>
                  </c:pt>
                  <c:pt idx="32">
                    <c:v>1/14/2021</c:v>
                  </c:pt>
                  <c:pt idx="33">
                    <c:v>1/15/2021</c:v>
                  </c:pt>
                  <c:pt idx="34">
                    <c:v>1/19/2021</c:v>
                  </c:pt>
                  <c:pt idx="35">
                    <c:v>1/20/2021</c:v>
                  </c:pt>
                  <c:pt idx="36">
                    <c:v>1/21/2021</c:v>
                  </c:pt>
                  <c:pt idx="37">
                    <c:v>1/22/2021</c:v>
                  </c:pt>
                  <c:pt idx="38">
                    <c:v>1/25/2021</c:v>
                  </c:pt>
                  <c:pt idx="39">
                    <c:v>1/26/2021</c:v>
                  </c:pt>
                  <c:pt idx="40">
                    <c:v>1/27/2021</c:v>
                  </c:pt>
                  <c:pt idx="41">
                    <c:v>1/28/2021</c:v>
                  </c:pt>
                  <c:pt idx="42">
                    <c:v>1/29/2021</c:v>
                  </c:pt>
                  <c:pt idx="43">
                    <c:v>2/1/2021</c:v>
                  </c:pt>
                  <c:pt idx="44">
                    <c:v>2/2/2021</c:v>
                  </c:pt>
                  <c:pt idx="45">
                    <c:v>2/3/2021</c:v>
                  </c:pt>
                  <c:pt idx="46">
                    <c:v>2/4/2021</c:v>
                  </c:pt>
                  <c:pt idx="47">
                    <c:v>2/5/2021</c:v>
                  </c:pt>
                  <c:pt idx="48">
                    <c:v>2/8/2021</c:v>
                  </c:pt>
                  <c:pt idx="49">
                    <c:v>2/9/2021</c:v>
                  </c:pt>
                  <c:pt idx="50">
                    <c:v>2/10/2021</c:v>
                  </c:pt>
                  <c:pt idx="51">
                    <c:v>2/11/2021</c:v>
                  </c:pt>
                  <c:pt idx="52">
                    <c:v>2/12/2021</c:v>
                  </c:pt>
                  <c:pt idx="53">
                    <c:v>2/16/2021</c:v>
                  </c:pt>
                  <c:pt idx="54">
                    <c:v>2/17/2021</c:v>
                  </c:pt>
                  <c:pt idx="55">
                    <c:v>2/18/2021</c:v>
                  </c:pt>
                  <c:pt idx="56">
                    <c:v>2/19/2021</c:v>
                  </c:pt>
                  <c:pt idx="57">
                    <c:v>2/22/2021</c:v>
                  </c:pt>
                  <c:pt idx="58">
                    <c:v>2/23/2021</c:v>
                  </c:pt>
                  <c:pt idx="59">
                    <c:v>2/24/2021</c:v>
                  </c:pt>
                  <c:pt idx="60">
                    <c:v>2/25/2021</c:v>
                  </c:pt>
                  <c:pt idx="61">
                    <c:v>2/26/2021</c:v>
                  </c:pt>
                  <c:pt idx="62">
                    <c:v>3/1/2021</c:v>
                  </c:pt>
                  <c:pt idx="63">
                    <c:v>3/2/2021</c:v>
                  </c:pt>
                  <c:pt idx="64">
                    <c:v>3/3/2021</c:v>
                  </c:pt>
                  <c:pt idx="65">
                    <c:v>3/4/2021</c:v>
                  </c:pt>
                  <c:pt idx="66">
                    <c:v>3/5/2021</c:v>
                  </c:pt>
                  <c:pt idx="67">
                    <c:v>3/8/2021</c:v>
                  </c:pt>
                  <c:pt idx="68">
                    <c:v>3/9/2021</c:v>
                  </c:pt>
                  <c:pt idx="69">
                    <c:v>3/10/2021</c:v>
                  </c:pt>
                  <c:pt idx="70">
                    <c:v>3/11/2021</c:v>
                  </c:pt>
                  <c:pt idx="71">
                    <c:v>3/12/2021</c:v>
                  </c:pt>
                  <c:pt idx="72">
                    <c:v>3/15/2021</c:v>
                  </c:pt>
                  <c:pt idx="73">
                    <c:v>3/16/2021</c:v>
                  </c:pt>
                  <c:pt idx="74">
                    <c:v>3/17/2021</c:v>
                  </c:pt>
                  <c:pt idx="75">
                    <c:v>3/18/2021</c:v>
                  </c:pt>
                  <c:pt idx="76">
                    <c:v>3/19/2021</c:v>
                  </c:pt>
                  <c:pt idx="77">
                    <c:v>3/22/2021</c:v>
                  </c:pt>
                  <c:pt idx="78">
                    <c:v>3/23/2021</c:v>
                  </c:pt>
                  <c:pt idx="79">
                    <c:v>3/24/2021</c:v>
                  </c:pt>
                  <c:pt idx="80">
                    <c:v>3/25/2021</c:v>
                  </c:pt>
                  <c:pt idx="81">
                    <c:v>3/26/2021</c:v>
                  </c:pt>
                  <c:pt idx="82">
                    <c:v>3/29/2021</c:v>
                  </c:pt>
                  <c:pt idx="83">
                    <c:v>3/30/2021</c:v>
                  </c:pt>
                  <c:pt idx="84">
                    <c:v>3/31/2021</c:v>
                  </c:pt>
                  <c:pt idx="85">
                    <c:v>4/1/2021</c:v>
                  </c:pt>
                  <c:pt idx="86">
                    <c:v>4/5/2021</c:v>
                  </c:pt>
                  <c:pt idx="87">
                    <c:v>4/6/2021</c:v>
                  </c:pt>
                  <c:pt idx="88">
                    <c:v>4/7/2021</c:v>
                  </c:pt>
                  <c:pt idx="89">
                    <c:v>4/8/2021</c:v>
                  </c:pt>
                  <c:pt idx="90">
                    <c:v>4/9/2021</c:v>
                  </c:pt>
                  <c:pt idx="91">
                    <c:v>4/12/2021</c:v>
                  </c:pt>
                  <c:pt idx="92">
                    <c:v>4/13/2021</c:v>
                  </c:pt>
                  <c:pt idx="93">
                    <c:v>4/14/2021</c:v>
                  </c:pt>
                  <c:pt idx="94">
                    <c:v>4/15/2021</c:v>
                  </c:pt>
                  <c:pt idx="95">
                    <c:v>4/16/2021</c:v>
                  </c:pt>
                  <c:pt idx="96">
                    <c:v>4/19/2021</c:v>
                  </c:pt>
                  <c:pt idx="97">
                    <c:v>4/20/2021</c:v>
                  </c:pt>
                  <c:pt idx="98">
                    <c:v>4/21/2021</c:v>
                  </c:pt>
                  <c:pt idx="99">
                    <c:v>4/22/2021</c:v>
                  </c:pt>
                  <c:pt idx="100">
                    <c:v>4/23/2021</c:v>
                  </c:pt>
                  <c:pt idx="101">
                    <c:v>4/26/2021</c:v>
                  </c:pt>
                  <c:pt idx="102">
                    <c:v>4/27/2021</c:v>
                  </c:pt>
                  <c:pt idx="103">
                    <c:v>4/28/2021</c:v>
                  </c:pt>
                  <c:pt idx="104">
                    <c:v>4/29/2021</c:v>
                  </c:pt>
                  <c:pt idx="105">
                    <c:v>4/30/2021</c:v>
                  </c:pt>
                  <c:pt idx="106">
                    <c:v>5/3/2021</c:v>
                  </c:pt>
                  <c:pt idx="107">
                    <c:v>5/4/2021</c:v>
                  </c:pt>
                  <c:pt idx="108">
                    <c:v>5/5/2021</c:v>
                  </c:pt>
                  <c:pt idx="109">
                    <c:v>5/6/2021</c:v>
                  </c:pt>
                  <c:pt idx="110">
                    <c:v>5/7/2021</c:v>
                  </c:pt>
                  <c:pt idx="111">
                    <c:v>5/10/2021</c:v>
                  </c:pt>
                  <c:pt idx="112">
                    <c:v>5/11/2021</c:v>
                  </c:pt>
                  <c:pt idx="113">
                    <c:v>5/12/2021</c:v>
                  </c:pt>
                  <c:pt idx="114">
                    <c:v>5/13/2021</c:v>
                  </c:pt>
                  <c:pt idx="115">
                    <c:v>5/14/2021</c:v>
                  </c:pt>
                  <c:pt idx="116">
                    <c:v>5/17/2021</c:v>
                  </c:pt>
                  <c:pt idx="117">
                    <c:v>5/18/2021</c:v>
                  </c:pt>
                  <c:pt idx="118">
                    <c:v>5/19/2021</c:v>
                  </c:pt>
                  <c:pt idx="119">
                    <c:v>5/20/2021</c:v>
                  </c:pt>
                  <c:pt idx="120">
                    <c:v>5/21/2021</c:v>
                  </c:pt>
                  <c:pt idx="121">
                    <c:v>5/24/2021</c:v>
                  </c:pt>
                  <c:pt idx="122">
                    <c:v>5/25/2021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14</c:v>
                  </c:pt>
                  <c:pt idx="34">
                    <c:v>15</c:v>
                  </c:pt>
                  <c:pt idx="35">
                    <c:v>16</c:v>
                  </c:pt>
                  <c:pt idx="36">
                    <c:v>17</c:v>
                  </c:pt>
                  <c:pt idx="37">
                    <c:v>18</c:v>
                  </c:pt>
                  <c:pt idx="38">
                    <c:v>19</c:v>
                  </c:pt>
                  <c:pt idx="39">
                    <c:v>20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13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20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18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11</c:v>
                  </c:pt>
                  <c:pt idx="91">
                    <c:v>12</c:v>
                  </c:pt>
                  <c:pt idx="92">
                    <c:v>13</c:v>
                  </c:pt>
                  <c:pt idx="93">
                    <c:v>14</c:v>
                  </c:pt>
                  <c:pt idx="94">
                    <c:v>15</c:v>
                  </c:pt>
                  <c:pt idx="95">
                    <c:v>16</c:v>
                  </c:pt>
                  <c:pt idx="96">
                    <c:v>17</c:v>
                  </c:pt>
                  <c:pt idx="97">
                    <c:v>18</c:v>
                  </c:pt>
                  <c:pt idx="98">
                    <c:v>19</c:v>
                  </c:pt>
                  <c:pt idx="99">
                    <c:v>20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11</c:v>
                  </c:pt>
                  <c:pt idx="111">
                    <c:v>12</c:v>
                  </c:pt>
                  <c:pt idx="112">
                    <c:v>13</c:v>
                  </c:pt>
                  <c:pt idx="113">
                    <c:v>14</c:v>
                  </c:pt>
                  <c:pt idx="114">
                    <c:v>15</c:v>
                  </c:pt>
                  <c:pt idx="115">
                    <c:v>16</c:v>
                  </c:pt>
                  <c:pt idx="116">
                    <c:v>17</c:v>
                  </c:pt>
                  <c:pt idx="117">
                    <c:v>18</c:v>
                  </c:pt>
                  <c:pt idx="118">
                    <c:v>19</c:v>
                  </c:pt>
                  <c:pt idx="119">
                    <c:v>20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</c:lvl>
                <c:lvl>
                  <c:pt idx="0">
                    <c:v>1</c:v>
                  </c:pt>
                  <c:pt idx="20">
                    <c:v>2</c:v>
                  </c:pt>
                  <c:pt idx="40">
                    <c:v>3</c:v>
                  </c:pt>
                  <c:pt idx="60">
                    <c:v>4</c:v>
                  </c:pt>
                  <c:pt idx="80">
                    <c:v>5</c:v>
                  </c:pt>
                  <c:pt idx="100">
                    <c:v>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</c:lvl>
              </c:multiLvlStrCache>
            </c:multiLvlStrRef>
          </c:cat>
          <c:val>
            <c:numRef>
              <c:f>'Seasonal-Trend Model'!$L$3:$L$125</c:f>
              <c:numCache>
                <c:formatCode>General</c:formatCode>
                <c:ptCount val="123"/>
                <c:pt idx="0">
                  <c:v>98.864386791537143</c:v>
                </c:pt>
                <c:pt idx="1">
                  <c:v>99.527962974046957</c:v>
                </c:pt>
                <c:pt idx="2">
                  <c:v>99.364382594623294</c:v>
                </c:pt>
                <c:pt idx="3">
                  <c:v>98.707574515024291</c:v>
                </c:pt>
                <c:pt idx="4">
                  <c:v>98.702144699718176</c:v>
                </c:pt>
                <c:pt idx="5">
                  <c:v>100.49402441164574</c:v>
                </c:pt>
                <c:pt idx="6">
                  <c:v>101.07919032220519</c:v>
                </c:pt>
                <c:pt idx="7">
                  <c:v>100.89461688888368</c:v>
                </c:pt>
                <c:pt idx="8">
                  <c:v>101.61057547194828</c:v>
                </c:pt>
                <c:pt idx="9">
                  <c:v>100.69365841560743</c:v>
                </c:pt>
                <c:pt idx="10">
                  <c:v>101.48766912893286</c:v>
                </c:pt>
                <c:pt idx="11">
                  <c:v>101.81385391025344</c:v>
                </c:pt>
                <c:pt idx="12">
                  <c:v>101.61336946690474</c:v>
                </c:pt>
                <c:pt idx="13">
                  <c:v>101.25635556520274</c:v>
                </c:pt>
                <c:pt idx="14">
                  <c:v>101.38356536545577</c:v>
                </c:pt>
                <c:pt idx="15">
                  <c:v>101.12998706380345</c:v>
                </c:pt>
                <c:pt idx="16">
                  <c:v>101.25778584792727</c:v>
                </c:pt>
                <c:pt idx="17">
                  <c:v>100.90251336154735</c:v>
                </c:pt>
                <c:pt idx="18">
                  <c:v>100.14352715297515</c:v>
                </c:pt>
                <c:pt idx="19">
                  <c:v>99.93317219138288</c:v>
                </c:pt>
                <c:pt idx="20">
                  <c:v>99.893610048731716</c:v>
                </c:pt>
                <c:pt idx="21">
                  <c:v>100.56355531190282</c:v>
                </c:pt>
                <c:pt idx="22">
                  <c:v>100.39773526850469</c:v>
                </c:pt>
                <c:pt idx="23">
                  <c:v>99.733563133795585</c:v>
                </c:pt>
                <c:pt idx="24">
                  <c:v>99.727543968300736</c:v>
                </c:pt>
                <c:pt idx="25">
                  <c:v>101.53749718147469</c:v>
                </c:pt>
                <c:pt idx="26">
                  <c:v>102.1281945087681</c:v>
                </c:pt>
                <c:pt idx="27">
                  <c:v>101.94116250963923</c:v>
                </c:pt>
                <c:pt idx="28">
                  <c:v>102.66400114676235</c:v>
                </c:pt>
                <c:pt idx="29">
                  <c:v>101.73703730080935</c:v>
                </c:pt>
                <c:pt idx="30">
                  <c:v>102.53873093320239</c:v>
                </c:pt>
                <c:pt idx="31">
                  <c:v>102.86774812726222</c:v>
                </c:pt>
                <c:pt idx="32">
                  <c:v>102.66464433487216</c:v>
                </c:pt>
                <c:pt idx="33">
                  <c:v>102.3033952024377</c:v>
                </c:pt>
                <c:pt idx="34">
                  <c:v>102.43137866869546</c:v>
                </c:pt>
                <c:pt idx="35">
                  <c:v>102.17463976831316</c:v>
                </c:pt>
                <c:pt idx="36">
                  <c:v>102.30321873280909</c:v>
                </c:pt>
                <c:pt idx="37">
                  <c:v>101.94374074061128</c:v>
                </c:pt>
                <c:pt idx="38">
                  <c:v>101.17638953277384</c:v>
                </c:pt>
                <c:pt idx="39">
                  <c:v>100.9633337627466</c:v>
                </c:pt>
                <c:pt idx="40">
                  <c:v>100.92283330592628</c:v>
                </c:pt>
                <c:pt idx="41">
                  <c:v>101.59914764975866</c:v>
                </c:pt>
                <c:pt idx="42">
                  <c:v>101.43108794238611</c:v>
                </c:pt>
                <c:pt idx="43">
                  <c:v>100.75955175256686</c:v>
                </c:pt>
                <c:pt idx="44">
                  <c:v>100.75294323688331</c:v>
                </c:pt>
                <c:pt idx="45">
                  <c:v>102.58096995130363</c:v>
                </c:pt>
                <c:pt idx="46">
                  <c:v>103.17719869533101</c:v>
                </c:pt>
                <c:pt idx="47">
                  <c:v>102.98770813039476</c:v>
                </c:pt>
                <c:pt idx="48">
                  <c:v>103.71742682157642</c:v>
                </c:pt>
                <c:pt idx="49">
                  <c:v>102.78041618601129</c:v>
                </c:pt>
                <c:pt idx="50">
                  <c:v>103.5897927374719</c:v>
                </c:pt>
                <c:pt idx="51">
                  <c:v>103.92164234427099</c:v>
                </c:pt>
                <c:pt idx="52">
                  <c:v>103.71591920283957</c:v>
                </c:pt>
                <c:pt idx="53">
                  <c:v>103.35043483967266</c:v>
                </c:pt>
                <c:pt idx="54">
                  <c:v>103.47919197193517</c:v>
                </c:pt>
                <c:pt idx="55">
                  <c:v>103.21929247282286</c:v>
                </c:pt>
                <c:pt idx="56">
                  <c:v>103.3486516176909</c:v>
                </c:pt>
                <c:pt idx="57">
                  <c:v>102.98496811967519</c:v>
                </c:pt>
                <c:pt idx="58">
                  <c:v>102.20925191257251</c:v>
                </c:pt>
                <c:pt idx="59">
                  <c:v>101.99349533411032</c:v>
                </c:pt>
                <c:pt idx="60">
                  <c:v>101.95205656312083</c:v>
                </c:pt>
                <c:pt idx="61">
                  <c:v>102.63473998761454</c:v>
                </c:pt>
                <c:pt idx="62">
                  <c:v>102.46444061626751</c:v>
                </c:pt>
                <c:pt idx="63">
                  <c:v>101.78554037133816</c:v>
                </c:pt>
                <c:pt idx="64">
                  <c:v>101.77834250546587</c:v>
                </c:pt>
                <c:pt idx="65">
                  <c:v>103.62444272113255</c:v>
                </c:pt>
                <c:pt idx="66">
                  <c:v>104.22620288189394</c:v>
                </c:pt>
                <c:pt idx="67">
                  <c:v>104.0342537511503</c:v>
                </c:pt>
                <c:pt idx="68">
                  <c:v>104.77085249639049</c:v>
                </c:pt>
                <c:pt idx="69">
                  <c:v>103.82379507121321</c:v>
                </c:pt>
                <c:pt idx="70">
                  <c:v>104.64085454174142</c:v>
                </c:pt>
                <c:pt idx="71">
                  <c:v>104.97553656127978</c:v>
                </c:pt>
                <c:pt idx="72">
                  <c:v>104.76719407080698</c:v>
                </c:pt>
                <c:pt idx="73">
                  <c:v>104.39747447690763</c:v>
                </c:pt>
                <c:pt idx="74">
                  <c:v>104.52700527517487</c:v>
                </c:pt>
                <c:pt idx="75">
                  <c:v>104.26394517733254</c:v>
                </c:pt>
                <c:pt idx="76">
                  <c:v>104.39408450257271</c:v>
                </c:pt>
                <c:pt idx="77">
                  <c:v>104.0261954987391</c:v>
                </c:pt>
                <c:pt idx="78">
                  <c:v>103.2421142923712</c:v>
                </c:pt>
                <c:pt idx="79">
                  <c:v>103.02365690547404</c:v>
                </c:pt>
                <c:pt idx="80">
                  <c:v>102.98127982031539</c:v>
                </c:pt>
                <c:pt idx="81">
                  <c:v>103.6703323254704</c:v>
                </c:pt>
                <c:pt idx="82">
                  <c:v>103.49779329014892</c:v>
                </c:pt>
                <c:pt idx="83">
                  <c:v>102.81152899010947</c:v>
                </c:pt>
                <c:pt idx="84">
                  <c:v>102.80374177404843</c:v>
                </c:pt>
                <c:pt idx="85">
                  <c:v>104.66791549096151</c:v>
                </c:pt>
                <c:pt idx="86">
                  <c:v>105.27520706845685</c:v>
                </c:pt>
                <c:pt idx="87">
                  <c:v>105.08079937190584</c:v>
                </c:pt>
                <c:pt idx="88">
                  <c:v>105.82427817120458</c:v>
                </c:pt>
                <c:pt idx="89">
                  <c:v>104.86717395641513</c:v>
                </c:pt>
                <c:pt idx="90">
                  <c:v>105.69191634601094</c:v>
                </c:pt>
                <c:pt idx="91">
                  <c:v>106.02943077828856</c:v>
                </c:pt>
                <c:pt idx="92">
                  <c:v>105.81846893877439</c:v>
                </c:pt>
                <c:pt idx="93">
                  <c:v>105.44451411414259</c:v>
                </c:pt>
                <c:pt idx="94">
                  <c:v>105.57481857841456</c:v>
                </c:pt>
                <c:pt idx="95">
                  <c:v>105.30859788184226</c:v>
                </c:pt>
                <c:pt idx="96">
                  <c:v>105.43951738745453</c:v>
                </c:pt>
                <c:pt idx="97">
                  <c:v>105.06742287780301</c:v>
                </c:pt>
                <c:pt idx="98">
                  <c:v>104.27497667216987</c:v>
                </c:pt>
                <c:pt idx="99">
                  <c:v>104.05381847683775</c:v>
                </c:pt>
                <c:pt idx="100">
                  <c:v>104.01050307750997</c:v>
                </c:pt>
                <c:pt idx="101">
                  <c:v>104.70592466332624</c:v>
                </c:pt>
                <c:pt idx="102">
                  <c:v>104.53114596403032</c:v>
                </c:pt>
                <c:pt idx="103">
                  <c:v>103.83751760888075</c:v>
                </c:pt>
                <c:pt idx="104">
                  <c:v>103.82914104263099</c:v>
                </c:pt>
                <c:pt idx="105">
                  <c:v>105.71138826079044</c:v>
                </c:pt>
                <c:pt idx="106">
                  <c:v>106.32421125501976</c:v>
                </c:pt>
                <c:pt idx="107">
                  <c:v>106.12734499266141</c:v>
                </c:pt>
                <c:pt idx="108">
                  <c:v>106.87770384601865</c:v>
                </c:pt>
                <c:pt idx="109">
                  <c:v>105.91055284161706</c:v>
                </c:pt>
                <c:pt idx="110">
                  <c:v>106.74297815028046</c:v>
                </c:pt>
                <c:pt idx="111">
                  <c:v>107.08332499529733</c:v>
                </c:pt>
                <c:pt idx="112">
                  <c:v>106.86974380674181</c:v>
                </c:pt>
                <c:pt idx="113">
                  <c:v>106.49155375137755</c:v>
                </c:pt>
                <c:pt idx="114">
                  <c:v>106.62263188165426</c:v>
                </c:pt>
                <c:pt idx="115">
                  <c:v>106.35325058635195</c:v>
                </c:pt>
                <c:pt idx="116">
                  <c:v>106.48495027233633</c:v>
                </c:pt>
                <c:pt idx="117">
                  <c:v>106.10865025686694</c:v>
                </c:pt>
                <c:pt idx="118">
                  <c:v>105.30783905196854</c:v>
                </c:pt>
                <c:pt idx="119">
                  <c:v>105.08398004820148</c:v>
                </c:pt>
                <c:pt idx="120">
                  <c:v>105.03972633470453</c:v>
                </c:pt>
                <c:pt idx="121">
                  <c:v>105.7415170011821</c:v>
                </c:pt>
                <c:pt idx="122">
                  <c:v>105.56449863791174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EF-4896-A51B-74B5E15C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165487"/>
        <c:axId val="42276191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'Seasonal-Trend Model'!$H$1:$H$2</c15:sqref>
                        </c15:formulaRef>
                      </c:ext>
                    </c:extLst>
                    <c:strCache>
                      <c:ptCount val="2"/>
                      <c:pt idx="0">
                        <c:v>y/cma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'Seasonal-Trend Model'!$A$3:$D$125</c15:sqref>
                        </c15:formulaRef>
                      </c:ext>
                    </c:extLst>
                    <c:multiLvlStrCache>
                      <c:ptCount val="123"/>
                      <c:lvl>
                        <c:pt idx="0">
                          <c:v>11/27/2020</c:v>
                        </c:pt>
                        <c:pt idx="1">
                          <c:v>11/30/2020</c:v>
                        </c:pt>
                        <c:pt idx="2">
                          <c:v>12/1/2020</c:v>
                        </c:pt>
                        <c:pt idx="3">
                          <c:v>12/2/2020</c:v>
                        </c:pt>
                        <c:pt idx="4">
                          <c:v>12/3/2020</c:v>
                        </c:pt>
                        <c:pt idx="5">
                          <c:v>12/4/2020</c:v>
                        </c:pt>
                        <c:pt idx="6">
                          <c:v>12/7/2020</c:v>
                        </c:pt>
                        <c:pt idx="7">
                          <c:v>12/8/2020</c:v>
                        </c:pt>
                        <c:pt idx="8">
                          <c:v>12/9/2020</c:v>
                        </c:pt>
                        <c:pt idx="9">
                          <c:v>12/10/2020</c:v>
                        </c:pt>
                        <c:pt idx="10">
                          <c:v>12/11/2020</c:v>
                        </c:pt>
                        <c:pt idx="11">
                          <c:v>12/14/2020</c:v>
                        </c:pt>
                        <c:pt idx="12">
                          <c:v>12/15/2020</c:v>
                        </c:pt>
                        <c:pt idx="13">
                          <c:v>12/16/2020</c:v>
                        </c:pt>
                        <c:pt idx="14">
                          <c:v>12/17/2020</c:v>
                        </c:pt>
                        <c:pt idx="15">
                          <c:v>12/18/2020</c:v>
                        </c:pt>
                        <c:pt idx="16">
                          <c:v>12/21/2020</c:v>
                        </c:pt>
                        <c:pt idx="17">
                          <c:v>12/22/2020</c:v>
                        </c:pt>
                        <c:pt idx="18">
                          <c:v>12/23/2020</c:v>
                        </c:pt>
                        <c:pt idx="19">
                          <c:v>12/24/2020</c:v>
                        </c:pt>
                        <c:pt idx="20">
                          <c:v>12/28/2020</c:v>
                        </c:pt>
                        <c:pt idx="21">
                          <c:v>12/29/2020</c:v>
                        </c:pt>
                        <c:pt idx="22">
                          <c:v>12/30/2020</c:v>
                        </c:pt>
                        <c:pt idx="23">
                          <c:v>12/31/2020</c:v>
                        </c:pt>
                        <c:pt idx="24">
                          <c:v>1/4/2021</c:v>
                        </c:pt>
                        <c:pt idx="25">
                          <c:v>1/5/2021</c:v>
                        </c:pt>
                        <c:pt idx="26">
                          <c:v>1/6/2021</c:v>
                        </c:pt>
                        <c:pt idx="27">
                          <c:v>1/7/2021</c:v>
                        </c:pt>
                        <c:pt idx="28">
                          <c:v>1/8/2021</c:v>
                        </c:pt>
                        <c:pt idx="29">
                          <c:v>1/11/2021</c:v>
                        </c:pt>
                        <c:pt idx="30">
                          <c:v>1/12/2021</c:v>
                        </c:pt>
                        <c:pt idx="31">
                          <c:v>1/13/2021</c:v>
                        </c:pt>
                        <c:pt idx="32">
                          <c:v>1/14/2021</c:v>
                        </c:pt>
                        <c:pt idx="33">
                          <c:v>1/15/2021</c:v>
                        </c:pt>
                        <c:pt idx="34">
                          <c:v>1/19/2021</c:v>
                        </c:pt>
                        <c:pt idx="35">
                          <c:v>1/20/2021</c:v>
                        </c:pt>
                        <c:pt idx="36">
                          <c:v>1/21/2021</c:v>
                        </c:pt>
                        <c:pt idx="37">
                          <c:v>1/22/2021</c:v>
                        </c:pt>
                        <c:pt idx="38">
                          <c:v>1/25/2021</c:v>
                        </c:pt>
                        <c:pt idx="39">
                          <c:v>1/26/2021</c:v>
                        </c:pt>
                        <c:pt idx="40">
                          <c:v>1/27/2021</c:v>
                        </c:pt>
                        <c:pt idx="41">
                          <c:v>1/28/2021</c:v>
                        </c:pt>
                        <c:pt idx="42">
                          <c:v>1/29/2021</c:v>
                        </c:pt>
                        <c:pt idx="43">
                          <c:v>2/1/2021</c:v>
                        </c:pt>
                        <c:pt idx="44">
                          <c:v>2/2/2021</c:v>
                        </c:pt>
                        <c:pt idx="45">
                          <c:v>2/3/2021</c:v>
                        </c:pt>
                        <c:pt idx="46">
                          <c:v>2/4/2021</c:v>
                        </c:pt>
                        <c:pt idx="47">
                          <c:v>2/5/2021</c:v>
                        </c:pt>
                        <c:pt idx="48">
                          <c:v>2/8/2021</c:v>
                        </c:pt>
                        <c:pt idx="49">
                          <c:v>2/9/2021</c:v>
                        </c:pt>
                        <c:pt idx="50">
                          <c:v>2/10/2021</c:v>
                        </c:pt>
                        <c:pt idx="51">
                          <c:v>2/11/2021</c:v>
                        </c:pt>
                        <c:pt idx="52">
                          <c:v>2/12/2021</c:v>
                        </c:pt>
                        <c:pt idx="53">
                          <c:v>2/16/2021</c:v>
                        </c:pt>
                        <c:pt idx="54">
                          <c:v>2/17/2021</c:v>
                        </c:pt>
                        <c:pt idx="55">
                          <c:v>2/18/2021</c:v>
                        </c:pt>
                        <c:pt idx="56">
                          <c:v>2/19/2021</c:v>
                        </c:pt>
                        <c:pt idx="57">
                          <c:v>2/22/2021</c:v>
                        </c:pt>
                        <c:pt idx="58">
                          <c:v>2/23/2021</c:v>
                        </c:pt>
                        <c:pt idx="59">
                          <c:v>2/24/2021</c:v>
                        </c:pt>
                        <c:pt idx="60">
                          <c:v>2/25/2021</c:v>
                        </c:pt>
                        <c:pt idx="61">
                          <c:v>2/26/2021</c:v>
                        </c:pt>
                        <c:pt idx="62">
                          <c:v>3/1/2021</c:v>
                        </c:pt>
                        <c:pt idx="63">
                          <c:v>3/2/2021</c:v>
                        </c:pt>
                        <c:pt idx="64">
                          <c:v>3/3/2021</c:v>
                        </c:pt>
                        <c:pt idx="65">
                          <c:v>3/4/2021</c:v>
                        </c:pt>
                        <c:pt idx="66">
                          <c:v>3/5/2021</c:v>
                        </c:pt>
                        <c:pt idx="67">
                          <c:v>3/8/2021</c:v>
                        </c:pt>
                        <c:pt idx="68">
                          <c:v>3/9/2021</c:v>
                        </c:pt>
                        <c:pt idx="69">
                          <c:v>3/10/2021</c:v>
                        </c:pt>
                        <c:pt idx="70">
                          <c:v>3/11/2021</c:v>
                        </c:pt>
                        <c:pt idx="71">
                          <c:v>3/12/2021</c:v>
                        </c:pt>
                        <c:pt idx="72">
                          <c:v>3/15/2021</c:v>
                        </c:pt>
                        <c:pt idx="73">
                          <c:v>3/16/2021</c:v>
                        </c:pt>
                        <c:pt idx="74">
                          <c:v>3/17/2021</c:v>
                        </c:pt>
                        <c:pt idx="75">
                          <c:v>3/18/2021</c:v>
                        </c:pt>
                        <c:pt idx="76">
                          <c:v>3/19/2021</c:v>
                        </c:pt>
                        <c:pt idx="77">
                          <c:v>3/22/2021</c:v>
                        </c:pt>
                        <c:pt idx="78">
                          <c:v>3/23/2021</c:v>
                        </c:pt>
                        <c:pt idx="79">
                          <c:v>3/24/2021</c:v>
                        </c:pt>
                        <c:pt idx="80">
                          <c:v>3/25/2021</c:v>
                        </c:pt>
                        <c:pt idx="81">
                          <c:v>3/26/2021</c:v>
                        </c:pt>
                        <c:pt idx="82">
                          <c:v>3/29/2021</c:v>
                        </c:pt>
                        <c:pt idx="83">
                          <c:v>3/30/2021</c:v>
                        </c:pt>
                        <c:pt idx="84">
                          <c:v>3/31/2021</c:v>
                        </c:pt>
                        <c:pt idx="85">
                          <c:v>4/1/2021</c:v>
                        </c:pt>
                        <c:pt idx="86">
                          <c:v>4/5/2021</c:v>
                        </c:pt>
                        <c:pt idx="87">
                          <c:v>4/6/2021</c:v>
                        </c:pt>
                        <c:pt idx="88">
                          <c:v>4/7/2021</c:v>
                        </c:pt>
                        <c:pt idx="89">
                          <c:v>4/8/2021</c:v>
                        </c:pt>
                        <c:pt idx="90">
                          <c:v>4/9/2021</c:v>
                        </c:pt>
                        <c:pt idx="91">
                          <c:v>4/12/2021</c:v>
                        </c:pt>
                        <c:pt idx="92">
                          <c:v>4/13/2021</c:v>
                        </c:pt>
                        <c:pt idx="93">
                          <c:v>4/14/2021</c:v>
                        </c:pt>
                        <c:pt idx="94">
                          <c:v>4/15/2021</c:v>
                        </c:pt>
                        <c:pt idx="95">
                          <c:v>4/16/2021</c:v>
                        </c:pt>
                        <c:pt idx="96">
                          <c:v>4/19/2021</c:v>
                        </c:pt>
                        <c:pt idx="97">
                          <c:v>4/20/2021</c:v>
                        </c:pt>
                        <c:pt idx="98">
                          <c:v>4/21/2021</c:v>
                        </c:pt>
                        <c:pt idx="99">
                          <c:v>4/22/2021</c:v>
                        </c:pt>
                        <c:pt idx="100">
                          <c:v>4/23/2021</c:v>
                        </c:pt>
                        <c:pt idx="101">
                          <c:v>4/26/2021</c:v>
                        </c:pt>
                        <c:pt idx="102">
                          <c:v>4/27/2021</c:v>
                        </c:pt>
                        <c:pt idx="103">
                          <c:v>4/28/2021</c:v>
                        </c:pt>
                        <c:pt idx="104">
                          <c:v>4/29/2021</c:v>
                        </c:pt>
                        <c:pt idx="105">
                          <c:v>4/30/2021</c:v>
                        </c:pt>
                        <c:pt idx="106">
                          <c:v>5/3/2021</c:v>
                        </c:pt>
                        <c:pt idx="107">
                          <c:v>5/4/2021</c:v>
                        </c:pt>
                        <c:pt idx="108">
                          <c:v>5/5/2021</c:v>
                        </c:pt>
                        <c:pt idx="109">
                          <c:v>5/6/2021</c:v>
                        </c:pt>
                        <c:pt idx="110">
                          <c:v>5/7/2021</c:v>
                        </c:pt>
                        <c:pt idx="111">
                          <c:v>5/10/2021</c:v>
                        </c:pt>
                        <c:pt idx="112">
                          <c:v>5/11/2021</c:v>
                        </c:pt>
                        <c:pt idx="113">
                          <c:v>5/12/2021</c:v>
                        </c:pt>
                        <c:pt idx="114">
                          <c:v>5/13/2021</c:v>
                        </c:pt>
                        <c:pt idx="115">
                          <c:v>5/14/2021</c:v>
                        </c:pt>
                        <c:pt idx="116">
                          <c:v>5/17/2021</c:v>
                        </c:pt>
                        <c:pt idx="117">
                          <c:v>5/18/2021</c:v>
                        </c:pt>
                        <c:pt idx="118">
                          <c:v>5/19/2021</c:v>
                        </c:pt>
                        <c:pt idx="119">
                          <c:v>5/20/2021</c:v>
                        </c:pt>
                        <c:pt idx="120">
                          <c:v>5/21/2021</c:v>
                        </c:pt>
                        <c:pt idx="121">
                          <c:v>5/24/2021</c:v>
                        </c:pt>
                        <c:pt idx="122">
                          <c:v>5/25/2021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6</c:v>
                        </c:pt>
                        <c:pt idx="26">
                          <c:v>7</c:v>
                        </c:pt>
                        <c:pt idx="27">
                          <c:v>8</c:v>
                        </c:pt>
                        <c:pt idx="28">
                          <c:v>9</c:v>
                        </c:pt>
                        <c:pt idx="29">
                          <c:v>10</c:v>
                        </c:pt>
                        <c:pt idx="30">
                          <c:v>11</c:v>
                        </c:pt>
                        <c:pt idx="31">
                          <c:v>12</c:v>
                        </c:pt>
                        <c:pt idx="32">
                          <c:v>13</c:v>
                        </c:pt>
                        <c:pt idx="33">
                          <c:v>14</c:v>
                        </c:pt>
                        <c:pt idx="34">
                          <c:v>15</c:v>
                        </c:pt>
                        <c:pt idx="35">
                          <c:v>16</c:v>
                        </c:pt>
                        <c:pt idx="36">
                          <c:v>17</c:v>
                        </c:pt>
                        <c:pt idx="37">
                          <c:v>18</c:v>
                        </c:pt>
                        <c:pt idx="38">
                          <c:v>19</c:v>
                        </c:pt>
                        <c:pt idx="39">
                          <c:v>20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5</c:v>
                        </c:pt>
                        <c:pt idx="45">
                          <c:v>6</c:v>
                        </c:pt>
                        <c:pt idx="46">
                          <c:v>7</c:v>
                        </c:pt>
                        <c:pt idx="47">
                          <c:v>8</c:v>
                        </c:pt>
                        <c:pt idx="48">
                          <c:v>9</c:v>
                        </c:pt>
                        <c:pt idx="49">
                          <c:v>10</c:v>
                        </c:pt>
                        <c:pt idx="50">
                          <c:v>11</c:v>
                        </c:pt>
                        <c:pt idx="51">
                          <c:v>12</c:v>
                        </c:pt>
                        <c:pt idx="52">
                          <c:v>13</c:v>
                        </c:pt>
                        <c:pt idx="53">
                          <c:v>14</c:v>
                        </c:pt>
                        <c:pt idx="54">
                          <c:v>15</c:v>
                        </c:pt>
                        <c:pt idx="55">
                          <c:v>16</c:v>
                        </c:pt>
                        <c:pt idx="56">
                          <c:v>17</c:v>
                        </c:pt>
                        <c:pt idx="57">
                          <c:v>18</c:v>
                        </c:pt>
                        <c:pt idx="58">
                          <c:v>19</c:v>
                        </c:pt>
                        <c:pt idx="59">
                          <c:v>20</c:v>
                        </c:pt>
                        <c:pt idx="60">
                          <c:v>1</c:v>
                        </c:pt>
                        <c:pt idx="61">
                          <c:v>2</c:v>
                        </c:pt>
                        <c:pt idx="62">
                          <c:v>3</c:v>
                        </c:pt>
                        <c:pt idx="63">
                          <c:v>4</c:v>
                        </c:pt>
                        <c:pt idx="64">
                          <c:v>5</c:v>
                        </c:pt>
                        <c:pt idx="65">
                          <c:v>6</c:v>
                        </c:pt>
                        <c:pt idx="66">
                          <c:v>7</c:v>
                        </c:pt>
                        <c:pt idx="67">
                          <c:v>8</c:v>
                        </c:pt>
                        <c:pt idx="68">
                          <c:v>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13</c:v>
                        </c:pt>
                        <c:pt idx="73">
                          <c:v>14</c:v>
                        </c:pt>
                        <c:pt idx="74">
                          <c:v>15</c:v>
                        </c:pt>
                        <c:pt idx="75">
                          <c:v>16</c:v>
                        </c:pt>
                        <c:pt idx="76">
                          <c:v>17</c:v>
                        </c:pt>
                        <c:pt idx="77">
                          <c:v>18</c:v>
                        </c:pt>
                        <c:pt idx="78">
                          <c:v>19</c:v>
                        </c:pt>
                        <c:pt idx="79">
                          <c:v>20</c:v>
                        </c:pt>
                        <c:pt idx="80">
                          <c:v>1</c:v>
                        </c:pt>
                        <c:pt idx="81">
                          <c:v>2</c:v>
                        </c:pt>
                        <c:pt idx="82">
                          <c:v>3</c:v>
                        </c:pt>
                        <c:pt idx="83">
                          <c:v>4</c:v>
                        </c:pt>
                        <c:pt idx="84">
                          <c:v>5</c:v>
                        </c:pt>
                        <c:pt idx="85">
                          <c:v>6</c:v>
                        </c:pt>
                        <c:pt idx="86">
                          <c:v>7</c:v>
                        </c:pt>
                        <c:pt idx="87">
                          <c:v>8</c:v>
                        </c:pt>
                        <c:pt idx="88">
                          <c:v>9</c:v>
                        </c:pt>
                        <c:pt idx="89">
                          <c:v>10</c:v>
                        </c:pt>
                        <c:pt idx="90">
                          <c:v>11</c:v>
                        </c:pt>
                        <c:pt idx="91">
                          <c:v>12</c:v>
                        </c:pt>
                        <c:pt idx="92">
                          <c:v>13</c:v>
                        </c:pt>
                        <c:pt idx="93">
                          <c:v>14</c:v>
                        </c:pt>
                        <c:pt idx="94">
                          <c:v>15</c:v>
                        </c:pt>
                        <c:pt idx="95">
                          <c:v>16</c:v>
                        </c:pt>
                        <c:pt idx="96">
                          <c:v>17</c:v>
                        </c:pt>
                        <c:pt idx="97">
                          <c:v>18</c:v>
                        </c:pt>
                        <c:pt idx="98">
                          <c:v>19</c:v>
                        </c:pt>
                        <c:pt idx="99">
                          <c:v>20</c:v>
                        </c:pt>
                        <c:pt idx="100">
                          <c:v>1</c:v>
                        </c:pt>
                        <c:pt idx="101">
                          <c:v>2</c:v>
                        </c:pt>
                        <c:pt idx="102">
                          <c:v>3</c:v>
                        </c:pt>
                        <c:pt idx="103">
                          <c:v>4</c:v>
                        </c:pt>
                        <c:pt idx="104">
                          <c:v>5</c:v>
                        </c:pt>
                        <c:pt idx="105">
                          <c:v>6</c:v>
                        </c:pt>
                        <c:pt idx="106">
                          <c:v>7</c:v>
                        </c:pt>
                        <c:pt idx="107">
                          <c:v>8</c:v>
                        </c:pt>
                        <c:pt idx="108">
                          <c:v>9</c:v>
                        </c:pt>
                        <c:pt idx="109">
                          <c:v>10</c:v>
                        </c:pt>
                        <c:pt idx="110">
                          <c:v>11</c:v>
                        </c:pt>
                        <c:pt idx="111">
                          <c:v>12</c:v>
                        </c:pt>
                        <c:pt idx="112">
                          <c:v>13</c:v>
                        </c:pt>
                        <c:pt idx="113">
                          <c:v>14</c:v>
                        </c:pt>
                        <c:pt idx="114">
                          <c:v>15</c:v>
                        </c:pt>
                        <c:pt idx="115">
                          <c:v>16</c:v>
                        </c:pt>
                        <c:pt idx="116">
                          <c:v>17</c:v>
                        </c:pt>
                        <c:pt idx="117">
                          <c:v>18</c:v>
                        </c:pt>
                        <c:pt idx="118">
                          <c:v>19</c:v>
                        </c:pt>
                        <c:pt idx="119">
                          <c:v>20</c:v>
                        </c:pt>
                        <c:pt idx="120">
                          <c:v>1</c:v>
                        </c:pt>
                        <c:pt idx="121">
                          <c:v>2</c:v>
                        </c:pt>
                        <c:pt idx="122">
                          <c:v>3</c:v>
                        </c:pt>
                      </c:lvl>
                      <c:lvl>
                        <c:pt idx="0">
                          <c:v>1</c:v>
                        </c:pt>
                        <c:pt idx="20">
                          <c:v>2</c:v>
                        </c:pt>
                        <c:pt idx="40">
                          <c:v>3</c:v>
                        </c:pt>
                        <c:pt idx="60">
                          <c:v>4</c:v>
                        </c:pt>
                        <c:pt idx="80">
                          <c:v>5</c:v>
                        </c:pt>
                        <c:pt idx="100">
                          <c:v>6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  <c:pt idx="119">
                          <c:v>120</c:v>
                        </c:pt>
                        <c:pt idx="120">
                          <c:v>121</c:v>
                        </c:pt>
                        <c:pt idx="121">
                          <c:v>122</c:v>
                        </c:pt>
                        <c:pt idx="122">
                          <c:v>123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'Seasonal-Trend Model'!$H$3:$H$125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20">
                        <c:v>1.0288973300437261</c:v>
                      </c:pt>
                      <c:pt idx="21">
                        <c:v>1.0519039117910813</c:v>
                      </c:pt>
                      <c:pt idx="22">
                        <c:v>1.0519228966906309</c:v>
                      </c:pt>
                      <c:pt idx="23">
                        <c:v>1.0512633694138949</c:v>
                      </c:pt>
                      <c:pt idx="24">
                        <c:v>1.0365866333944631</c:v>
                      </c:pt>
                      <c:pt idx="25">
                        <c:v>1.0639576883647228</c:v>
                      </c:pt>
                      <c:pt idx="26">
                        <c:v>1.0386087748808259</c:v>
                      </c:pt>
                      <c:pt idx="27">
                        <c:v>1.0436784605531106</c:v>
                      </c:pt>
                      <c:pt idx="28">
                        <c:v>1.0590313881157414</c:v>
                      </c:pt>
                      <c:pt idx="29">
                        <c:v>1.0522502091655173</c:v>
                      </c:pt>
                      <c:pt idx="30">
                        <c:v>1.0490993165498834</c:v>
                      </c:pt>
                      <c:pt idx="31">
                        <c:v>1.0424652283783105</c:v>
                      </c:pt>
                      <c:pt idx="32">
                        <c:v>1.032622658183229</c:v>
                      </c:pt>
                      <c:pt idx="33">
                        <c:v>1.0148372477982397</c:v>
                      </c:pt>
                      <c:pt idx="34">
                        <c:v>1.013565635735789</c:v>
                      </c:pt>
                      <c:pt idx="35">
                        <c:v>1.0177404718327963</c:v>
                      </c:pt>
                      <c:pt idx="36">
                        <c:v>1.0125420292033862</c:v>
                      </c:pt>
                      <c:pt idx="37">
                        <c:v>0.99665106615172072</c:v>
                      </c:pt>
                      <c:pt idx="38">
                        <c:v>0.9772952059553468</c:v>
                      </c:pt>
                      <c:pt idx="39">
                        <c:v>0.9803964885036065</c:v>
                      </c:pt>
                      <c:pt idx="40">
                        <c:v>0.95330055959226867</c:v>
                      </c:pt>
                      <c:pt idx="41">
                        <c:v>0.96056898435504057</c:v>
                      </c:pt>
                      <c:pt idx="42">
                        <c:v>0.94330649130258126</c:v>
                      </c:pt>
                      <c:pt idx="43">
                        <c:v>0.97293159731239898</c:v>
                      </c:pt>
                      <c:pt idx="44">
                        <c:v>0.98076564799108845</c:v>
                      </c:pt>
                      <c:pt idx="45">
                        <c:v>1.0980511903577368</c:v>
                      </c:pt>
                      <c:pt idx="46">
                        <c:v>1.0889751809150976</c:v>
                      </c:pt>
                      <c:pt idx="47">
                        <c:v>1.1393761263864268</c:v>
                      </c:pt>
                      <c:pt idx="48">
                        <c:v>1.12152527701439</c:v>
                      </c:pt>
                      <c:pt idx="49">
                        <c:v>1.0872324436633025</c:v>
                      </c:pt>
                      <c:pt idx="50">
                        <c:v>1.0889485624414703</c:v>
                      </c:pt>
                      <c:pt idx="51">
                        <c:v>1.0902203605708236</c:v>
                      </c:pt>
                      <c:pt idx="52">
                        <c:v>1.0807929027430079</c:v>
                      </c:pt>
                      <c:pt idx="53">
                        <c:v>1.0885352172322549</c:v>
                      </c:pt>
                      <c:pt idx="54">
                        <c:v>1.0815058293505189</c:v>
                      </c:pt>
                      <c:pt idx="55">
                        <c:v>1.0625010001017898</c:v>
                      </c:pt>
                      <c:pt idx="56">
                        <c:v>1.0754635024376173</c:v>
                      </c:pt>
                      <c:pt idx="57">
                        <c:v>1.0482895167012212</c:v>
                      </c:pt>
                      <c:pt idx="58">
                        <c:v>1.0343645916495148</c:v>
                      </c:pt>
                      <c:pt idx="59">
                        <c:v>1.0030131455767795</c:v>
                      </c:pt>
                      <c:pt idx="60">
                        <c:v>0.97549423917346478</c:v>
                      </c:pt>
                      <c:pt idx="61">
                        <c:v>0.95993684495450948</c:v>
                      </c:pt>
                      <c:pt idx="62">
                        <c:v>0.97598640687552174</c:v>
                      </c:pt>
                      <c:pt idx="63">
                        <c:v>0.95091677716470657</c:v>
                      </c:pt>
                      <c:pt idx="64">
                        <c:v>0.93704191430358375</c:v>
                      </c:pt>
                      <c:pt idx="65">
                        <c:v>0.91387341162929436</c:v>
                      </c:pt>
                      <c:pt idx="66">
                        <c:v>0.93792357910733382</c:v>
                      </c:pt>
                      <c:pt idx="67">
                        <c:v>0.90762998305527931</c:v>
                      </c:pt>
                      <c:pt idx="68">
                        <c:v>0.92553000390174911</c:v>
                      </c:pt>
                      <c:pt idx="69">
                        <c:v>0.9261335277085192</c:v>
                      </c:pt>
                      <c:pt idx="70">
                        <c:v>0.9511454812067075</c:v>
                      </c:pt>
                      <c:pt idx="71">
                        <c:v>0.96803385883464177</c:v>
                      </c:pt>
                      <c:pt idx="72">
                        <c:v>0.97969769901283765</c:v>
                      </c:pt>
                      <c:pt idx="73">
                        <c:v>0.99439857006024168</c:v>
                      </c:pt>
                      <c:pt idx="74">
                        <c:v>0.99254863670563542</c:v>
                      </c:pt>
                      <c:pt idx="75">
                        <c:v>0.99100622189577758</c:v>
                      </c:pt>
                      <c:pt idx="76">
                        <c:v>0.99457174520157543</c:v>
                      </c:pt>
                      <c:pt idx="77">
                        <c:v>1.013965867881395</c:v>
                      </c:pt>
                      <c:pt idx="78">
                        <c:v>1.0003331175392947</c:v>
                      </c:pt>
                      <c:pt idx="79">
                        <c:v>0.97745455238063816</c:v>
                      </c:pt>
                      <c:pt idx="80">
                        <c:v>0.98306102379102733</c:v>
                      </c:pt>
                      <c:pt idx="81">
                        <c:v>1.0107552074361918</c:v>
                      </c:pt>
                      <c:pt idx="82">
                        <c:v>1.0225272483517087</c:v>
                      </c:pt>
                      <c:pt idx="83">
                        <c:v>1.0031387402869545</c:v>
                      </c:pt>
                      <c:pt idx="84">
                        <c:v>1.0174803243600232</c:v>
                      </c:pt>
                      <c:pt idx="85">
                        <c:v>1.0240389634651546</c:v>
                      </c:pt>
                      <c:pt idx="86">
                        <c:v>1.0643212532049879</c:v>
                      </c:pt>
                      <c:pt idx="87">
                        <c:v>1.0458623747175735</c:v>
                      </c:pt>
                      <c:pt idx="88">
                        <c:v>1.0502531992898452</c:v>
                      </c:pt>
                      <c:pt idx="89">
                        <c:v>1.0359424525987184</c:v>
                      </c:pt>
                      <c:pt idx="90">
                        <c:v>1.0502112707006919</c:v>
                      </c:pt>
                      <c:pt idx="91">
                        <c:v>1.0426773108897454</c:v>
                      </c:pt>
                      <c:pt idx="92">
                        <c:v>1.0440097248985918</c:v>
                      </c:pt>
                      <c:pt idx="93">
                        <c:v>1.0402348781324637</c:v>
                      </c:pt>
                      <c:pt idx="94">
                        <c:v>1.0465116022519452</c:v>
                      </c:pt>
                      <c:pt idx="95">
                        <c:v>1.0280088297447298</c:v>
                      </c:pt>
                      <c:pt idx="96">
                        <c:v>1.0151844111105115</c:v>
                      </c:pt>
                      <c:pt idx="97">
                        <c:v>1.0010507401204196</c:v>
                      </c:pt>
                      <c:pt idx="98">
                        <c:v>0.99832218560155084</c:v>
                      </c:pt>
                      <c:pt idx="99">
                        <c:v>1.0006406883417274</c:v>
                      </c:pt>
                      <c:pt idx="100">
                        <c:v>1.0066175608585319</c:v>
                      </c:pt>
                      <c:pt idx="101">
                        <c:v>0.99482128290149308</c:v>
                      </c:pt>
                      <c:pt idx="102">
                        <c:v>0.97347735303320337</c:v>
                      </c:pt>
                      <c:pt idx="103">
                        <c:v>0.95357165389466669</c:v>
                      </c:pt>
                      <c:pt idx="104">
                        <c:v>0.95711467206805656</c:v>
                      </c:pt>
                      <c:pt idx="105">
                        <c:v>0.91594540645983979</c:v>
                      </c:pt>
                      <c:pt idx="106">
                        <c:v>0.91262682550036178</c:v>
                      </c:pt>
                      <c:pt idx="107">
                        <c:v>0.89409059503570198</c:v>
                      </c:pt>
                      <c:pt idx="108">
                        <c:v>0.90736938615710971</c:v>
                      </c:pt>
                      <c:pt idx="109">
                        <c:v>0.91385673336077844</c:v>
                      </c:pt>
                      <c:pt idx="110">
                        <c:v>0.91294174014270979</c:v>
                      </c:pt>
                      <c:pt idx="111">
                        <c:v>0.92256473011490947</c:v>
                      </c:pt>
                      <c:pt idx="112">
                        <c:v>0.91624756156291964</c:v>
                      </c:pt>
                      <c:pt idx="113">
                        <c:v>0.89500631311029977</c:v>
                      </c:pt>
                      <c:pt idx="114">
                        <c:v>0.90259945548224874</c:v>
                      </c:pt>
                      <c:pt idx="115">
                        <c:v>0.92228196178197119</c:v>
                      </c:pt>
                      <c:pt idx="116">
                        <c:v>0.92752704449295786</c:v>
                      </c:pt>
                      <c:pt idx="117">
                        <c:v>0.94511610614197739</c:v>
                      </c:pt>
                      <c:pt idx="118">
                        <c:v>0.95454850210192266</c:v>
                      </c:pt>
                      <c:pt idx="119">
                        <c:v>0.97662747619425339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EF-4896-A51B-74B5E15C11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Model'!$I$1:$I$2</c15:sqref>
                        </c15:formulaRef>
                      </c:ext>
                    </c:extLst>
                    <c:strCache>
                      <c:ptCount val="2"/>
                      <c:pt idx="0">
                        <c:v>seasonal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Model'!$A$3:$D$125</c15:sqref>
                        </c15:formulaRef>
                      </c:ext>
                    </c:extLst>
                    <c:multiLvlStrCache>
                      <c:ptCount val="123"/>
                      <c:lvl>
                        <c:pt idx="0">
                          <c:v>11/27/2020</c:v>
                        </c:pt>
                        <c:pt idx="1">
                          <c:v>11/30/2020</c:v>
                        </c:pt>
                        <c:pt idx="2">
                          <c:v>12/1/2020</c:v>
                        </c:pt>
                        <c:pt idx="3">
                          <c:v>12/2/2020</c:v>
                        </c:pt>
                        <c:pt idx="4">
                          <c:v>12/3/2020</c:v>
                        </c:pt>
                        <c:pt idx="5">
                          <c:v>12/4/2020</c:v>
                        </c:pt>
                        <c:pt idx="6">
                          <c:v>12/7/2020</c:v>
                        </c:pt>
                        <c:pt idx="7">
                          <c:v>12/8/2020</c:v>
                        </c:pt>
                        <c:pt idx="8">
                          <c:v>12/9/2020</c:v>
                        </c:pt>
                        <c:pt idx="9">
                          <c:v>12/10/2020</c:v>
                        </c:pt>
                        <c:pt idx="10">
                          <c:v>12/11/2020</c:v>
                        </c:pt>
                        <c:pt idx="11">
                          <c:v>12/14/2020</c:v>
                        </c:pt>
                        <c:pt idx="12">
                          <c:v>12/15/2020</c:v>
                        </c:pt>
                        <c:pt idx="13">
                          <c:v>12/16/2020</c:v>
                        </c:pt>
                        <c:pt idx="14">
                          <c:v>12/17/2020</c:v>
                        </c:pt>
                        <c:pt idx="15">
                          <c:v>12/18/2020</c:v>
                        </c:pt>
                        <c:pt idx="16">
                          <c:v>12/21/2020</c:v>
                        </c:pt>
                        <c:pt idx="17">
                          <c:v>12/22/2020</c:v>
                        </c:pt>
                        <c:pt idx="18">
                          <c:v>12/23/2020</c:v>
                        </c:pt>
                        <c:pt idx="19">
                          <c:v>12/24/2020</c:v>
                        </c:pt>
                        <c:pt idx="20">
                          <c:v>12/28/2020</c:v>
                        </c:pt>
                        <c:pt idx="21">
                          <c:v>12/29/2020</c:v>
                        </c:pt>
                        <c:pt idx="22">
                          <c:v>12/30/2020</c:v>
                        </c:pt>
                        <c:pt idx="23">
                          <c:v>12/31/2020</c:v>
                        </c:pt>
                        <c:pt idx="24">
                          <c:v>1/4/2021</c:v>
                        </c:pt>
                        <c:pt idx="25">
                          <c:v>1/5/2021</c:v>
                        </c:pt>
                        <c:pt idx="26">
                          <c:v>1/6/2021</c:v>
                        </c:pt>
                        <c:pt idx="27">
                          <c:v>1/7/2021</c:v>
                        </c:pt>
                        <c:pt idx="28">
                          <c:v>1/8/2021</c:v>
                        </c:pt>
                        <c:pt idx="29">
                          <c:v>1/11/2021</c:v>
                        </c:pt>
                        <c:pt idx="30">
                          <c:v>1/12/2021</c:v>
                        </c:pt>
                        <c:pt idx="31">
                          <c:v>1/13/2021</c:v>
                        </c:pt>
                        <c:pt idx="32">
                          <c:v>1/14/2021</c:v>
                        </c:pt>
                        <c:pt idx="33">
                          <c:v>1/15/2021</c:v>
                        </c:pt>
                        <c:pt idx="34">
                          <c:v>1/19/2021</c:v>
                        </c:pt>
                        <c:pt idx="35">
                          <c:v>1/20/2021</c:v>
                        </c:pt>
                        <c:pt idx="36">
                          <c:v>1/21/2021</c:v>
                        </c:pt>
                        <c:pt idx="37">
                          <c:v>1/22/2021</c:v>
                        </c:pt>
                        <c:pt idx="38">
                          <c:v>1/25/2021</c:v>
                        </c:pt>
                        <c:pt idx="39">
                          <c:v>1/26/2021</c:v>
                        </c:pt>
                        <c:pt idx="40">
                          <c:v>1/27/2021</c:v>
                        </c:pt>
                        <c:pt idx="41">
                          <c:v>1/28/2021</c:v>
                        </c:pt>
                        <c:pt idx="42">
                          <c:v>1/29/2021</c:v>
                        </c:pt>
                        <c:pt idx="43">
                          <c:v>2/1/2021</c:v>
                        </c:pt>
                        <c:pt idx="44">
                          <c:v>2/2/2021</c:v>
                        </c:pt>
                        <c:pt idx="45">
                          <c:v>2/3/2021</c:v>
                        </c:pt>
                        <c:pt idx="46">
                          <c:v>2/4/2021</c:v>
                        </c:pt>
                        <c:pt idx="47">
                          <c:v>2/5/2021</c:v>
                        </c:pt>
                        <c:pt idx="48">
                          <c:v>2/8/2021</c:v>
                        </c:pt>
                        <c:pt idx="49">
                          <c:v>2/9/2021</c:v>
                        </c:pt>
                        <c:pt idx="50">
                          <c:v>2/10/2021</c:v>
                        </c:pt>
                        <c:pt idx="51">
                          <c:v>2/11/2021</c:v>
                        </c:pt>
                        <c:pt idx="52">
                          <c:v>2/12/2021</c:v>
                        </c:pt>
                        <c:pt idx="53">
                          <c:v>2/16/2021</c:v>
                        </c:pt>
                        <c:pt idx="54">
                          <c:v>2/17/2021</c:v>
                        </c:pt>
                        <c:pt idx="55">
                          <c:v>2/18/2021</c:v>
                        </c:pt>
                        <c:pt idx="56">
                          <c:v>2/19/2021</c:v>
                        </c:pt>
                        <c:pt idx="57">
                          <c:v>2/22/2021</c:v>
                        </c:pt>
                        <c:pt idx="58">
                          <c:v>2/23/2021</c:v>
                        </c:pt>
                        <c:pt idx="59">
                          <c:v>2/24/2021</c:v>
                        </c:pt>
                        <c:pt idx="60">
                          <c:v>2/25/2021</c:v>
                        </c:pt>
                        <c:pt idx="61">
                          <c:v>2/26/2021</c:v>
                        </c:pt>
                        <c:pt idx="62">
                          <c:v>3/1/2021</c:v>
                        </c:pt>
                        <c:pt idx="63">
                          <c:v>3/2/2021</c:v>
                        </c:pt>
                        <c:pt idx="64">
                          <c:v>3/3/2021</c:v>
                        </c:pt>
                        <c:pt idx="65">
                          <c:v>3/4/2021</c:v>
                        </c:pt>
                        <c:pt idx="66">
                          <c:v>3/5/2021</c:v>
                        </c:pt>
                        <c:pt idx="67">
                          <c:v>3/8/2021</c:v>
                        </c:pt>
                        <c:pt idx="68">
                          <c:v>3/9/2021</c:v>
                        </c:pt>
                        <c:pt idx="69">
                          <c:v>3/10/2021</c:v>
                        </c:pt>
                        <c:pt idx="70">
                          <c:v>3/11/2021</c:v>
                        </c:pt>
                        <c:pt idx="71">
                          <c:v>3/12/2021</c:v>
                        </c:pt>
                        <c:pt idx="72">
                          <c:v>3/15/2021</c:v>
                        </c:pt>
                        <c:pt idx="73">
                          <c:v>3/16/2021</c:v>
                        </c:pt>
                        <c:pt idx="74">
                          <c:v>3/17/2021</c:v>
                        </c:pt>
                        <c:pt idx="75">
                          <c:v>3/18/2021</c:v>
                        </c:pt>
                        <c:pt idx="76">
                          <c:v>3/19/2021</c:v>
                        </c:pt>
                        <c:pt idx="77">
                          <c:v>3/22/2021</c:v>
                        </c:pt>
                        <c:pt idx="78">
                          <c:v>3/23/2021</c:v>
                        </c:pt>
                        <c:pt idx="79">
                          <c:v>3/24/2021</c:v>
                        </c:pt>
                        <c:pt idx="80">
                          <c:v>3/25/2021</c:v>
                        </c:pt>
                        <c:pt idx="81">
                          <c:v>3/26/2021</c:v>
                        </c:pt>
                        <c:pt idx="82">
                          <c:v>3/29/2021</c:v>
                        </c:pt>
                        <c:pt idx="83">
                          <c:v>3/30/2021</c:v>
                        </c:pt>
                        <c:pt idx="84">
                          <c:v>3/31/2021</c:v>
                        </c:pt>
                        <c:pt idx="85">
                          <c:v>4/1/2021</c:v>
                        </c:pt>
                        <c:pt idx="86">
                          <c:v>4/5/2021</c:v>
                        </c:pt>
                        <c:pt idx="87">
                          <c:v>4/6/2021</c:v>
                        </c:pt>
                        <c:pt idx="88">
                          <c:v>4/7/2021</c:v>
                        </c:pt>
                        <c:pt idx="89">
                          <c:v>4/8/2021</c:v>
                        </c:pt>
                        <c:pt idx="90">
                          <c:v>4/9/2021</c:v>
                        </c:pt>
                        <c:pt idx="91">
                          <c:v>4/12/2021</c:v>
                        </c:pt>
                        <c:pt idx="92">
                          <c:v>4/13/2021</c:v>
                        </c:pt>
                        <c:pt idx="93">
                          <c:v>4/14/2021</c:v>
                        </c:pt>
                        <c:pt idx="94">
                          <c:v>4/15/2021</c:v>
                        </c:pt>
                        <c:pt idx="95">
                          <c:v>4/16/2021</c:v>
                        </c:pt>
                        <c:pt idx="96">
                          <c:v>4/19/2021</c:v>
                        </c:pt>
                        <c:pt idx="97">
                          <c:v>4/20/2021</c:v>
                        </c:pt>
                        <c:pt idx="98">
                          <c:v>4/21/2021</c:v>
                        </c:pt>
                        <c:pt idx="99">
                          <c:v>4/22/2021</c:v>
                        </c:pt>
                        <c:pt idx="100">
                          <c:v>4/23/2021</c:v>
                        </c:pt>
                        <c:pt idx="101">
                          <c:v>4/26/2021</c:v>
                        </c:pt>
                        <c:pt idx="102">
                          <c:v>4/27/2021</c:v>
                        </c:pt>
                        <c:pt idx="103">
                          <c:v>4/28/2021</c:v>
                        </c:pt>
                        <c:pt idx="104">
                          <c:v>4/29/2021</c:v>
                        </c:pt>
                        <c:pt idx="105">
                          <c:v>4/30/2021</c:v>
                        </c:pt>
                        <c:pt idx="106">
                          <c:v>5/3/2021</c:v>
                        </c:pt>
                        <c:pt idx="107">
                          <c:v>5/4/2021</c:v>
                        </c:pt>
                        <c:pt idx="108">
                          <c:v>5/5/2021</c:v>
                        </c:pt>
                        <c:pt idx="109">
                          <c:v>5/6/2021</c:v>
                        </c:pt>
                        <c:pt idx="110">
                          <c:v>5/7/2021</c:v>
                        </c:pt>
                        <c:pt idx="111">
                          <c:v>5/10/2021</c:v>
                        </c:pt>
                        <c:pt idx="112">
                          <c:v>5/11/2021</c:v>
                        </c:pt>
                        <c:pt idx="113">
                          <c:v>5/12/2021</c:v>
                        </c:pt>
                        <c:pt idx="114">
                          <c:v>5/13/2021</c:v>
                        </c:pt>
                        <c:pt idx="115">
                          <c:v>5/14/2021</c:v>
                        </c:pt>
                        <c:pt idx="116">
                          <c:v>5/17/2021</c:v>
                        </c:pt>
                        <c:pt idx="117">
                          <c:v>5/18/2021</c:v>
                        </c:pt>
                        <c:pt idx="118">
                          <c:v>5/19/2021</c:v>
                        </c:pt>
                        <c:pt idx="119">
                          <c:v>5/20/2021</c:v>
                        </c:pt>
                        <c:pt idx="120">
                          <c:v>5/21/2021</c:v>
                        </c:pt>
                        <c:pt idx="121">
                          <c:v>5/24/2021</c:v>
                        </c:pt>
                        <c:pt idx="122">
                          <c:v>5/25/2021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6</c:v>
                        </c:pt>
                        <c:pt idx="26">
                          <c:v>7</c:v>
                        </c:pt>
                        <c:pt idx="27">
                          <c:v>8</c:v>
                        </c:pt>
                        <c:pt idx="28">
                          <c:v>9</c:v>
                        </c:pt>
                        <c:pt idx="29">
                          <c:v>10</c:v>
                        </c:pt>
                        <c:pt idx="30">
                          <c:v>11</c:v>
                        </c:pt>
                        <c:pt idx="31">
                          <c:v>12</c:v>
                        </c:pt>
                        <c:pt idx="32">
                          <c:v>13</c:v>
                        </c:pt>
                        <c:pt idx="33">
                          <c:v>14</c:v>
                        </c:pt>
                        <c:pt idx="34">
                          <c:v>15</c:v>
                        </c:pt>
                        <c:pt idx="35">
                          <c:v>16</c:v>
                        </c:pt>
                        <c:pt idx="36">
                          <c:v>17</c:v>
                        </c:pt>
                        <c:pt idx="37">
                          <c:v>18</c:v>
                        </c:pt>
                        <c:pt idx="38">
                          <c:v>19</c:v>
                        </c:pt>
                        <c:pt idx="39">
                          <c:v>20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5</c:v>
                        </c:pt>
                        <c:pt idx="45">
                          <c:v>6</c:v>
                        </c:pt>
                        <c:pt idx="46">
                          <c:v>7</c:v>
                        </c:pt>
                        <c:pt idx="47">
                          <c:v>8</c:v>
                        </c:pt>
                        <c:pt idx="48">
                          <c:v>9</c:v>
                        </c:pt>
                        <c:pt idx="49">
                          <c:v>10</c:v>
                        </c:pt>
                        <c:pt idx="50">
                          <c:v>11</c:v>
                        </c:pt>
                        <c:pt idx="51">
                          <c:v>12</c:v>
                        </c:pt>
                        <c:pt idx="52">
                          <c:v>13</c:v>
                        </c:pt>
                        <c:pt idx="53">
                          <c:v>14</c:v>
                        </c:pt>
                        <c:pt idx="54">
                          <c:v>15</c:v>
                        </c:pt>
                        <c:pt idx="55">
                          <c:v>16</c:v>
                        </c:pt>
                        <c:pt idx="56">
                          <c:v>17</c:v>
                        </c:pt>
                        <c:pt idx="57">
                          <c:v>18</c:v>
                        </c:pt>
                        <c:pt idx="58">
                          <c:v>19</c:v>
                        </c:pt>
                        <c:pt idx="59">
                          <c:v>20</c:v>
                        </c:pt>
                        <c:pt idx="60">
                          <c:v>1</c:v>
                        </c:pt>
                        <c:pt idx="61">
                          <c:v>2</c:v>
                        </c:pt>
                        <c:pt idx="62">
                          <c:v>3</c:v>
                        </c:pt>
                        <c:pt idx="63">
                          <c:v>4</c:v>
                        </c:pt>
                        <c:pt idx="64">
                          <c:v>5</c:v>
                        </c:pt>
                        <c:pt idx="65">
                          <c:v>6</c:v>
                        </c:pt>
                        <c:pt idx="66">
                          <c:v>7</c:v>
                        </c:pt>
                        <c:pt idx="67">
                          <c:v>8</c:v>
                        </c:pt>
                        <c:pt idx="68">
                          <c:v>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13</c:v>
                        </c:pt>
                        <c:pt idx="73">
                          <c:v>14</c:v>
                        </c:pt>
                        <c:pt idx="74">
                          <c:v>15</c:v>
                        </c:pt>
                        <c:pt idx="75">
                          <c:v>16</c:v>
                        </c:pt>
                        <c:pt idx="76">
                          <c:v>17</c:v>
                        </c:pt>
                        <c:pt idx="77">
                          <c:v>18</c:v>
                        </c:pt>
                        <c:pt idx="78">
                          <c:v>19</c:v>
                        </c:pt>
                        <c:pt idx="79">
                          <c:v>20</c:v>
                        </c:pt>
                        <c:pt idx="80">
                          <c:v>1</c:v>
                        </c:pt>
                        <c:pt idx="81">
                          <c:v>2</c:v>
                        </c:pt>
                        <c:pt idx="82">
                          <c:v>3</c:v>
                        </c:pt>
                        <c:pt idx="83">
                          <c:v>4</c:v>
                        </c:pt>
                        <c:pt idx="84">
                          <c:v>5</c:v>
                        </c:pt>
                        <c:pt idx="85">
                          <c:v>6</c:v>
                        </c:pt>
                        <c:pt idx="86">
                          <c:v>7</c:v>
                        </c:pt>
                        <c:pt idx="87">
                          <c:v>8</c:v>
                        </c:pt>
                        <c:pt idx="88">
                          <c:v>9</c:v>
                        </c:pt>
                        <c:pt idx="89">
                          <c:v>10</c:v>
                        </c:pt>
                        <c:pt idx="90">
                          <c:v>11</c:v>
                        </c:pt>
                        <c:pt idx="91">
                          <c:v>12</c:v>
                        </c:pt>
                        <c:pt idx="92">
                          <c:v>13</c:v>
                        </c:pt>
                        <c:pt idx="93">
                          <c:v>14</c:v>
                        </c:pt>
                        <c:pt idx="94">
                          <c:v>15</c:v>
                        </c:pt>
                        <c:pt idx="95">
                          <c:v>16</c:v>
                        </c:pt>
                        <c:pt idx="96">
                          <c:v>17</c:v>
                        </c:pt>
                        <c:pt idx="97">
                          <c:v>18</c:v>
                        </c:pt>
                        <c:pt idx="98">
                          <c:v>19</c:v>
                        </c:pt>
                        <c:pt idx="99">
                          <c:v>20</c:v>
                        </c:pt>
                        <c:pt idx="100">
                          <c:v>1</c:v>
                        </c:pt>
                        <c:pt idx="101">
                          <c:v>2</c:v>
                        </c:pt>
                        <c:pt idx="102">
                          <c:v>3</c:v>
                        </c:pt>
                        <c:pt idx="103">
                          <c:v>4</c:v>
                        </c:pt>
                        <c:pt idx="104">
                          <c:v>5</c:v>
                        </c:pt>
                        <c:pt idx="105">
                          <c:v>6</c:v>
                        </c:pt>
                        <c:pt idx="106">
                          <c:v>7</c:v>
                        </c:pt>
                        <c:pt idx="107">
                          <c:v>8</c:v>
                        </c:pt>
                        <c:pt idx="108">
                          <c:v>9</c:v>
                        </c:pt>
                        <c:pt idx="109">
                          <c:v>10</c:v>
                        </c:pt>
                        <c:pt idx="110">
                          <c:v>11</c:v>
                        </c:pt>
                        <c:pt idx="111">
                          <c:v>12</c:v>
                        </c:pt>
                        <c:pt idx="112">
                          <c:v>13</c:v>
                        </c:pt>
                        <c:pt idx="113">
                          <c:v>14</c:v>
                        </c:pt>
                        <c:pt idx="114">
                          <c:v>15</c:v>
                        </c:pt>
                        <c:pt idx="115">
                          <c:v>16</c:v>
                        </c:pt>
                        <c:pt idx="116">
                          <c:v>17</c:v>
                        </c:pt>
                        <c:pt idx="117">
                          <c:v>18</c:v>
                        </c:pt>
                        <c:pt idx="118">
                          <c:v>19</c:v>
                        </c:pt>
                        <c:pt idx="119">
                          <c:v>20</c:v>
                        </c:pt>
                        <c:pt idx="120">
                          <c:v>1</c:v>
                        </c:pt>
                        <c:pt idx="121">
                          <c:v>2</c:v>
                        </c:pt>
                        <c:pt idx="122">
                          <c:v>3</c:v>
                        </c:pt>
                      </c:lvl>
                      <c:lvl>
                        <c:pt idx="0">
                          <c:v>1</c:v>
                        </c:pt>
                        <c:pt idx="20">
                          <c:v>2</c:v>
                        </c:pt>
                        <c:pt idx="40">
                          <c:v>3</c:v>
                        </c:pt>
                        <c:pt idx="60">
                          <c:v>4</c:v>
                        </c:pt>
                        <c:pt idx="80">
                          <c:v>5</c:v>
                        </c:pt>
                        <c:pt idx="100">
                          <c:v>6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  <c:pt idx="119">
                          <c:v>120</c:v>
                        </c:pt>
                        <c:pt idx="120">
                          <c:v>121</c:v>
                        </c:pt>
                        <c:pt idx="121">
                          <c:v>122</c:v>
                        </c:pt>
                        <c:pt idx="122">
                          <c:v>123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Model'!$I$3:$I$125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0.98947414269180389</c:v>
                      </c:pt>
                      <c:pt idx="1">
                        <c:v>0.99559724628766322</c:v>
                      </c:pt>
                      <c:pt idx="2">
                        <c:v>0.9934440792507292</c:v>
                      </c:pt>
                      <c:pt idx="3">
                        <c:v>0.98636442761452425</c:v>
                      </c:pt>
                      <c:pt idx="4">
                        <c:v>0.98579783842344304</c:v>
                      </c:pt>
                      <c:pt idx="5">
                        <c:v>1.0031733320553495</c:v>
                      </c:pt>
                      <c:pt idx="6">
                        <c:v>1.0084911227217215</c:v>
                      </c:pt>
                      <c:pt idx="7">
                        <c:v>1.0061275079496184</c:v>
                      </c:pt>
                      <c:pt idx="8">
                        <c:v>1.0127418508957673</c:v>
                      </c:pt>
                      <c:pt idx="9">
                        <c:v>1.0030830732993672</c:v>
                      </c:pt>
                      <c:pt idx="10">
                        <c:v>1.0104692742082926</c:v>
                      </c:pt>
                      <c:pt idx="11">
                        <c:v>1.0131922977576862</c:v>
                      </c:pt>
                      <c:pt idx="12">
                        <c:v>1.0106741092801172</c:v>
                      </c:pt>
                      <c:pt idx="13">
                        <c:v>1.0066024452667</c:v>
                      </c:pt>
                      <c:pt idx="14">
                        <c:v>1.0073462319052275</c:v>
                      </c:pt>
                      <c:pt idx="15">
                        <c:v>1.0043076970714129</c:v>
                      </c:pt>
                      <c:pt idx="16">
                        <c:v>1.0050577464892096</c:v>
                      </c:pt>
                      <c:pt idx="17">
                        <c:v>1.0010146593993468</c:v>
                      </c:pt>
                      <c:pt idx="18">
                        <c:v>0.99297272056952601</c:v>
                      </c:pt>
                      <c:pt idx="19">
                        <c:v>0.99037621870068793</c:v>
                      </c:pt>
                      <c:pt idx="20">
                        <c:v>0.98947414269180389</c:v>
                      </c:pt>
                      <c:pt idx="21">
                        <c:v>0.99559724628766322</c:v>
                      </c:pt>
                      <c:pt idx="22">
                        <c:v>0.9934440792507292</c:v>
                      </c:pt>
                      <c:pt idx="23">
                        <c:v>0.98636442761452425</c:v>
                      </c:pt>
                      <c:pt idx="24">
                        <c:v>0.98579783842344304</c:v>
                      </c:pt>
                      <c:pt idx="25">
                        <c:v>1.0031733320553495</c:v>
                      </c:pt>
                      <c:pt idx="26">
                        <c:v>1.0084911227217215</c:v>
                      </c:pt>
                      <c:pt idx="27">
                        <c:v>1.0061275079496184</c:v>
                      </c:pt>
                      <c:pt idx="28">
                        <c:v>1.0127418508957673</c:v>
                      </c:pt>
                      <c:pt idx="29">
                        <c:v>1.0030830732993672</c:v>
                      </c:pt>
                      <c:pt idx="30">
                        <c:v>1.0104692742082926</c:v>
                      </c:pt>
                      <c:pt idx="31">
                        <c:v>1.0131922977576862</c:v>
                      </c:pt>
                      <c:pt idx="32">
                        <c:v>1.0106741092801172</c:v>
                      </c:pt>
                      <c:pt idx="33">
                        <c:v>1.0066024452667</c:v>
                      </c:pt>
                      <c:pt idx="34">
                        <c:v>1.0073462319052275</c:v>
                      </c:pt>
                      <c:pt idx="35">
                        <c:v>1.0043076970714129</c:v>
                      </c:pt>
                      <c:pt idx="36">
                        <c:v>1.0050577464892096</c:v>
                      </c:pt>
                      <c:pt idx="37">
                        <c:v>1.0010146593993468</c:v>
                      </c:pt>
                      <c:pt idx="38">
                        <c:v>0.99297272056952601</c:v>
                      </c:pt>
                      <c:pt idx="39">
                        <c:v>0.99037621870068793</c:v>
                      </c:pt>
                      <c:pt idx="40">
                        <c:v>0.98947414269180389</c:v>
                      </c:pt>
                      <c:pt idx="41">
                        <c:v>0.99559724628766322</c:v>
                      </c:pt>
                      <c:pt idx="42">
                        <c:v>0.9934440792507292</c:v>
                      </c:pt>
                      <c:pt idx="43">
                        <c:v>0.98636442761452425</c:v>
                      </c:pt>
                      <c:pt idx="44">
                        <c:v>0.98579783842344304</c:v>
                      </c:pt>
                      <c:pt idx="45">
                        <c:v>1.0031733320553495</c:v>
                      </c:pt>
                      <c:pt idx="46">
                        <c:v>1.0084911227217215</c:v>
                      </c:pt>
                      <c:pt idx="47">
                        <c:v>1.0061275079496184</c:v>
                      </c:pt>
                      <c:pt idx="48">
                        <c:v>1.0127418508957673</c:v>
                      </c:pt>
                      <c:pt idx="49">
                        <c:v>1.0030830732993672</c:v>
                      </c:pt>
                      <c:pt idx="50">
                        <c:v>1.0104692742082926</c:v>
                      </c:pt>
                      <c:pt idx="51">
                        <c:v>1.0131922977576862</c:v>
                      </c:pt>
                      <c:pt idx="52">
                        <c:v>1.0106741092801172</c:v>
                      </c:pt>
                      <c:pt idx="53">
                        <c:v>1.0066024452667</c:v>
                      </c:pt>
                      <c:pt idx="54">
                        <c:v>1.0073462319052275</c:v>
                      </c:pt>
                      <c:pt idx="55">
                        <c:v>1.0043076970714129</c:v>
                      </c:pt>
                      <c:pt idx="56">
                        <c:v>1.0050577464892096</c:v>
                      </c:pt>
                      <c:pt idx="57">
                        <c:v>1.0010146593993468</c:v>
                      </c:pt>
                      <c:pt idx="58">
                        <c:v>0.99297272056952601</c:v>
                      </c:pt>
                      <c:pt idx="59">
                        <c:v>0.99037621870068793</c:v>
                      </c:pt>
                      <c:pt idx="60">
                        <c:v>0.98947414269180389</c:v>
                      </c:pt>
                      <c:pt idx="61">
                        <c:v>0.99559724628766322</c:v>
                      </c:pt>
                      <c:pt idx="62">
                        <c:v>0.9934440792507292</c:v>
                      </c:pt>
                      <c:pt idx="63">
                        <c:v>0.98636442761452425</c:v>
                      </c:pt>
                      <c:pt idx="64">
                        <c:v>0.98579783842344304</c:v>
                      </c:pt>
                      <c:pt idx="65">
                        <c:v>1.0031733320553495</c:v>
                      </c:pt>
                      <c:pt idx="66">
                        <c:v>1.0084911227217215</c:v>
                      </c:pt>
                      <c:pt idx="67">
                        <c:v>1.0061275079496184</c:v>
                      </c:pt>
                      <c:pt idx="68">
                        <c:v>1.0127418508957673</c:v>
                      </c:pt>
                      <c:pt idx="69">
                        <c:v>1.0030830732993672</c:v>
                      </c:pt>
                      <c:pt idx="70">
                        <c:v>1.0104692742082926</c:v>
                      </c:pt>
                      <c:pt idx="71">
                        <c:v>1.0131922977576862</c:v>
                      </c:pt>
                      <c:pt idx="72">
                        <c:v>1.0106741092801172</c:v>
                      </c:pt>
                      <c:pt idx="73">
                        <c:v>1.0066024452667</c:v>
                      </c:pt>
                      <c:pt idx="74">
                        <c:v>1.0073462319052275</c:v>
                      </c:pt>
                      <c:pt idx="75">
                        <c:v>1.0043076970714129</c:v>
                      </c:pt>
                      <c:pt idx="76">
                        <c:v>1.0050577464892096</c:v>
                      </c:pt>
                      <c:pt idx="77">
                        <c:v>1.0010146593993468</c:v>
                      </c:pt>
                      <c:pt idx="78">
                        <c:v>0.99297272056952601</c:v>
                      </c:pt>
                      <c:pt idx="79">
                        <c:v>0.99037621870068793</c:v>
                      </c:pt>
                      <c:pt idx="80">
                        <c:v>0.98947414269180389</c:v>
                      </c:pt>
                      <c:pt idx="81">
                        <c:v>0.99559724628766322</c:v>
                      </c:pt>
                      <c:pt idx="82">
                        <c:v>0.9934440792507292</c:v>
                      </c:pt>
                      <c:pt idx="83">
                        <c:v>0.98636442761452425</c:v>
                      </c:pt>
                      <c:pt idx="84">
                        <c:v>0.98579783842344304</c:v>
                      </c:pt>
                      <c:pt idx="85">
                        <c:v>1.0031733320553495</c:v>
                      </c:pt>
                      <c:pt idx="86">
                        <c:v>1.0084911227217215</c:v>
                      </c:pt>
                      <c:pt idx="87">
                        <c:v>1.0061275079496184</c:v>
                      </c:pt>
                      <c:pt idx="88">
                        <c:v>1.0127418508957673</c:v>
                      </c:pt>
                      <c:pt idx="89">
                        <c:v>1.0030830732993672</c:v>
                      </c:pt>
                      <c:pt idx="90">
                        <c:v>1.0104692742082926</c:v>
                      </c:pt>
                      <c:pt idx="91">
                        <c:v>1.0131922977576862</c:v>
                      </c:pt>
                      <c:pt idx="92">
                        <c:v>1.0106741092801172</c:v>
                      </c:pt>
                      <c:pt idx="93">
                        <c:v>1.0066024452667</c:v>
                      </c:pt>
                      <c:pt idx="94">
                        <c:v>1.0073462319052275</c:v>
                      </c:pt>
                      <c:pt idx="95">
                        <c:v>1.0043076970714129</c:v>
                      </c:pt>
                      <c:pt idx="96">
                        <c:v>1.0050577464892096</c:v>
                      </c:pt>
                      <c:pt idx="97">
                        <c:v>1.0010146593993468</c:v>
                      </c:pt>
                      <c:pt idx="98">
                        <c:v>0.99297272056952601</c:v>
                      </c:pt>
                      <c:pt idx="99">
                        <c:v>0.99037621870068793</c:v>
                      </c:pt>
                      <c:pt idx="100">
                        <c:v>0.98947414269180389</c:v>
                      </c:pt>
                      <c:pt idx="101">
                        <c:v>0.99559724628766322</c:v>
                      </c:pt>
                      <c:pt idx="102">
                        <c:v>0.9934440792507292</c:v>
                      </c:pt>
                      <c:pt idx="103">
                        <c:v>0.98636442761452425</c:v>
                      </c:pt>
                      <c:pt idx="104">
                        <c:v>0.98579783842344304</c:v>
                      </c:pt>
                      <c:pt idx="105">
                        <c:v>1.0031733320553495</c:v>
                      </c:pt>
                      <c:pt idx="106">
                        <c:v>1.0084911227217215</c:v>
                      </c:pt>
                      <c:pt idx="107">
                        <c:v>1.0061275079496184</c:v>
                      </c:pt>
                      <c:pt idx="108">
                        <c:v>1.0127418508957673</c:v>
                      </c:pt>
                      <c:pt idx="109">
                        <c:v>1.0030830732993672</c:v>
                      </c:pt>
                      <c:pt idx="110">
                        <c:v>1.0104692742082926</c:v>
                      </c:pt>
                      <c:pt idx="111">
                        <c:v>1.0131922977576862</c:v>
                      </c:pt>
                      <c:pt idx="112">
                        <c:v>1.0106741092801172</c:v>
                      </c:pt>
                      <c:pt idx="113">
                        <c:v>1.0066024452667</c:v>
                      </c:pt>
                      <c:pt idx="114">
                        <c:v>1.0073462319052275</c:v>
                      </c:pt>
                      <c:pt idx="115">
                        <c:v>1.0043076970714129</c:v>
                      </c:pt>
                      <c:pt idx="116">
                        <c:v>1.0050577464892096</c:v>
                      </c:pt>
                      <c:pt idx="117">
                        <c:v>1.0010146593993468</c:v>
                      </c:pt>
                      <c:pt idx="118">
                        <c:v>0.99297272056952601</c:v>
                      </c:pt>
                      <c:pt idx="119">
                        <c:v>0.99037621870068793</c:v>
                      </c:pt>
                      <c:pt idx="120">
                        <c:v>0.98947414269180389</c:v>
                      </c:pt>
                      <c:pt idx="121">
                        <c:v>0.99559724628766322</c:v>
                      </c:pt>
                      <c:pt idx="122">
                        <c:v>0.9934440792507292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EF-4896-A51B-74B5E15C11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Model'!$M$1:$M$2</c15:sqref>
                        </c15:formulaRef>
                      </c:ext>
                    </c:extLst>
                    <c:strCache>
                      <c:ptCount val="2"/>
                      <c:pt idx="0">
                        <c:v>slope*x+intercept</c:v>
                      </c:pt>
                      <c:pt idx="1">
                        <c:v>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Model'!$A$3:$D$125</c15:sqref>
                        </c15:formulaRef>
                      </c:ext>
                    </c:extLst>
                    <c:multiLvlStrCache>
                      <c:ptCount val="123"/>
                      <c:lvl>
                        <c:pt idx="0">
                          <c:v>11/27/2020</c:v>
                        </c:pt>
                        <c:pt idx="1">
                          <c:v>11/30/2020</c:v>
                        </c:pt>
                        <c:pt idx="2">
                          <c:v>12/1/2020</c:v>
                        </c:pt>
                        <c:pt idx="3">
                          <c:v>12/2/2020</c:v>
                        </c:pt>
                        <c:pt idx="4">
                          <c:v>12/3/2020</c:v>
                        </c:pt>
                        <c:pt idx="5">
                          <c:v>12/4/2020</c:v>
                        </c:pt>
                        <c:pt idx="6">
                          <c:v>12/7/2020</c:v>
                        </c:pt>
                        <c:pt idx="7">
                          <c:v>12/8/2020</c:v>
                        </c:pt>
                        <c:pt idx="8">
                          <c:v>12/9/2020</c:v>
                        </c:pt>
                        <c:pt idx="9">
                          <c:v>12/10/2020</c:v>
                        </c:pt>
                        <c:pt idx="10">
                          <c:v>12/11/2020</c:v>
                        </c:pt>
                        <c:pt idx="11">
                          <c:v>12/14/2020</c:v>
                        </c:pt>
                        <c:pt idx="12">
                          <c:v>12/15/2020</c:v>
                        </c:pt>
                        <c:pt idx="13">
                          <c:v>12/16/2020</c:v>
                        </c:pt>
                        <c:pt idx="14">
                          <c:v>12/17/2020</c:v>
                        </c:pt>
                        <c:pt idx="15">
                          <c:v>12/18/2020</c:v>
                        </c:pt>
                        <c:pt idx="16">
                          <c:v>12/21/2020</c:v>
                        </c:pt>
                        <c:pt idx="17">
                          <c:v>12/22/2020</c:v>
                        </c:pt>
                        <c:pt idx="18">
                          <c:v>12/23/2020</c:v>
                        </c:pt>
                        <c:pt idx="19">
                          <c:v>12/24/2020</c:v>
                        </c:pt>
                        <c:pt idx="20">
                          <c:v>12/28/2020</c:v>
                        </c:pt>
                        <c:pt idx="21">
                          <c:v>12/29/2020</c:v>
                        </c:pt>
                        <c:pt idx="22">
                          <c:v>12/30/2020</c:v>
                        </c:pt>
                        <c:pt idx="23">
                          <c:v>12/31/2020</c:v>
                        </c:pt>
                        <c:pt idx="24">
                          <c:v>1/4/2021</c:v>
                        </c:pt>
                        <c:pt idx="25">
                          <c:v>1/5/2021</c:v>
                        </c:pt>
                        <c:pt idx="26">
                          <c:v>1/6/2021</c:v>
                        </c:pt>
                        <c:pt idx="27">
                          <c:v>1/7/2021</c:v>
                        </c:pt>
                        <c:pt idx="28">
                          <c:v>1/8/2021</c:v>
                        </c:pt>
                        <c:pt idx="29">
                          <c:v>1/11/2021</c:v>
                        </c:pt>
                        <c:pt idx="30">
                          <c:v>1/12/2021</c:v>
                        </c:pt>
                        <c:pt idx="31">
                          <c:v>1/13/2021</c:v>
                        </c:pt>
                        <c:pt idx="32">
                          <c:v>1/14/2021</c:v>
                        </c:pt>
                        <c:pt idx="33">
                          <c:v>1/15/2021</c:v>
                        </c:pt>
                        <c:pt idx="34">
                          <c:v>1/19/2021</c:v>
                        </c:pt>
                        <c:pt idx="35">
                          <c:v>1/20/2021</c:v>
                        </c:pt>
                        <c:pt idx="36">
                          <c:v>1/21/2021</c:v>
                        </c:pt>
                        <c:pt idx="37">
                          <c:v>1/22/2021</c:v>
                        </c:pt>
                        <c:pt idx="38">
                          <c:v>1/25/2021</c:v>
                        </c:pt>
                        <c:pt idx="39">
                          <c:v>1/26/2021</c:v>
                        </c:pt>
                        <c:pt idx="40">
                          <c:v>1/27/2021</c:v>
                        </c:pt>
                        <c:pt idx="41">
                          <c:v>1/28/2021</c:v>
                        </c:pt>
                        <c:pt idx="42">
                          <c:v>1/29/2021</c:v>
                        </c:pt>
                        <c:pt idx="43">
                          <c:v>2/1/2021</c:v>
                        </c:pt>
                        <c:pt idx="44">
                          <c:v>2/2/2021</c:v>
                        </c:pt>
                        <c:pt idx="45">
                          <c:v>2/3/2021</c:v>
                        </c:pt>
                        <c:pt idx="46">
                          <c:v>2/4/2021</c:v>
                        </c:pt>
                        <c:pt idx="47">
                          <c:v>2/5/2021</c:v>
                        </c:pt>
                        <c:pt idx="48">
                          <c:v>2/8/2021</c:v>
                        </c:pt>
                        <c:pt idx="49">
                          <c:v>2/9/2021</c:v>
                        </c:pt>
                        <c:pt idx="50">
                          <c:v>2/10/2021</c:v>
                        </c:pt>
                        <c:pt idx="51">
                          <c:v>2/11/2021</c:v>
                        </c:pt>
                        <c:pt idx="52">
                          <c:v>2/12/2021</c:v>
                        </c:pt>
                        <c:pt idx="53">
                          <c:v>2/16/2021</c:v>
                        </c:pt>
                        <c:pt idx="54">
                          <c:v>2/17/2021</c:v>
                        </c:pt>
                        <c:pt idx="55">
                          <c:v>2/18/2021</c:v>
                        </c:pt>
                        <c:pt idx="56">
                          <c:v>2/19/2021</c:v>
                        </c:pt>
                        <c:pt idx="57">
                          <c:v>2/22/2021</c:v>
                        </c:pt>
                        <c:pt idx="58">
                          <c:v>2/23/2021</c:v>
                        </c:pt>
                        <c:pt idx="59">
                          <c:v>2/24/2021</c:v>
                        </c:pt>
                        <c:pt idx="60">
                          <c:v>2/25/2021</c:v>
                        </c:pt>
                        <c:pt idx="61">
                          <c:v>2/26/2021</c:v>
                        </c:pt>
                        <c:pt idx="62">
                          <c:v>3/1/2021</c:v>
                        </c:pt>
                        <c:pt idx="63">
                          <c:v>3/2/2021</c:v>
                        </c:pt>
                        <c:pt idx="64">
                          <c:v>3/3/2021</c:v>
                        </c:pt>
                        <c:pt idx="65">
                          <c:v>3/4/2021</c:v>
                        </c:pt>
                        <c:pt idx="66">
                          <c:v>3/5/2021</c:v>
                        </c:pt>
                        <c:pt idx="67">
                          <c:v>3/8/2021</c:v>
                        </c:pt>
                        <c:pt idx="68">
                          <c:v>3/9/2021</c:v>
                        </c:pt>
                        <c:pt idx="69">
                          <c:v>3/10/2021</c:v>
                        </c:pt>
                        <c:pt idx="70">
                          <c:v>3/11/2021</c:v>
                        </c:pt>
                        <c:pt idx="71">
                          <c:v>3/12/2021</c:v>
                        </c:pt>
                        <c:pt idx="72">
                          <c:v>3/15/2021</c:v>
                        </c:pt>
                        <c:pt idx="73">
                          <c:v>3/16/2021</c:v>
                        </c:pt>
                        <c:pt idx="74">
                          <c:v>3/17/2021</c:v>
                        </c:pt>
                        <c:pt idx="75">
                          <c:v>3/18/2021</c:v>
                        </c:pt>
                        <c:pt idx="76">
                          <c:v>3/19/2021</c:v>
                        </c:pt>
                        <c:pt idx="77">
                          <c:v>3/22/2021</c:v>
                        </c:pt>
                        <c:pt idx="78">
                          <c:v>3/23/2021</c:v>
                        </c:pt>
                        <c:pt idx="79">
                          <c:v>3/24/2021</c:v>
                        </c:pt>
                        <c:pt idx="80">
                          <c:v>3/25/2021</c:v>
                        </c:pt>
                        <c:pt idx="81">
                          <c:v>3/26/2021</c:v>
                        </c:pt>
                        <c:pt idx="82">
                          <c:v>3/29/2021</c:v>
                        </c:pt>
                        <c:pt idx="83">
                          <c:v>3/30/2021</c:v>
                        </c:pt>
                        <c:pt idx="84">
                          <c:v>3/31/2021</c:v>
                        </c:pt>
                        <c:pt idx="85">
                          <c:v>4/1/2021</c:v>
                        </c:pt>
                        <c:pt idx="86">
                          <c:v>4/5/2021</c:v>
                        </c:pt>
                        <c:pt idx="87">
                          <c:v>4/6/2021</c:v>
                        </c:pt>
                        <c:pt idx="88">
                          <c:v>4/7/2021</c:v>
                        </c:pt>
                        <c:pt idx="89">
                          <c:v>4/8/2021</c:v>
                        </c:pt>
                        <c:pt idx="90">
                          <c:v>4/9/2021</c:v>
                        </c:pt>
                        <c:pt idx="91">
                          <c:v>4/12/2021</c:v>
                        </c:pt>
                        <c:pt idx="92">
                          <c:v>4/13/2021</c:v>
                        </c:pt>
                        <c:pt idx="93">
                          <c:v>4/14/2021</c:v>
                        </c:pt>
                        <c:pt idx="94">
                          <c:v>4/15/2021</c:v>
                        </c:pt>
                        <c:pt idx="95">
                          <c:v>4/16/2021</c:v>
                        </c:pt>
                        <c:pt idx="96">
                          <c:v>4/19/2021</c:v>
                        </c:pt>
                        <c:pt idx="97">
                          <c:v>4/20/2021</c:v>
                        </c:pt>
                        <c:pt idx="98">
                          <c:v>4/21/2021</c:v>
                        </c:pt>
                        <c:pt idx="99">
                          <c:v>4/22/2021</c:v>
                        </c:pt>
                        <c:pt idx="100">
                          <c:v>4/23/2021</c:v>
                        </c:pt>
                        <c:pt idx="101">
                          <c:v>4/26/2021</c:v>
                        </c:pt>
                        <c:pt idx="102">
                          <c:v>4/27/2021</c:v>
                        </c:pt>
                        <c:pt idx="103">
                          <c:v>4/28/2021</c:v>
                        </c:pt>
                        <c:pt idx="104">
                          <c:v>4/29/2021</c:v>
                        </c:pt>
                        <c:pt idx="105">
                          <c:v>4/30/2021</c:v>
                        </c:pt>
                        <c:pt idx="106">
                          <c:v>5/3/2021</c:v>
                        </c:pt>
                        <c:pt idx="107">
                          <c:v>5/4/2021</c:v>
                        </c:pt>
                        <c:pt idx="108">
                          <c:v>5/5/2021</c:v>
                        </c:pt>
                        <c:pt idx="109">
                          <c:v>5/6/2021</c:v>
                        </c:pt>
                        <c:pt idx="110">
                          <c:v>5/7/2021</c:v>
                        </c:pt>
                        <c:pt idx="111">
                          <c:v>5/10/2021</c:v>
                        </c:pt>
                        <c:pt idx="112">
                          <c:v>5/11/2021</c:v>
                        </c:pt>
                        <c:pt idx="113">
                          <c:v>5/12/2021</c:v>
                        </c:pt>
                        <c:pt idx="114">
                          <c:v>5/13/2021</c:v>
                        </c:pt>
                        <c:pt idx="115">
                          <c:v>5/14/2021</c:v>
                        </c:pt>
                        <c:pt idx="116">
                          <c:v>5/17/2021</c:v>
                        </c:pt>
                        <c:pt idx="117">
                          <c:v>5/18/2021</c:v>
                        </c:pt>
                        <c:pt idx="118">
                          <c:v>5/19/2021</c:v>
                        </c:pt>
                        <c:pt idx="119">
                          <c:v>5/20/2021</c:v>
                        </c:pt>
                        <c:pt idx="120">
                          <c:v>5/21/2021</c:v>
                        </c:pt>
                        <c:pt idx="121">
                          <c:v>5/24/2021</c:v>
                        </c:pt>
                        <c:pt idx="122">
                          <c:v>5/25/2021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6</c:v>
                        </c:pt>
                        <c:pt idx="26">
                          <c:v>7</c:v>
                        </c:pt>
                        <c:pt idx="27">
                          <c:v>8</c:v>
                        </c:pt>
                        <c:pt idx="28">
                          <c:v>9</c:v>
                        </c:pt>
                        <c:pt idx="29">
                          <c:v>10</c:v>
                        </c:pt>
                        <c:pt idx="30">
                          <c:v>11</c:v>
                        </c:pt>
                        <c:pt idx="31">
                          <c:v>12</c:v>
                        </c:pt>
                        <c:pt idx="32">
                          <c:v>13</c:v>
                        </c:pt>
                        <c:pt idx="33">
                          <c:v>14</c:v>
                        </c:pt>
                        <c:pt idx="34">
                          <c:v>15</c:v>
                        </c:pt>
                        <c:pt idx="35">
                          <c:v>16</c:v>
                        </c:pt>
                        <c:pt idx="36">
                          <c:v>17</c:v>
                        </c:pt>
                        <c:pt idx="37">
                          <c:v>18</c:v>
                        </c:pt>
                        <c:pt idx="38">
                          <c:v>19</c:v>
                        </c:pt>
                        <c:pt idx="39">
                          <c:v>20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5</c:v>
                        </c:pt>
                        <c:pt idx="45">
                          <c:v>6</c:v>
                        </c:pt>
                        <c:pt idx="46">
                          <c:v>7</c:v>
                        </c:pt>
                        <c:pt idx="47">
                          <c:v>8</c:v>
                        </c:pt>
                        <c:pt idx="48">
                          <c:v>9</c:v>
                        </c:pt>
                        <c:pt idx="49">
                          <c:v>10</c:v>
                        </c:pt>
                        <c:pt idx="50">
                          <c:v>11</c:v>
                        </c:pt>
                        <c:pt idx="51">
                          <c:v>12</c:v>
                        </c:pt>
                        <c:pt idx="52">
                          <c:v>13</c:v>
                        </c:pt>
                        <c:pt idx="53">
                          <c:v>14</c:v>
                        </c:pt>
                        <c:pt idx="54">
                          <c:v>15</c:v>
                        </c:pt>
                        <c:pt idx="55">
                          <c:v>16</c:v>
                        </c:pt>
                        <c:pt idx="56">
                          <c:v>17</c:v>
                        </c:pt>
                        <c:pt idx="57">
                          <c:v>18</c:v>
                        </c:pt>
                        <c:pt idx="58">
                          <c:v>19</c:v>
                        </c:pt>
                        <c:pt idx="59">
                          <c:v>20</c:v>
                        </c:pt>
                        <c:pt idx="60">
                          <c:v>1</c:v>
                        </c:pt>
                        <c:pt idx="61">
                          <c:v>2</c:v>
                        </c:pt>
                        <c:pt idx="62">
                          <c:v>3</c:v>
                        </c:pt>
                        <c:pt idx="63">
                          <c:v>4</c:v>
                        </c:pt>
                        <c:pt idx="64">
                          <c:v>5</c:v>
                        </c:pt>
                        <c:pt idx="65">
                          <c:v>6</c:v>
                        </c:pt>
                        <c:pt idx="66">
                          <c:v>7</c:v>
                        </c:pt>
                        <c:pt idx="67">
                          <c:v>8</c:v>
                        </c:pt>
                        <c:pt idx="68">
                          <c:v>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13</c:v>
                        </c:pt>
                        <c:pt idx="73">
                          <c:v>14</c:v>
                        </c:pt>
                        <c:pt idx="74">
                          <c:v>15</c:v>
                        </c:pt>
                        <c:pt idx="75">
                          <c:v>16</c:v>
                        </c:pt>
                        <c:pt idx="76">
                          <c:v>17</c:v>
                        </c:pt>
                        <c:pt idx="77">
                          <c:v>18</c:v>
                        </c:pt>
                        <c:pt idx="78">
                          <c:v>19</c:v>
                        </c:pt>
                        <c:pt idx="79">
                          <c:v>20</c:v>
                        </c:pt>
                        <c:pt idx="80">
                          <c:v>1</c:v>
                        </c:pt>
                        <c:pt idx="81">
                          <c:v>2</c:v>
                        </c:pt>
                        <c:pt idx="82">
                          <c:v>3</c:v>
                        </c:pt>
                        <c:pt idx="83">
                          <c:v>4</c:v>
                        </c:pt>
                        <c:pt idx="84">
                          <c:v>5</c:v>
                        </c:pt>
                        <c:pt idx="85">
                          <c:v>6</c:v>
                        </c:pt>
                        <c:pt idx="86">
                          <c:v>7</c:v>
                        </c:pt>
                        <c:pt idx="87">
                          <c:v>8</c:v>
                        </c:pt>
                        <c:pt idx="88">
                          <c:v>9</c:v>
                        </c:pt>
                        <c:pt idx="89">
                          <c:v>10</c:v>
                        </c:pt>
                        <c:pt idx="90">
                          <c:v>11</c:v>
                        </c:pt>
                        <c:pt idx="91">
                          <c:v>12</c:v>
                        </c:pt>
                        <c:pt idx="92">
                          <c:v>13</c:v>
                        </c:pt>
                        <c:pt idx="93">
                          <c:v>14</c:v>
                        </c:pt>
                        <c:pt idx="94">
                          <c:v>15</c:v>
                        </c:pt>
                        <c:pt idx="95">
                          <c:v>16</c:v>
                        </c:pt>
                        <c:pt idx="96">
                          <c:v>17</c:v>
                        </c:pt>
                        <c:pt idx="97">
                          <c:v>18</c:v>
                        </c:pt>
                        <c:pt idx="98">
                          <c:v>19</c:v>
                        </c:pt>
                        <c:pt idx="99">
                          <c:v>20</c:v>
                        </c:pt>
                        <c:pt idx="100">
                          <c:v>1</c:v>
                        </c:pt>
                        <c:pt idx="101">
                          <c:v>2</c:v>
                        </c:pt>
                        <c:pt idx="102">
                          <c:v>3</c:v>
                        </c:pt>
                        <c:pt idx="103">
                          <c:v>4</c:v>
                        </c:pt>
                        <c:pt idx="104">
                          <c:v>5</c:v>
                        </c:pt>
                        <c:pt idx="105">
                          <c:v>6</c:v>
                        </c:pt>
                        <c:pt idx="106">
                          <c:v>7</c:v>
                        </c:pt>
                        <c:pt idx="107">
                          <c:v>8</c:v>
                        </c:pt>
                        <c:pt idx="108">
                          <c:v>9</c:v>
                        </c:pt>
                        <c:pt idx="109">
                          <c:v>10</c:v>
                        </c:pt>
                        <c:pt idx="110">
                          <c:v>11</c:v>
                        </c:pt>
                        <c:pt idx="111">
                          <c:v>12</c:v>
                        </c:pt>
                        <c:pt idx="112">
                          <c:v>13</c:v>
                        </c:pt>
                        <c:pt idx="113">
                          <c:v>14</c:v>
                        </c:pt>
                        <c:pt idx="114">
                          <c:v>15</c:v>
                        </c:pt>
                        <c:pt idx="115">
                          <c:v>16</c:v>
                        </c:pt>
                        <c:pt idx="116">
                          <c:v>17</c:v>
                        </c:pt>
                        <c:pt idx="117">
                          <c:v>18</c:v>
                        </c:pt>
                        <c:pt idx="118">
                          <c:v>19</c:v>
                        </c:pt>
                        <c:pt idx="119">
                          <c:v>20</c:v>
                        </c:pt>
                        <c:pt idx="120">
                          <c:v>1</c:v>
                        </c:pt>
                        <c:pt idx="121">
                          <c:v>2</c:v>
                        </c:pt>
                        <c:pt idx="122">
                          <c:v>3</c:v>
                        </c:pt>
                      </c:lvl>
                      <c:lvl>
                        <c:pt idx="0">
                          <c:v>1</c:v>
                        </c:pt>
                        <c:pt idx="20">
                          <c:v>2</c:v>
                        </c:pt>
                        <c:pt idx="40">
                          <c:v>3</c:v>
                        </c:pt>
                        <c:pt idx="60">
                          <c:v>4</c:v>
                        </c:pt>
                        <c:pt idx="80">
                          <c:v>5</c:v>
                        </c:pt>
                        <c:pt idx="100">
                          <c:v>6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  <c:pt idx="119">
                          <c:v>120</c:v>
                        </c:pt>
                        <c:pt idx="120">
                          <c:v>121</c:v>
                        </c:pt>
                        <c:pt idx="121">
                          <c:v>122</c:v>
                        </c:pt>
                        <c:pt idx="122">
                          <c:v>123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Model'!$M$3:$M$125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-4.7943867915371499</c:v>
                      </c:pt>
                      <c:pt idx="1">
                        <c:v>-6.2379619740469536</c:v>
                      </c:pt>
                      <c:pt idx="2">
                        <c:v>-4.6843825946232869</c:v>
                      </c:pt>
                      <c:pt idx="3">
                        <c:v>-6.0875715150242939</c:v>
                      </c:pt>
                      <c:pt idx="4">
                        <c:v>-4.8721426997181823</c:v>
                      </c:pt>
                      <c:pt idx="5">
                        <c:v>-6.0940224116457387</c:v>
                      </c:pt>
                      <c:pt idx="6">
                        <c:v>-7.7191893222051959</c:v>
                      </c:pt>
                      <c:pt idx="7">
                        <c:v>-7.5246138888836782</c:v>
                      </c:pt>
                      <c:pt idx="8">
                        <c:v>-7.4805784719482773</c:v>
                      </c:pt>
                      <c:pt idx="9">
                        <c:v>-6.6036624156074311</c:v>
                      </c:pt>
                      <c:pt idx="10">
                        <c:v>-6.8076691289328579</c:v>
                      </c:pt>
                      <c:pt idx="11">
                        <c:v>-8.4438509102534454</c:v>
                      </c:pt>
                      <c:pt idx="12">
                        <c:v>-7.4633674669047423</c:v>
                      </c:pt>
                      <c:pt idx="13">
                        <c:v>-6.146354565202742</c:v>
                      </c:pt>
                      <c:pt idx="14">
                        <c:v>-4.3635683654557624</c:v>
                      </c:pt>
                      <c:pt idx="15">
                        <c:v>-2.4199880638034585</c:v>
                      </c:pt>
                      <c:pt idx="16">
                        <c:v>-1.8577838479272657</c:v>
                      </c:pt>
                      <c:pt idx="17">
                        <c:v>-3.442514361547353</c:v>
                      </c:pt>
                      <c:pt idx="18">
                        <c:v>-2.6835281529751569</c:v>
                      </c:pt>
                      <c:pt idx="19">
                        <c:v>-3.0931761913828808</c:v>
                      </c:pt>
                      <c:pt idx="20">
                        <c:v>-1.94361304873172</c:v>
                      </c:pt>
                      <c:pt idx="21">
                        <c:v>-0.13355531190281056</c:v>
                      </c:pt>
                      <c:pt idx="22">
                        <c:v>0.38226373149531412</c:v>
                      </c:pt>
                      <c:pt idx="23">
                        <c:v>1.3664348662044148</c:v>
                      </c:pt>
                      <c:pt idx="24">
                        <c:v>0.34245603169925687</c:v>
                      </c:pt>
                      <c:pt idx="25">
                        <c:v>1.5725038185253055</c:v>
                      </c:pt>
                      <c:pt idx="26">
                        <c:v>-1.0481925087681105</c:v>
                      </c:pt>
                      <c:pt idx="27">
                        <c:v>5.8837490360772904E-2</c:v>
                      </c:pt>
                      <c:pt idx="28">
                        <c:v>1.3259968532376547</c:v>
                      </c:pt>
                      <c:pt idx="29">
                        <c:v>2.1029586991906513</c:v>
                      </c:pt>
                      <c:pt idx="30">
                        <c:v>1.4912680667976161</c:v>
                      </c:pt>
                      <c:pt idx="31">
                        <c:v>1.0222508727377857</c:v>
                      </c:pt>
                      <c:pt idx="32">
                        <c:v>0.75535366512784208</c:v>
                      </c:pt>
                      <c:pt idx="33">
                        <c:v>-0.25339220243769489</c:v>
                      </c:pt>
                      <c:pt idx="34">
                        <c:v>-0.2013756686954622</c:v>
                      </c:pt>
                      <c:pt idx="35">
                        <c:v>0.7153592316868469</c:v>
                      </c:pt>
                      <c:pt idx="36">
                        <c:v>0.24678426719091817</c:v>
                      </c:pt>
                      <c:pt idx="37">
                        <c:v>-0.83373974061127853</c:v>
                      </c:pt>
                      <c:pt idx="38">
                        <c:v>-1.896390532773836</c:v>
                      </c:pt>
                      <c:pt idx="39">
                        <c:v>-1.2533347627466043</c:v>
                      </c:pt>
                      <c:pt idx="40">
                        <c:v>-3.9228333059262752</c:v>
                      </c:pt>
                      <c:pt idx="41">
                        <c:v>-3.9491456497586626</c:v>
                      </c:pt>
                      <c:pt idx="42">
                        <c:v>-5.7210889423861175</c:v>
                      </c:pt>
                      <c:pt idx="43">
                        <c:v>-2.2295527525668604</c:v>
                      </c:pt>
                      <c:pt idx="44">
                        <c:v>-1.5129452368833114</c:v>
                      </c:pt>
                      <c:pt idx="45">
                        <c:v>8.7290280486963638</c:v>
                      </c:pt>
                      <c:pt idx="46">
                        <c:v>7.7027983046689883</c:v>
                      </c:pt>
                      <c:pt idx="47">
                        <c:v>13.722290869605231</c:v>
                      </c:pt>
                      <c:pt idx="48">
                        <c:v>11.902576178423573</c:v>
                      </c:pt>
                      <c:pt idx="49">
                        <c:v>9.8595828139887089</c:v>
                      </c:pt>
                      <c:pt idx="50">
                        <c:v>9.720205262528097</c:v>
                      </c:pt>
                      <c:pt idx="51">
                        <c:v>10.048358655729004</c:v>
                      </c:pt>
                      <c:pt idx="52">
                        <c:v>9.8140797971604314</c:v>
                      </c:pt>
                      <c:pt idx="53">
                        <c:v>11.619566160327338</c:v>
                      </c:pt>
                      <c:pt idx="54">
                        <c:v>11.440806028064841</c:v>
                      </c:pt>
                      <c:pt idx="55">
                        <c:v>10.300704527177146</c:v>
                      </c:pt>
                      <c:pt idx="56">
                        <c:v>12.191349382309099</c:v>
                      </c:pt>
                      <c:pt idx="57">
                        <c:v>10.295030880324816</c:v>
                      </c:pt>
                      <c:pt idx="58">
                        <c:v>10.220748087427495</c:v>
                      </c:pt>
                      <c:pt idx="59">
                        <c:v>7.6065026658896784</c:v>
                      </c:pt>
                      <c:pt idx="60">
                        <c:v>5.127945436879159</c:v>
                      </c:pt>
                      <c:pt idx="61">
                        <c:v>3.1752580123854557</c:v>
                      </c:pt>
                      <c:pt idx="62">
                        <c:v>5.6155613837324836</c:v>
                      </c:pt>
                      <c:pt idx="63">
                        <c:v>3.9844566286618459</c:v>
                      </c:pt>
                      <c:pt idx="64">
                        <c:v>2.7416544945341315</c:v>
                      </c:pt>
                      <c:pt idx="65">
                        <c:v>-1.7844467211325536</c:v>
                      </c:pt>
                      <c:pt idx="66">
                        <c:v>-8.6203881893936796E-2</c:v>
                      </c:pt>
                      <c:pt idx="67">
                        <c:v>-3.7842537511503025</c:v>
                      </c:pt>
                      <c:pt idx="68">
                        <c:v>-3.2508554963904857</c:v>
                      </c:pt>
                      <c:pt idx="69">
                        <c:v>-2.8337970712132119</c:v>
                      </c:pt>
                      <c:pt idx="70">
                        <c:v>-1.4408575417414227</c:v>
                      </c:pt>
                      <c:pt idx="71">
                        <c:v>-0.41553856127978861</c:v>
                      </c:pt>
                      <c:pt idx="72">
                        <c:v>0.62280492919302333</c:v>
                      </c:pt>
                      <c:pt idx="73">
                        <c:v>2.1625235230923607</c:v>
                      </c:pt>
                      <c:pt idx="74">
                        <c:v>1.4029947248251347</c:v>
                      </c:pt>
                      <c:pt idx="75">
                        <c:v>1.0760508226674546</c:v>
                      </c:pt>
                      <c:pt idx="76">
                        <c:v>0.86591749742729007</c:v>
                      </c:pt>
                      <c:pt idx="77">
                        <c:v>2.8638035012609038</c:v>
                      </c:pt>
                      <c:pt idx="78">
                        <c:v>1.8678867076287986</c:v>
                      </c:pt>
                      <c:pt idx="79">
                        <c:v>-0.67365890547404206</c:v>
                      </c:pt>
                      <c:pt idx="80">
                        <c:v>-0.33127782031539255</c:v>
                      </c:pt>
                      <c:pt idx="81">
                        <c:v>1.7496656745296093</c:v>
                      </c:pt>
                      <c:pt idx="82">
                        <c:v>3.1022047098510797</c:v>
                      </c:pt>
                      <c:pt idx="83">
                        <c:v>1.6984730098905345</c:v>
                      </c:pt>
                      <c:pt idx="84">
                        <c:v>3.2062602259515671</c:v>
                      </c:pt>
                      <c:pt idx="85">
                        <c:v>2.1920855090384919</c:v>
                      </c:pt>
                      <c:pt idx="86">
                        <c:v>6.1147919315431523</c:v>
                      </c:pt>
                      <c:pt idx="87">
                        <c:v>4.8192026280941604</c:v>
                      </c:pt>
                      <c:pt idx="88">
                        <c:v>5.0357228287954143</c:v>
                      </c:pt>
                      <c:pt idx="89">
                        <c:v>4.9528260435848637</c:v>
                      </c:pt>
                      <c:pt idx="90">
                        <c:v>6.0980846539890621</c:v>
                      </c:pt>
                      <c:pt idx="91">
                        <c:v>5.3605682217114463</c:v>
                      </c:pt>
                      <c:pt idx="92">
                        <c:v>6.0615280612256157</c:v>
                      </c:pt>
                      <c:pt idx="93">
                        <c:v>6.3354848858574115</c:v>
                      </c:pt>
                      <c:pt idx="94">
                        <c:v>7.1951784215854389</c:v>
                      </c:pt>
                      <c:pt idx="95">
                        <c:v>5.791400118157739</c:v>
                      </c:pt>
                      <c:pt idx="96">
                        <c:v>4.5404856125454671</c:v>
                      </c:pt>
                      <c:pt idx="97">
                        <c:v>3.5425781221969856</c:v>
                      </c:pt>
                      <c:pt idx="98">
                        <c:v>4.1650253278301363</c:v>
                      </c:pt>
                      <c:pt idx="99">
                        <c:v>4.8861835231622592</c:v>
                      </c:pt>
                      <c:pt idx="100">
                        <c:v>5.9294989224900405</c:v>
                      </c:pt>
                      <c:pt idx="101">
                        <c:v>4.2140733366737635</c:v>
                      </c:pt>
                      <c:pt idx="102">
                        <c:v>2.1388520359696912</c:v>
                      </c:pt>
                      <c:pt idx="103">
                        <c:v>0.65248039111925493</c:v>
                      </c:pt>
                      <c:pt idx="104">
                        <c:v>1.0208569573690056</c:v>
                      </c:pt>
                      <c:pt idx="105">
                        <c:v>-5.5513842607904422</c:v>
                      </c:pt>
                      <c:pt idx="106">
                        <c:v>-6.9542082550197648</c:v>
                      </c:pt>
                      <c:pt idx="107">
                        <c:v>-9.3373439926614026</c:v>
                      </c:pt>
                      <c:pt idx="108">
                        <c:v>-9.2477068460186445</c:v>
                      </c:pt>
                      <c:pt idx="109">
                        <c:v>-8.1605528416170614</c:v>
                      </c:pt>
                      <c:pt idx="110">
                        <c:v>-9.7029771502804607</c:v>
                      </c:pt>
                      <c:pt idx="111">
                        <c:v>-9.6833229952973312</c:v>
                      </c:pt>
                      <c:pt idx="112">
                        <c:v>-10.819740806741805</c:v>
                      </c:pt>
                      <c:pt idx="113">
                        <c:v>-13.441550751377548</c:v>
                      </c:pt>
                      <c:pt idx="114">
                        <c:v>-13.652630881654261</c:v>
                      </c:pt>
                      <c:pt idx="115">
                        <c:v>-12.203248586351947</c:v>
                      </c:pt>
                      <c:pt idx="116">
                        <c:v>-12.564952272336328</c:v>
                      </c:pt>
                      <c:pt idx="117">
                        <c:v>-11.108650256866937</c:v>
                      </c:pt>
                      <c:pt idx="118">
                        <c:v>-9.9978410519685497</c:v>
                      </c:pt>
                      <c:pt idx="119">
                        <c:v>-8.1839780482014817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FEF-4896-A51B-74B5E15C11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Model'!$N$1:$N$2</c15:sqref>
                        </c15:formulaRef>
                      </c:ext>
                    </c:extLst>
                    <c:strCache>
                      <c:ptCount val="2"/>
                      <c:pt idx="0">
                        <c:v>slope*x+intercept</c:v>
                      </c:pt>
                      <c:pt idx="1">
                        <c:v>absolute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Model'!$A$3:$D$125</c15:sqref>
                        </c15:formulaRef>
                      </c:ext>
                    </c:extLst>
                    <c:multiLvlStrCache>
                      <c:ptCount val="123"/>
                      <c:lvl>
                        <c:pt idx="0">
                          <c:v>11/27/2020</c:v>
                        </c:pt>
                        <c:pt idx="1">
                          <c:v>11/30/2020</c:v>
                        </c:pt>
                        <c:pt idx="2">
                          <c:v>12/1/2020</c:v>
                        </c:pt>
                        <c:pt idx="3">
                          <c:v>12/2/2020</c:v>
                        </c:pt>
                        <c:pt idx="4">
                          <c:v>12/3/2020</c:v>
                        </c:pt>
                        <c:pt idx="5">
                          <c:v>12/4/2020</c:v>
                        </c:pt>
                        <c:pt idx="6">
                          <c:v>12/7/2020</c:v>
                        </c:pt>
                        <c:pt idx="7">
                          <c:v>12/8/2020</c:v>
                        </c:pt>
                        <c:pt idx="8">
                          <c:v>12/9/2020</c:v>
                        </c:pt>
                        <c:pt idx="9">
                          <c:v>12/10/2020</c:v>
                        </c:pt>
                        <c:pt idx="10">
                          <c:v>12/11/2020</c:v>
                        </c:pt>
                        <c:pt idx="11">
                          <c:v>12/14/2020</c:v>
                        </c:pt>
                        <c:pt idx="12">
                          <c:v>12/15/2020</c:v>
                        </c:pt>
                        <c:pt idx="13">
                          <c:v>12/16/2020</c:v>
                        </c:pt>
                        <c:pt idx="14">
                          <c:v>12/17/2020</c:v>
                        </c:pt>
                        <c:pt idx="15">
                          <c:v>12/18/2020</c:v>
                        </c:pt>
                        <c:pt idx="16">
                          <c:v>12/21/2020</c:v>
                        </c:pt>
                        <c:pt idx="17">
                          <c:v>12/22/2020</c:v>
                        </c:pt>
                        <c:pt idx="18">
                          <c:v>12/23/2020</c:v>
                        </c:pt>
                        <c:pt idx="19">
                          <c:v>12/24/2020</c:v>
                        </c:pt>
                        <c:pt idx="20">
                          <c:v>12/28/2020</c:v>
                        </c:pt>
                        <c:pt idx="21">
                          <c:v>12/29/2020</c:v>
                        </c:pt>
                        <c:pt idx="22">
                          <c:v>12/30/2020</c:v>
                        </c:pt>
                        <c:pt idx="23">
                          <c:v>12/31/2020</c:v>
                        </c:pt>
                        <c:pt idx="24">
                          <c:v>1/4/2021</c:v>
                        </c:pt>
                        <c:pt idx="25">
                          <c:v>1/5/2021</c:v>
                        </c:pt>
                        <c:pt idx="26">
                          <c:v>1/6/2021</c:v>
                        </c:pt>
                        <c:pt idx="27">
                          <c:v>1/7/2021</c:v>
                        </c:pt>
                        <c:pt idx="28">
                          <c:v>1/8/2021</c:v>
                        </c:pt>
                        <c:pt idx="29">
                          <c:v>1/11/2021</c:v>
                        </c:pt>
                        <c:pt idx="30">
                          <c:v>1/12/2021</c:v>
                        </c:pt>
                        <c:pt idx="31">
                          <c:v>1/13/2021</c:v>
                        </c:pt>
                        <c:pt idx="32">
                          <c:v>1/14/2021</c:v>
                        </c:pt>
                        <c:pt idx="33">
                          <c:v>1/15/2021</c:v>
                        </c:pt>
                        <c:pt idx="34">
                          <c:v>1/19/2021</c:v>
                        </c:pt>
                        <c:pt idx="35">
                          <c:v>1/20/2021</c:v>
                        </c:pt>
                        <c:pt idx="36">
                          <c:v>1/21/2021</c:v>
                        </c:pt>
                        <c:pt idx="37">
                          <c:v>1/22/2021</c:v>
                        </c:pt>
                        <c:pt idx="38">
                          <c:v>1/25/2021</c:v>
                        </c:pt>
                        <c:pt idx="39">
                          <c:v>1/26/2021</c:v>
                        </c:pt>
                        <c:pt idx="40">
                          <c:v>1/27/2021</c:v>
                        </c:pt>
                        <c:pt idx="41">
                          <c:v>1/28/2021</c:v>
                        </c:pt>
                        <c:pt idx="42">
                          <c:v>1/29/2021</c:v>
                        </c:pt>
                        <c:pt idx="43">
                          <c:v>2/1/2021</c:v>
                        </c:pt>
                        <c:pt idx="44">
                          <c:v>2/2/2021</c:v>
                        </c:pt>
                        <c:pt idx="45">
                          <c:v>2/3/2021</c:v>
                        </c:pt>
                        <c:pt idx="46">
                          <c:v>2/4/2021</c:v>
                        </c:pt>
                        <c:pt idx="47">
                          <c:v>2/5/2021</c:v>
                        </c:pt>
                        <c:pt idx="48">
                          <c:v>2/8/2021</c:v>
                        </c:pt>
                        <c:pt idx="49">
                          <c:v>2/9/2021</c:v>
                        </c:pt>
                        <c:pt idx="50">
                          <c:v>2/10/2021</c:v>
                        </c:pt>
                        <c:pt idx="51">
                          <c:v>2/11/2021</c:v>
                        </c:pt>
                        <c:pt idx="52">
                          <c:v>2/12/2021</c:v>
                        </c:pt>
                        <c:pt idx="53">
                          <c:v>2/16/2021</c:v>
                        </c:pt>
                        <c:pt idx="54">
                          <c:v>2/17/2021</c:v>
                        </c:pt>
                        <c:pt idx="55">
                          <c:v>2/18/2021</c:v>
                        </c:pt>
                        <c:pt idx="56">
                          <c:v>2/19/2021</c:v>
                        </c:pt>
                        <c:pt idx="57">
                          <c:v>2/22/2021</c:v>
                        </c:pt>
                        <c:pt idx="58">
                          <c:v>2/23/2021</c:v>
                        </c:pt>
                        <c:pt idx="59">
                          <c:v>2/24/2021</c:v>
                        </c:pt>
                        <c:pt idx="60">
                          <c:v>2/25/2021</c:v>
                        </c:pt>
                        <c:pt idx="61">
                          <c:v>2/26/2021</c:v>
                        </c:pt>
                        <c:pt idx="62">
                          <c:v>3/1/2021</c:v>
                        </c:pt>
                        <c:pt idx="63">
                          <c:v>3/2/2021</c:v>
                        </c:pt>
                        <c:pt idx="64">
                          <c:v>3/3/2021</c:v>
                        </c:pt>
                        <c:pt idx="65">
                          <c:v>3/4/2021</c:v>
                        </c:pt>
                        <c:pt idx="66">
                          <c:v>3/5/2021</c:v>
                        </c:pt>
                        <c:pt idx="67">
                          <c:v>3/8/2021</c:v>
                        </c:pt>
                        <c:pt idx="68">
                          <c:v>3/9/2021</c:v>
                        </c:pt>
                        <c:pt idx="69">
                          <c:v>3/10/2021</c:v>
                        </c:pt>
                        <c:pt idx="70">
                          <c:v>3/11/2021</c:v>
                        </c:pt>
                        <c:pt idx="71">
                          <c:v>3/12/2021</c:v>
                        </c:pt>
                        <c:pt idx="72">
                          <c:v>3/15/2021</c:v>
                        </c:pt>
                        <c:pt idx="73">
                          <c:v>3/16/2021</c:v>
                        </c:pt>
                        <c:pt idx="74">
                          <c:v>3/17/2021</c:v>
                        </c:pt>
                        <c:pt idx="75">
                          <c:v>3/18/2021</c:v>
                        </c:pt>
                        <c:pt idx="76">
                          <c:v>3/19/2021</c:v>
                        </c:pt>
                        <c:pt idx="77">
                          <c:v>3/22/2021</c:v>
                        </c:pt>
                        <c:pt idx="78">
                          <c:v>3/23/2021</c:v>
                        </c:pt>
                        <c:pt idx="79">
                          <c:v>3/24/2021</c:v>
                        </c:pt>
                        <c:pt idx="80">
                          <c:v>3/25/2021</c:v>
                        </c:pt>
                        <c:pt idx="81">
                          <c:v>3/26/2021</c:v>
                        </c:pt>
                        <c:pt idx="82">
                          <c:v>3/29/2021</c:v>
                        </c:pt>
                        <c:pt idx="83">
                          <c:v>3/30/2021</c:v>
                        </c:pt>
                        <c:pt idx="84">
                          <c:v>3/31/2021</c:v>
                        </c:pt>
                        <c:pt idx="85">
                          <c:v>4/1/2021</c:v>
                        </c:pt>
                        <c:pt idx="86">
                          <c:v>4/5/2021</c:v>
                        </c:pt>
                        <c:pt idx="87">
                          <c:v>4/6/2021</c:v>
                        </c:pt>
                        <c:pt idx="88">
                          <c:v>4/7/2021</c:v>
                        </c:pt>
                        <c:pt idx="89">
                          <c:v>4/8/2021</c:v>
                        </c:pt>
                        <c:pt idx="90">
                          <c:v>4/9/2021</c:v>
                        </c:pt>
                        <c:pt idx="91">
                          <c:v>4/12/2021</c:v>
                        </c:pt>
                        <c:pt idx="92">
                          <c:v>4/13/2021</c:v>
                        </c:pt>
                        <c:pt idx="93">
                          <c:v>4/14/2021</c:v>
                        </c:pt>
                        <c:pt idx="94">
                          <c:v>4/15/2021</c:v>
                        </c:pt>
                        <c:pt idx="95">
                          <c:v>4/16/2021</c:v>
                        </c:pt>
                        <c:pt idx="96">
                          <c:v>4/19/2021</c:v>
                        </c:pt>
                        <c:pt idx="97">
                          <c:v>4/20/2021</c:v>
                        </c:pt>
                        <c:pt idx="98">
                          <c:v>4/21/2021</c:v>
                        </c:pt>
                        <c:pt idx="99">
                          <c:v>4/22/2021</c:v>
                        </c:pt>
                        <c:pt idx="100">
                          <c:v>4/23/2021</c:v>
                        </c:pt>
                        <c:pt idx="101">
                          <c:v>4/26/2021</c:v>
                        </c:pt>
                        <c:pt idx="102">
                          <c:v>4/27/2021</c:v>
                        </c:pt>
                        <c:pt idx="103">
                          <c:v>4/28/2021</c:v>
                        </c:pt>
                        <c:pt idx="104">
                          <c:v>4/29/2021</c:v>
                        </c:pt>
                        <c:pt idx="105">
                          <c:v>4/30/2021</c:v>
                        </c:pt>
                        <c:pt idx="106">
                          <c:v>5/3/2021</c:v>
                        </c:pt>
                        <c:pt idx="107">
                          <c:v>5/4/2021</c:v>
                        </c:pt>
                        <c:pt idx="108">
                          <c:v>5/5/2021</c:v>
                        </c:pt>
                        <c:pt idx="109">
                          <c:v>5/6/2021</c:v>
                        </c:pt>
                        <c:pt idx="110">
                          <c:v>5/7/2021</c:v>
                        </c:pt>
                        <c:pt idx="111">
                          <c:v>5/10/2021</c:v>
                        </c:pt>
                        <c:pt idx="112">
                          <c:v>5/11/2021</c:v>
                        </c:pt>
                        <c:pt idx="113">
                          <c:v>5/12/2021</c:v>
                        </c:pt>
                        <c:pt idx="114">
                          <c:v>5/13/2021</c:v>
                        </c:pt>
                        <c:pt idx="115">
                          <c:v>5/14/2021</c:v>
                        </c:pt>
                        <c:pt idx="116">
                          <c:v>5/17/2021</c:v>
                        </c:pt>
                        <c:pt idx="117">
                          <c:v>5/18/2021</c:v>
                        </c:pt>
                        <c:pt idx="118">
                          <c:v>5/19/2021</c:v>
                        </c:pt>
                        <c:pt idx="119">
                          <c:v>5/20/2021</c:v>
                        </c:pt>
                        <c:pt idx="120">
                          <c:v>5/21/2021</c:v>
                        </c:pt>
                        <c:pt idx="121">
                          <c:v>5/24/2021</c:v>
                        </c:pt>
                        <c:pt idx="122">
                          <c:v>5/25/2021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6</c:v>
                        </c:pt>
                        <c:pt idx="26">
                          <c:v>7</c:v>
                        </c:pt>
                        <c:pt idx="27">
                          <c:v>8</c:v>
                        </c:pt>
                        <c:pt idx="28">
                          <c:v>9</c:v>
                        </c:pt>
                        <c:pt idx="29">
                          <c:v>10</c:v>
                        </c:pt>
                        <c:pt idx="30">
                          <c:v>11</c:v>
                        </c:pt>
                        <c:pt idx="31">
                          <c:v>12</c:v>
                        </c:pt>
                        <c:pt idx="32">
                          <c:v>13</c:v>
                        </c:pt>
                        <c:pt idx="33">
                          <c:v>14</c:v>
                        </c:pt>
                        <c:pt idx="34">
                          <c:v>15</c:v>
                        </c:pt>
                        <c:pt idx="35">
                          <c:v>16</c:v>
                        </c:pt>
                        <c:pt idx="36">
                          <c:v>17</c:v>
                        </c:pt>
                        <c:pt idx="37">
                          <c:v>18</c:v>
                        </c:pt>
                        <c:pt idx="38">
                          <c:v>19</c:v>
                        </c:pt>
                        <c:pt idx="39">
                          <c:v>20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5</c:v>
                        </c:pt>
                        <c:pt idx="45">
                          <c:v>6</c:v>
                        </c:pt>
                        <c:pt idx="46">
                          <c:v>7</c:v>
                        </c:pt>
                        <c:pt idx="47">
                          <c:v>8</c:v>
                        </c:pt>
                        <c:pt idx="48">
                          <c:v>9</c:v>
                        </c:pt>
                        <c:pt idx="49">
                          <c:v>10</c:v>
                        </c:pt>
                        <c:pt idx="50">
                          <c:v>11</c:v>
                        </c:pt>
                        <c:pt idx="51">
                          <c:v>12</c:v>
                        </c:pt>
                        <c:pt idx="52">
                          <c:v>13</c:v>
                        </c:pt>
                        <c:pt idx="53">
                          <c:v>14</c:v>
                        </c:pt>
                        <c:pt idx="54">
                          <c:v>15</c:v>
                        </c:pt>
                        <c:pt idx="55">
                          <c:v>16</c:v>
                        </c:pt>
                        <c:pt idx="56">
                          <c:v>17</c:v>
                        </c:pt>
                        <c:pt idx="57">
                          <c:v>18</c:v>
                        </c:pt>
                        <c:pt idx="58">
                          <c:v>19</c:v>
                        </c:pt>
                        <c:pt idx="59">
                          <c:v>20</c:v>
                        </c:pt>
                        <c:pt idx="60">
                          <c:v>1</c:v>
                        </c:pt>
                        <c:pt idx="61">
                          <c:v>2</c:v>
                        </c:pt>
                        <c:pt idx="62">
                          <c:v>3</c:v>
                        </c:pt>
                        <c:pt idx="63">
                          <c:v>4</c:v>
                        </c:pt>
                        <c:pt idx="64">
                          <c:v>5</c:v>
                        </c:pt>
                        <c:pt idx="65">
                          <c:v>6</c:v>
                        </c:pt>
                        <c:pt idx="66">
                          <c:v>7</c:v>
                        </c:pt>
                        <c:pt idx="67">
                          <c:v>8</c:v>
                        </c:pt>
                        <c:pt idx="68">
                          <c:v>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13</c:v>
                        </c:pt>
                        <c:pt idx="73">
                          <c:v>14</c:v>
                        </c:pt>
                        <c:pt idx="74">
                          <c:v>15</c:v>
                        </c:pt>
                        <c:pt idx="75">
                          <c:v>16</c:v>
                        </c:pt>
                        <c:pt idx="76">
                          <c:v>17</c:v>
                        </c:pt>
                        <c:pt idx="77">
                          <c:v>18</c:v>
                        </c:pt>
                        <c:pt idx="78">
                          <c:v>19</c:v>
                        </c:pt>
                        <c:pt idx="79">
                          <c:v>20</c:v>
                        </c:pt>
                        <c:pt idx="80">
                          <c:v>1</c:v>
                        </c:pt>
                        <c:pt idx="81">
                          <c:v>2</c:v>
                        </c:pt>
                        <c:pt idx="82">
                          <c:v>3</c:v>
                        </c:pt>
                        <c:pt idx="83">
                          <c:v>4</c:v>
                        </c:pt>
                        <c:pt idx="84">
                          <c:v>5</c:v>
                        </c:pt>
                        <c:pt idx="85">
                          <c:v>6</c:v>
                        </c:pt>
                        <c:pt idx="86">
                          <c:v>7</c:v>
                        </c:pt>
                        <c:pt idx="87">
                          <c:v>8</c:v>
                        </c:pt>
                        <c:pt idx="88">
                          <c:v>9</c:v>
                        </c:pt>
                        <c:pt idx="89">
                          <c:v>10</c:v>
                        </c:pt>
                        <c:pt idx="90">
                          <c:v>11</c:v>
                        </c:pt>
                        <c:pt idx="91">
                          <c:v>12</c:v>
                        </c:pt>
                        <c:pt idx="92">
                          <c:v>13</c:v>
                        </c:pt>
                        <c:pt idx="93">
                          <c:v>14</c:v>
                        </c:pt>
                        <c:pt idx="94">
                          <c:v>15</c:v>
                        </c:pt>
                        <c:pt idx="95">
                          <c:v>16</c:v>
                        </c:pt>
                        <c:pt idx="96">
                          <c:v>17</c:v>
                        </c:pt>
                        <c:pt idx="97">
                          <c:v>18</c:v>
                        </c:pt>
                        <c:pt idx="98">
                          <c:v>19</c:v>
                        </c:pt>
                        <c:pt idx="99">
                          <c:v>20</c:v>
                        </c:pt>
                        <c:pt idx="100">
                          <c:v>1</c:v>
                        </c:pt>
                        <c:pt idx="101">
                          <c:v>2</c:v>
                        </c:pt>
                        <c:pt idx="102">
                          <c:v>3</c:v>
                        </c:pt>
                        <c:pt idx="103">
                          <c:v>4</c:v>
                        </c:pt>
                        <c:pt idx="104">
                          <c:v>5</c:v>
                        </c:pt>
                        <c:pt idx="105">
                          <c:v>6</c:v>
                        </c:pt>
                        <c:pt idx="106">
                          <c:v>7</c:v>
                        </c:pt>
                        <c:pt idx="107">
                          <c:v>8</c:v>
                        </c:pt>
                        <c:pt idx="108">
                          <c:v>9</c:v>
                        </c:pt>
                        <c:pt idx="109">
                          <c:v>10</c:v>
                        </c:pt>
                        <c:pt idx="110">
                          <c:v>11</c:v>
                        </c:pt>
                        <c:pt idx="111">
                          <c:v>12</c:v>
                        </c:pt>
                        <c:pt idx="112">
                          <c:v>13</c:v>
                        </c:pt>
                        <c:pt idx="113">
                          <c:v>14</c:v>
                        </c:pt>
                        <c:pt idx="114">
                          <c:v>15</c:v>
                        </c:pt>
                        <c:pt idx="115">
                          <c:v>16</c:v>
                        </c:pt>
                        <c:pt idx="116">
                          <c:v>17</c:v>
                        </c:pt>
                        <c:pt idx="117">
                          <c:v>18</c:v>
                        </c:pt>
                        <c:pt idx="118">
                          <c:v>19</c:v>
                        </c:pt>
                        <c:pt idx="119">
                          <c:v>20</c:v>
                        </c:pt>
                        <c:pt idx="120">
                          <c:v>1</c:v>
                        </c:pt>
                        <c:pt idx="121">
                          <c:v>2</c:v>
                        </c:pt>
                        <c:pt idx="122">
                          <c:v>3</c:v>
                        </c:pt>
                      </c:lvl>
                      <c:lvl>
                        <c:pt idx="0">
                          <c:v>1</c:v>
                        </c:pt>
                        <c:pt idx="20">
                          <c:v>2</c:v>
                        </c:pt>
                        <c:pt idx="40">
                          <c:v>3</c:v>
                        </c:pt>
                        <c:pt idx="60">
                          <c:v>4</c:v>
                        </c:pt>
                        <c:pt idx="80">
                          <c:v>5</c:v>
                        </c:pt>
                        <c:pt idx="100">
                          <c:v>6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  <c:pt idx="119">
                          <c:v>120</c:v>
                        </c:pt>
                        <c:pt idx="120">
                          <c:v>121</c:v>
                        </c:pt>
                        <c:pt idx="121">
                          <c:v>122</c:v>
                        </c:pt>
                        <c:pt idx="122">
                          <c:v>123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Model'!$N$3:$N$125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4.7943867915371499</c:v>
                      </c:pt>
                      <c:pt idx="1">
                        <c:v>6.2379619740469536</c:v>
                      </c:pt>
                      <c:pt idx="2">
                        <c:v>4.6843825946232869</c:v>
                      </c:pt>
                      <c:pt idx="3">
                        <c:v>6.0875715150242939</c:v>
                      </c:pt>
                      <c:pt idx="4">
                        <c:v>4.8721426997181823</c:v>
                      </c:pt>
                      <c:pt idx="5">
                        <c:v>6.0940224116457387</c:v>
                      </c:pt>
                      <c:pt idx="6">
                        <c:v>7.7191893222051959</c:v>
                      </c:pt>
                      <c:pt idx="7">
                        <c:v>7.5246138888836782</c:v>
                      </c:pt>
                      <c:pt idx="8">
                        <c:v>7.4805784719482773</c:v>
                      </c:pt>
                      <c:pt idx="9">
                        <c:v>6.6036624156074311</c:v>
                      </c:pt>
                      <c:pt idx="10">
                        <c:v>6.8076691289328579</c:v>
                      </c:pt>
                      <c:pt idx="11">
                        <c:v>8.4438509102534454</c:v>
                      </c:pt>
                      <c:pt idx="12">
                        <c:v>7.4633674669047423</c:v>
                      </c:pt>
                      <c:pt idx="13">
                        <c:v>6.146354565202742</c:v>
                      </c:pt>
                      <c:pt idx="14">
                        <c:v>4.3635683654557624</c:v>
                      </c:pt>
                      <c:pt idx="15">
                        <c:v>2.4199880638034585</c:v>
                      </c:pt>
                      <c:pt idx="16">
                        <c:v>1.8577838479272657</c:v>
                      </c:pt>
                      <c:pt idx="17">
                        <c:v>3.442514361547353</c:v>
                      </c:pt>
                      <c:pt idx="18">
                        <c:v>2.6835281529751569</c:v>
                      </c:pt>
                      <c:pt idx="19">
                        <c:v>3.0931761913828808</c:v>
                      </c:pt>
                      <c:pt idx="20">
                        <c:v>1.94361304873172</c:v>
                      </c:pt>
                      <c:pt idx="21">
                        <c:v>0.13355531190281056</c:v>
                      </c:pt>
                      <c:pt idx="22">
                        <c:v>0.38226373149531412</c:v>
                      </c:pt>
                      <c:pt idx="23">
                        <c:v>1.3664348662044148</c:v>
                      </c:pt>
                      <c:pt idx="24">
                        <c:v>0.34245603169925687</c:v>
                      </c:pt>
                      <c:pt idx="25">
                        <c:v>1.5725038185253055</c:v>
                      </c:pt>
                      <c:pt idx="26">
                        <c:v>1.0481925087681105</c:v>
                      </c:pt>
                      <c:pt idx="27">
                        <c:v>5.8837490360772904E-2</c:v>
                      </c:pt>
                      <c:pt idx="28">
                        <c:v>1.3259968532376547</c:v>
                      </c:pt>
                      <c:pt idx="29">
                        <c:v>2.1029586991906513</c:v>
                      </c:pt>
                      <c:pt idx="30">
                        <c:v>1.4912680667976161</c:v>
                      </c:pt>
                      <c:pt idx="31">
                        <c:v>1.0222508727377857</c:v>
                      </c:pt>
                      <c:pt idx="32">
                        <c:v>0.75535366512784208</c:v>
                      </c:pt>
                      <c:pt idx="33">
                        <c:v>0.25339220243769489</c:v>
                      </c:pt>
                      <c:pt idx="34">
                        <c:v>0.2013756686954622</c:v>
                      </c:pt>
                      <c:pt idx="35">
                        <c:v>0.7153592316868469</c:v>
                      </c:pt>
                      <c:pt idx="36">
                        <c:v>0.24678426719091817</c:v>
                      </c:pt>
                      <c:pt idx="37">
                        <c:v>0.83373974061127853</c:v>
                      </c:pt>
                      <c:pt idx="38">
                        <c:v>1.896390532773836</c:v>
                      </c:pt>
                      <c:pt idx="39">
                        <c:v>1.2533347627466043</c:v>
                      </c:pt>
                      <c:pt idx="40">
                        <c:v>3.9228333059262752</c:v>
                      </c:pt>
                      <c:pt idx="41">
                        <c:v>3.9491456497586626</c:v>
                      </c:pt>
                      <c:pt idx="42">
                        <c:v>5.7210889423861175</c:v>
                      </c:pt>
                      <c:pt idx="43">
                        <c:v>2.2295527525668604</c:v>
                      </c:pt>
                      <c:pt idx="44">
                        <c:v>1.5129452368833114</c:v>
                      </c:pt>
                      <c:pt idx="45">
                        <c:v>8.7290280486963638</c:v>
                      </c:pt>
                      <c:pt idx="46">
                        <c:v>7.7027983046689883</c:v>
                      </c:pt>
                      <c:pt idx="47">
                        <c:v>13.722290869605231</c:v>
                      </c:pt>
                      <c:pt idx="48">
                        <c:v>11.902576178423573</c:v>
                      </c:pt>
                      <c:pt idx="49">
                        <c:v>9.8595828139887089</c:v>
                      </c:pt>
                      <c:pt idx="50">
                        <c:v>9.720205262528097</c:v>
                      </c:pt>
                      <c:pt idx="51">
                        <c:v>10.048358655729004</c:v>
                      </c:pt>
                      <c:pt idx="52">
                        <c:v>9.8140797971604314</c:v>
                      </c:pt>
                      <c:pt idx="53">
                        <c:v>11.619566160327338</c:v>
                      </c:pt>
                      <c:pt idx="54">
                        <c:v>11.440806028064841</c:v>
                      </c:pt>
                      <c:pt idx="55">
                        <c:v>10.300704527177146</c:v>
                      </c:pt>
                      <c:pt idx="56">
                        <c:v>12.191349382309099</c:v>
                      </c:pt>
                      <c:pt idx="57">
                        <c:v>10.295030880324816</c:v>
                      </c:pt>
                      <c:pt idx="58">
                        <c:v>10.220748087427495</c:v>
                      </c:pt>
                      <c:pt idx="59">
                        <c:v>7.6065026658896784</c:v>
                      </c:pt>
                      <c:pt idx="60">
                        <c:v>5.127945436879159</c:v>
                      </c:pt>
                      <c:pt idx="61">
                        <c:v>3.1752580123854557</c:v>
                      </c:pt>
                      <c:pt idx="62">
                        <c:v>5.6155613837324836</c:v>
                      </c:pt>
                      <c:pt idx="63">
                        <c:v>3.9844566286618459</c:v>
                      </c:pt>
                      <c:pt idx="64">
                        <c:v>2.7416544945341315</c:v>
                      </c:pt>
                      <c:pt idx="65">
                        <c:v>1.7844467211325536</c:v>
                      </c:pt>
                      <c:pt idx="66">
                        <c:v>8.6203881893936796E-2</c:v>
                      </c:pt>
                      <c:pt idx="67">
                        <c:v>3.7842537511503025</c:v>
                      </c:pt>
                      <c:pt idx="68">
                        <c:v>3.2508554963904857</c:v>
                      </c:pt>
                      <c:pt idx="69">
                        <c:v>2.8337970712132119</c:v>
                      </c:pt>
                      <c:pt idx="70">
                        <c:v>1.4408575417414227</c:v>
                      </c:pt>
                      <c:pt idx="71">
                        <c:v>0.41553856127978861</c:v>
                      </c:pt>
                      <c:pt idx="72">
                        <c:v>0.62280492919302333</c:v>
                      </c:pt>
                      <c:pt idx="73">
                        <c:v>2.1625235230923607</c:v>
                      </c:pt>
                      <c:pt idx="74">
                        <c:v>1.4029947248251347</c:v>
                      </c:pt>
                      <c:pt idx="75">
                        <c:v>1.0760508226674546</c:v>
                      </c:pt>
                      <c:pt idx="76">
                        <c:v>0.86591749742729007</c:v>
                      </c:pt>
                      <c:pt idx="77">
                        <c:v>2.8638035012609038</c:v>
                      </c:pt>
                      <c:pt idx="78">
                        <c:v>1.8678867076287986</c:v>
                      </c:pt>
                      <c:pt idx="79">
                        <c:v>0.67365890547404206</c:v>
                      </c:pt>
                      <c:pt idx="80">
                        <c:v>0.33127782031539255</c:v>
                      </c:pt>
                      <c:pt idx="81">
                        <c:v>1.7496656745296093</c:v>
                      </c:pt>
                      <c:pt idx="82">
                        <c:v>3.1022047098510797</c:v>
                      </c:pt>
                      <c:pt idx="83">
                        <c:v>1.6984730098905345</c:v>
                      </c:pt>
                      <c:pt idx="84">
                        <c:v>3.2062602259515671</c:v>
                      </c:pt>
                      <c:pt idx="85">
                        <c:v>2.1920855090384919</c:v>
                      </c:pt>
                      <c:pt idx="86">
                        <c:v>6.1147919315431523</c:v>
                      </c:pt>
                      <c:pt idx="87">
                        <c:v>4.8192026280941604</c:v>
                      </c:pt>
                      <c:pt idx="88">
                        <c:v>5.0357228287954143</c:v>
                      </c:pt>
                      <c:pt idx="89">
                        <c:v>4.9528260435848637</c:v>
                      </c:pt>
                      <c:pt idx="90">
                        <c:v>6.0980846539890621</c:v>
                      </c:pt>
                      <c:pt idx="91">
                        <c:v>5.3605682217114463</c:v>
                      </c:pt>
                      <c:pt idx="92">
                        <c:v>6.0615280612256157</c:v>
                      </c:pt>
                      <c:pt idx="93">
                        <c:v>6.3354848858574115</c:v>
                      </c:pt>
                      <c:pt idx="94">
                        <c:v>7.1951784215854389</c:v>
                      </c:pt>
                      <c:pt idx="95">
                        <c:v>5.791400118157739</c:v>
                      </c:pt>
                      <c:pt idx="96">
                        <c:v>4.5404856125454671</c:v>
                      </c:pt>
                      <c:pt idx="97">
                        <c:v>3.5425781221969856</c:v>
                      </c:pt>
                      <c:pt idx="98">
                        <c:v>4.1650253278301363</c:v>
                      </c:pt>
                      <c:pt idx="99">
                        <c:v>4.8861835231622592</c:v>
                      </c:pt>
                      <c:pt idx="100">
                        <c:v>5.9294989224900405</c:v>
                      </c:pt>
                      <c:pt idx="101">
                        <c:v>4.2140733366737635</c:v>
                      </c:pt>
                      <c:pt idx="102">
                        <c:v>2.1388520359696912</c:v>
                      </c:pt>
                      <c:pt idx="103">
                        <c:v>0.65248039111925493</c:v>
                      </c:pt>
                      <c:pt idx="104">
                        <c:v>1.0208569573690056</c:v>
                      </c:pt>
                      <c:pt idx="105">
                        <c:v>5.5513842607904422</c:v>
                      </c:pt>
                      <c:pt idx="106">
                        <c:v>6.9542082550197648</c:v>
                      </c:pt>
                      <c:pt idx="107">
                        <c:v>9.3373439926614026</c:v>
                      </c:pt>
                      <c:pt idx="108">
                        <c:v>9.2477068460186445</c:v>
                      </c:pt>
                      <c:pt idx="109">
                        <c:v>8.1605528416170614</c:v>
                      </c:pt>
                      <c:pt idx="110">
                        <c:v>9.7029771502804607</c:v>
                      </c:pt>
                      <c:pt idx="111">
                        <c:v>9.6833229952973312</c:v>
                      </c:pt>
                      <c:pt idx="112">
                        <c:v>10.819740806741805</c:v>
                      </c:pt>
                      <c:pt idx="113">
                        <c:v>13.441550751377548</c:v>
                      </c:pt>
                      <c:pt idx="114">
                        <c:v>13.652630881654261</c:v>
                      </c:pt>
                      <c:pt idx="115">
                        <c:v>12.203248586351947</c:v>
                      </c:pt>
                      <c:pt idx="116">
                        <c:v>12.564952272336328</c:v>
                      </c:pt>
                      <c:pt idx="117">
                        <c:v>11.108650256866937</c:v>
                      </c:pt>
                      <c:pt idx="118">
                        <c:v>9.9978410519685497</c:v>
                      </c:pt>
                      <c:pt idx="119">
                        <c:v>8.1839780482014817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FEF-4896-A51B-74B5E15C11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Model'!$O$1:$O$2</c15:sqref>
                        </c15:formulaRef>
                      </c:ext>
                    </c:extLst>
                    <c:strCache>
                      <c:ptCount val="2"/>
                      <c:pt idx="0">
                        <c:v>slope*x+intercept</c:v>
                      </c:pt>
                      <c:pt idx="1">
                        <c:v>%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Model'!$A$3:$D$125</c15:sqref>
                        </c15:formulaRef>
                      </c:ext>
                    </c:extLst>
                    <c:multiLvlStrCache>
                      <c:ptCount val="123"/>
                      <c:lvl>
                        <c:pt idx="0">
                          <c:v>11/27/2020</c:v>
                        </c:pt>
                        <c:pt idx="1">
                          <c:v>11/30/2020</c:v>
                        </c:pt>
                        <c:pt idx="2">
                          <c:v>12/1/2020</c:v>
                        </c:pt>
                        <c:pt idx="3">
                          <c:v>12/2/2020</c:v>
                        </c:pt>
                        <c:pt idx="4">
                          <c:v>12/3/2020</c:v>
                        </c:pt>
                        <c:pt idx="5">
                          <c:v>12/4/2020</c:v>
                        </c:pt>
                        <c:pt idx="6">
                          <c:v>12/7/2020</c:v>
                        </c:pt>
                        <c:pt idx="7">
                          <c:v>12/8/2020</c:v>
                        </c:pt>
                        <c:pt idx="8">
                          <c:v>12/9/2020</c:v>
                        </c:pt>
                        <c:pt idx="9">
                          <c:v>12/10/2020</c:v>
                        </c:pt>
                        <c:pt idx="10">
                          <c:v>12/11/2020</c:v>
                        </c:pt>
                        <c:pt idx="11">
                          <c:v>12/14/2020</c:v>
                        </c:pt>
                        <c:pt idx="12">
                          <c:v>12/15/2020</c:v>
                        </c:pt>
                        <c:pt idx="13">
                          <c:v>12/16/2020</c:v>
                        </c:pt>
                        <c:pt idx="14">
                          <c:v>12/17/2020</c:v>
                        </c:pt>
                        <c:pt idx="15">
                          <c:v>12/18/2020</c:v>
                        </c:pt>
                        <c:pt idx="16">
                          <c:v>12/21/2020</c:v>
                        </c:pt>
                        <c:pt idx="17">
                          <c:v>12/22/2020</c:v>
                        </c:pt>
                        <c:pt idx="18">
                          <c:v>12/23/2020</c:v>
                        </c:pt>
                        <c:pt idx="19">
                          <c:v>12/24/2020</c:v>
                        </c:pt>
                        <c:pt idx="20">
                          <c:v>12/28/2020</c:v>
                        </c:pt>
                        <c:pt idx="21">
                          <c:v>12/29/2020</c:v>
                        </c:pt>
                        <c:pt idx="22">
                          <c:v>12/30/2020</c:v>
                        </c:pt>
                        <c:pt idx="23">
                          <c:v>12/31/2020</c:v>
                        </c:pt>
                        <c:pt idx="24">
                          <c:v>1/4/2021</c:v>
                        </c:pt>
                        <c:pt idx="25">
                          <c:v>1/5/2021</c:v>
                        </c:pt>
                        <c:pt idx="26">
                          <c:v>1/6/2021</c:v>
                        </c:pt>
                        <c:pt idx="27">
                          <c:v>1/7/2021</c:v>
                        </c:pt>
                        <c:pt idx="28">
                          <c:v>1/8/2021</c:v>
                        </c:pt>
                        <c:pt idx="29">
                          <c:v>1/11/2021</c:v>
                        </c:pt>
                        <c:pt idx="30">
                          <c:v>1/12/2021</c:v>
                        </c:pt>
                        <c:pt idx="31">
                          <c:v>1/13/2021</c:v>
                        </c:pt>
                        <c:pt idx="32">
                          <c:v>1/14/2021</c:v>
                        </c:pt>
                        <c:pt idx="33">
                          <c:v>1/15/2021</c:v>
                        </c:pt>
                        <c:pt idx="34">
                          <c:v>1/19/2021</c:v>
                        </c:pt>
                        <c:pt idx="35">
                          <c:v>1/20/2021</c:v>
                        </c:pt>
                        <c:pt idx="36">
                          <c:v>1/21/2021</c:v>
                        </c:pt>
                        <c:pt idx="37">
                          <c:v>1/22/2021</c:v>
                        </c:pt>
                        <c:pt idx="38">
                          <c:v>1/25/2021</c:v>
                        </c:pt>
                        <c:pt idx="39">
                          <c:v>1/26/2021</c:v>
                        </c:pt>
                        <c:pt idx="40">
                          <c:v>1/27/2021</c:v>
                        </c:pt>
                        <c:pt idx="41">
                          <c:v>1/28/2021</c:v>
                        </c:pt>
                        <c:pt idx="42">
                          <c:v>1/29/2021</c:v>
                        </c:pt>
                        <c:pt idx="43">
                          <c:v>2/1/2021</c:v>
                        </c:pt>
                        <c:pt idx="44">
                          <c:v>2/2/2021</c:v>
                        </c:pt>
                        <c:pt idx="45">
                          <c:v>2/3/2021</c:v>
                        </c:pt>
                        <c:pt idx="46">
                          <c:v>2/4/2021</c:v>
                        </c:pt>
                        <c:pt idx="47">
                          <c:v>2/5/2021</c:v>
                        </c:pt>
                        <c:pt idx="48">
                          <c:v>2/8/2021</c:v>
                        </c:pt>
                        <c:pt idx="49">
                          <c:v>2/9/2021</c:v>
                        </c:pt>
                        <c:pt idx="50">
                          <c:v>2/10/2021</c:v>
                        </c:pt>
                        <c:pt idx="51">
                          <c:v>2/11/2021</c:v>
                        </c:pt>
                        <c:pt idx="52">
                          <c:v>2/12/2021</c:v>
                        </c:pt>
                        <c:pt idx="53">
                          <c:v>2/16/2021</c:v>
                        </c:pt>
                        <c:pt idx="54">
                          <c:v>2/17/2021</c:v>
                        </c:pt>
                        <c:pt idx="55">
                          <c:v>2/18/2021</c:v>
                        </c:pt>
                        <c:pt idx="56">
                          <c:v>2/19/2021</c:v>
                        </c:pt>
                        <c:pt idx="57">
                          <c:v>2/22/2021</c:v>
                        </c:pt>
                        <c:pt idx="58">
                          <c:v>2/23/2021</c:v>
                        </c:pt>
                        <c:pt idx="59">
                          <c:v>2/24/2021</c:v>
                        </c:pt>
                        <c:pt idx="60">
                          <c:v>2/25/2021</c:v>
                        </c:pt>
                        <c:pt idx="61">
                          <c:v>2/26/2021</c:v>
                        </c:pt>
                        <c:pt idx="62">
                          <c:v>3/1/2021</c:v>
                        </c:pt>
                        <c:pt idx="63">
                          <c:v>3/2/2021</c:v>
                        </c:pt>
                        <c:pt idx="64">
                          <c:v>3/3/2021</c:v>
                        </c:pt>
                        <c:pt idx="65">
                          <c:v>3/4/2021</c:v>
                        </c:pt>
                        <c:pt idx="66">
                          <c:v>3/5/2021</c:v>
                        </c:pt>
                        <c:pt idx="67">
                          <c:v>3/8/2021</c:v>
                        </c:pt>
                        <c:pt idx="68">
                          <c:v>3/9/2021</c:v>
                        </c:pt>
                        <c:pt idx="69">
                          <c:v>3/10/2021</c:v>
                        </c:pt>
                        <c:pt idx="70">
                          <c:v>3/11/2021</c:v>
                        </c:pt>
                        <c:pt idx="71">
                          <c:v>3/12/2021</c:v>
                        </c:pt>
                        <c:pt idx="72">
                          <c:v>3/15/2021</c:v>
                        </c:pt>
                        <c:pt idx="73">
                          <c:v>3/16/2021</c:v>
                        </c:pt>
                        <c:pt idx="74">
                          <c:v>3/17/2021</c:v>
                        </c:pt>
                        <c:pt idx="75">
                          <c:v>3/18/2021</c:v>
                        </c:pt>
                        <c:pt idx="76">
                          <c:v>3/19/2021</c:v>
                        </c:pt>
                        <c:pt idx="77">
                          <c:v>3/22/2021</c:v>
                        </c:pt>
                        <c:pt idx="78">
                          <c:v>3/23/2021</c:v>
                        </c:pt>
                        <c:pt idx="79">
                          <c:v>3/24/2021</c:v>
                        </c:pt>
                        <c:pt idx="80">
                          <c:v>3/25/2021</c:v>
                        </c:pt>
                        <c:pt idx="81">
                          <c:v>3/26/2021</c:v>
                        </c:pt>
                        <c:pt idx="82">
                          <c:v>3/29/2021</c:v>
                        </c:pt>
                        <c:pt idx="83">
                          <c:v>3/30/2021</c:v>
                        </c:pt>
                        <c:pt idx="84">
                          <c:v>3/31/2021</c:v>
                        </c:pt>
                        <c:pt idx="85">
                          <c:v>4/1/2021</c:v>
                        </c:pt>
                        <c:pt idx="86">
                          <c:v>4/5/2021</c:v>
                        </c:pt>
                        <c:pt idx="87">
                          <c:v>4/6/2021</c:v>
                        </c:pt>
                        <c:pt idx="88">
                          <c:v>4/7/2021</c:v>
                        </c:pt>
                        <c:pt idx="89">
                          <c:v>4/8/2021</c:v>
                        </c:pt>
                        <c:pt idx="90">
                          <c:v>4/9/2021</c:v>
                        </c:pt>
                        <c:pt idx="91">
                          <c:v>4/12/2021</c:v>
                        </c:pt>
                        <c:pt idx="92">
                          <c:v>4/13/2021</c:v>
                        </c:pt>
                        <c:pt idx="93">
                          <c:v>4/14/2021</c:v>
                        </c:pt>
                        <c:pt idx="94">
                          <c:v>4/15/2021</c:v>
                        </c:pt>
                        <c:pt idx="95">
                          <c:v>4/16/2021</c:v>
                        </c:pt>
                        <c:pt idx="96">
                          <c:v>4/19/2021</c:v>
                        </c:pt>
                        <c:pt idx="97">
                          <c:v>4/20/2021</c:v>
                        </c:pt>
                        <c:pt idx="98">
                          <c:v>4/21/2021</c:v>
                        </c:pt>
                        <c:pt idx="99">
                          <c:v>4/22/2021</c:v>
                        </c:pt>
                        <c:pt idx="100">
                          <c:v>4/23/2021</c:v>
                        </c:pt>
                        <c:pt idx="101">
                          <c:v>4/26/2021</c:v>
                        </c:pt>
                        <c:pt idx="102">
                          <c:v>4/27/2021</c:v>
                        </c:pt>
                        <c:pt idx="103">
                          <c:v>4/28/2021</c:v>
                        </c:pt>
                        <c:pt idx="104">
                          <c:v>4/29/2021</c:v>
                        </c:pt>
                        <c:pt idx="105">
                          <c:v>4/30/2021</c:v>
                        </c:pt>
                        <c:pt idx="106">
                          <c:v>5/3/2021</c:v>
                        </c:pt>
                        <c:pt idx="107">
                          <c:v>5/4/2021</c:v>
                        </c:pt>
                        <c:pt idx="108">
                          <c:v>5/5/2021</c:v>
                        </c:pt>
                        <c:pt idx="109">
                          <c:v>5/6/2021</c:v>
                        </c:pt>
                        <c:pt idx="110">
                          <c:v>5/7/2021</c:v>
                        </c:pt>
                        <c:pt idx="111">
                          <c:v>5/10/2021</c:v>
                        </c:pt>
                        <c:pt idx="112">
                          <c:v>5/11/2021</c:v>
                        </c:pt>
                        <c:pt idx="113">
                          <c:v>5/12/2021</c:v>
                        </c:pt>
                        <c:pt idx="114">
                          <c:v>5/13/2021</c:v>
                        </c:pt>
                        <c:pt idx="115">
                          <c:v>5/14/2021</c:v>
                        </c:pt>
                        <c:pt idx="116">
                          <c:v>5/17/2021</c:v>
                        </c:pt>
                        <c:pt idx="117">
                          <c:v>5/18/2021</c:v>
                        </c:pt>
                        <c:pt idx="118">
                          <c:v>5/19/2021</c:v>
                        </c:pt>
                        <c:pt idx="119">
                          <c:v>5/20/2021</c:v>
                        </c:pt>
                        <c:pt idx="120">
                          <c:v>5/21/2021</c:v>
                        </c:pt>
                        <c:pt idx="121">
                          <c:v>5/24/2021</c:v>
                        </c:pt>
                        <c:pt idx="122">
                          <c:v>5/25/2021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6</c:v>
                        </c:pt>
                        <c:pt idx="26">
                          <c:v>7</c:v>
                        </c:pt>
                        <c:pt idx="27">
                          <c:v>8</c:v>
                        </c:pt>
                        <c:pt idx="28">
                          <c:v>9</c:v>
                        </c:pt>
                        <c:pt idx="29">
                          <c:v>10</c:v>
                        </c:pt>
                        <c:pt idx="30">
                          <c:v>11</c:v>
                        </c:pt>
                        <c:pt idx="31">
                          <c:v>12</c:v>
                        </c:pt>
                        <c:pt idx="32">
                          <c:v>13</c:v>
                        </c:pt>
                        <c:pt idx="33">
                          <c:v>14</c:v>
                        </c:pt>
                        <c:pt idx="34">
                          <c:v>15</c:v>
                        </c:pt>
                        <c:pt idx="35">
                          <c:v>16</c:v>
                        </c:pt>
                        <c:pt idx="36">
                          <c:v>17</c:v>
                        </c:pt>
                        <c:pt idx="37">
                          <c:v>18</c:v>
                        </c:pt>
                        <c:pt idx="38">
                          <c:v>19</c:v>
                        </c:pt>
                        <c:pt idx="39">
                          <c:v>20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5</c:v>
                        </c:pt>
                        <c:pt idx="45">
                          <c:v>6</c:v>
                        </c:pt>
                        <c:pt idx="46">
                          <c:v>7</c:v>
                        </c:pt>
                        <c:pt idx="47">
                          <c:v>8</c:v>
                        </c:pt>
                        <c:pt idx="48">
                          <c:v>9</c:v>
                        </c:pt>
                        <c:pt idx="49">
                          <c:v>10</c:v>
                        </c:pt>
                        <c:pt idx="50">
                          <c:v>11</c:v>
                        </c:pt>
                        <c:pt idx="51">
                          <c:v>12</c:v>
                        </c:pt>
                        <c:pt idx="52">
                          <c:v>13</c:v>
                        </c:pt>
                        <c:pt idx="53">
                          <c:v>14</c:v>
                        </c:pt>
                        <c:pt idx="54">
                          <c:v>15</c:v>
                        </c:pt>
                        <c:pt idx="55">
                          <c:v>16</c:v>
                        </c:pt>
                        <c:pt idx="56">
                          <c:v>17</c:v>
                        </c:pt>
                        <c:pt idx="57">
                          <c:v>18</c:v>
                        </c:pt>
                        <c:pt idx="58">
                          <c:v>19</c:v>
                        </c:pt>
                        <c:pt idx="59">
                          <c:v>20</c:v>
                        </c:pt>
                        <c:pt idx="60">
                          <c:v>1</c:v>
                        </c:pt>
                        <c:pt idx="61">
                          <c:v>2</c:v>
                        </c:pt>
                        <c:pt idx="62">
                          <c:v>3</c:v>
                        </c:pt>
                        <c:pt idx="63">
                          <c:v>4</c:v>
                        </c:pt>
                        <c:pt idx="64">
                          <c:v>5</c:v>
                        </c:pt>
                        <c:pt idx="65">
                          <c:v>6</c:v>
                        </c:pt>
                        <c:pt idx="66">
                          <c:v>7</c:v>
                        </c:pt>
                        <c:pt idx="67">
                          <c:v>8</c:v>
                        </c:pt>
                        <c:pt idx="68">
                          <c:v>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13</c:v>
                        </c:pt>
                        <c:pt idx="73">
                          <c:v>14</c:v>
                        </c:pt>
                        <c:pt idx="74">
                          <c:v>15</c:v>
                        </c:pt>
                        <c:pt idx="75">
                          <c:v>16</c:v>
                        </c:pt>
                        <c:pt idx="76">
                          <c:v>17</c:v>
                        </c:pt>
                        <c:pt idx="77">
                          <c:v>18</c:v>
                        </c:pt>
                        <c:pt idx="78">
                          <c:v>19</c:v>
                        </c:pt>
                        <c:pt idx="79">
                          <c:v>20</c:v>
                        </c:pt>
                        <c:pt idx="80">
                          <c:v>1</c:v>
                        </c:pt>
                        <c:pt idx="81">
                          <c:v>2</c:v>
                        </c:pt>
                        <c:pt idx="82">
                          <c:v>3</c:v>
                        </c:pt>
                        <c:pt idx="83">
                          <c:v>4</c:v>
                        </c:pt>
                        <c:pt idx="84">
                          <c:v>5</c:v>
                        </c:pt>
                        <c:pt idx="85">
                          <c:v>6</c:v>
                        </c:pt>
                        <c:pt idx="86">
                          <c:v>7</c:v>
                        </c:pt>
                        <c:pt idx="87">
                          <c:v>8</c:v>
                        </c:pt>
                        <c:pt idx="88">
                          <c:v>9</c:v>
                        </c:pt>
                        <c:pt idx="89">
                          <c:v>10</c:v>
                        </c:pt>
                        <c:pt idx="90">
                          <c:v>11</c:v>
                        </c:pt>
                        <c:pt idx="91">
                          <c:v>12</c:v>
                        </c:pt>
                        <c:pt idx="92">
                          <c:v>13</c:v>
                        </c:pt>
                        <c:pt idx="93">
                          <c:v>14</c:v>
                        </c:pt>
                        <c:pt idx="94">
                          <c:v>15</c:v>
                        </c:pt>
                        <c:pt idx="95">
                          <c:v>16</c:v>
                        </c:pt>
                        <c:pt idx="96">
                          <c:v>17</c:v>
                        </c:pt>
                        <c:pt idx="97">
                          <c:v>18</c:v>
                        </c:pt>
                        <c:pt idx="98">
                          <c:v>19</c:v>
                        </c:pt>
                        <c:pt idx="99">
                          <c:v>20</c:v>
                        </c:pt>
                        <c:pt idx="100">
                          <c:v>1</c:v>
                        </c:pt>
                        <c:pt idx="101">
                          <c:v>2</c:v>
                        </c:pt>
                        <c:pt idx="102">
                          <c:v>3</c:v>
                        </c:pt>
                        <c:pt idx="103">
                          <c:v>4</c:v>
                        </c:pt>
                        <c:pt idx="104">
                          <c:v>5</c:v>
                        </c:pt>
                        <c:pt idx="105">
                          <c:v>6</c:v>
                        </c:pt>
                        <c:pt idx="106">
                          <c:v>7</c:v>
                        </c:pt>
                        <c:pt idx="107">
                          <c:v>8</c:v>
                        </c:pt>
                        <c:pt idx="108">
                          <c:v>9</c:v>
                        </c:pt>
                        <c:pt idx="109">
                          <c:v>10</c:v>
                        </c:pt>
                        <c:pt idx="110">
                          <c:v>11</c:v>
                        </c:pt>
                        <c:pt idx="111">
                          <c:v>12</c:v>
                        </c:pt>
                        <c:pt idx="112">
                          <c:v>13</c:v>
                        </c:pt>
                        <c:pt idx="113">
                          <c:v>14</c:v>
                        </c:pt>
                        <c:pt idx="114">
                          <c:v>15</c:v>
                        </c:pt>
                        <c:pt idx="115">
                          <c:v>16</c:v>
                        </c:pt>
                        <c:pt idx="116">
                          <c:v>17</c:v>
                        </c:pt>
                        <c:pt idx="117">
                          <c:v>18</c:v>
                        </c:pt>
                        <c:pt idx="118">
                          <c:v>19</c:v>
                        </c:pt>
                        <c:pt idx="119">
                          <c:v>20</c:v>
                        </c:pt>
                        <c:pt idx="120">
                          <c:v>1</c:v>
                        </c:pt>
                        <c:pt idx="121">
                          <c:v>2</c:v>
                        </c:pt>
                        <c:pt idx="122">
                          <c:v>3</c:v>
                        </c:pt>
                      </c:lvl>
                      <c:lvl>
                        <c:pt idx="0">
                          <c:v>1</c:v>
                        </c:pt>
                        <c:pt idx="20">
                          <c:v>2</c:v>
                        </c:pt>
                        <c:pt idx="40">
                          <c:v>3</c:v>
                        </c:pt>
                        <c:pt idx="60">
                          <c:v>4</c:v>
                        </c:pt>
                        <c:pt idx="80">
                          <c:v>5</c:v>
                        </c:pt>
                        <c:pt idx="100">
                          <c:v>6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  <c:pt idx="119">
                          <c:v>120</c:v>
                        </c:pt>
                        <c:pt idx="120">
                          <c:v>121</c:v>
                        </c:pt>
                        <c:pt idx="121">
                          <c:v>122</c:v>
                        </c:pt>
                        <c:pt idx="122">
                          <c:v>123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Model'!$O$3:$O$125</c15:sqref>
                        </c15:formulaRef>
                      </c:ext>
                    </c:extLst>
                    <c:numCache>
                      <c:formatCode>0.000%</c:formatCode>
                      <c:ptCount val="123"/>
                      <c:pt idx="0">
                        <c:v>5.096616127922983E-2</c:v>
                      </c:pt>
                      <c:pt idx="1">
                        <c:v>6.6866351240010738E-2</c:v>
                      </c:pt>
                      <c:pt idx="2">
                        <c:v>4.9475946288796861E-2</c:v>
                      </c:pt>
                      <c:pt idx="3">
                        <c:v>6.572631524341771E-2</c:v>
                      </c:pt>
                      <c:pt idx="4">
                        <c:v>5.1925211508768616E-2</c:v>
                      </c:pt>
                      <c:pt idx="5">
                        <c:v>6.4555320789566703E-2</c:v>
                      </c:pt>
                      <c:pt idx="6">
                        <c:v>8.2681975573299274E-2</c:v>
                      </c:pt>
                      <c:pt idx="7">
                        <c:v>8.0589200461776561E-2</c:v>
                      </c:pt>
                      <c:pt idx="8">
                        <c:v>7.9470718265807205E-2</c:v>
                      </c:pt>
                      <c:pt idx="9">
                        <c:v>7.0184532855197823E-2</c:v>
                      </c:pt>
                      <c:pt idx="10">
                        <c:v>7.1901870816781344E-2</c:v>
                      </c:pt>
                      <c:pt idx="11">
                        <c:v>9.043430051355407E-2</c:v>
                      </c:pt>
                      <c:pt idx="12">
                        <c:v>7.9271028235397611E-2</c:v>
                      </c:pt>
                      <c:pt idx="13">
                        <c:v>6.4623641053297251E-2</c:v>
                      </c:pt>
                      <c:pt idx="14">
                        <c:v>4.4975968876351975E-2</c:v>
                      </c:pt>
                      <c:pt idx="15">
                        <c:v>2.4516139077293057E-2</c:v>
                      </c:pt>
                      <c:pt idx="16">
                        <c:v>1.8689977973312975E-2</c:v>
                      </c:pt>
                      <c:pt idx="17">
                        <c:v>3.5322331180686277E-2</c:v>
                      </c:pt>
                      <c:pt idx="18">
                        <c:v>2.7534662225629173E-2</c:v>
                      </c:pt>
                      <c:pt idx="19">
                        <c:v>3.1941102015151684E-2</c:v>
                      </c:pt>
                      <c:pt idx="20">
                        <c:v>1.9842910753041881E-2</c:v>
                      </c:pt>
                      <c:pt idx="21">
                        <c:v>1.3298348292622778E-3</c:v>
                      </c:pt>
                      <c:pt idx="22">
                        <c:v>3.7930515507875141E-3</c:v>
                      </c:pt>
                      <c:pt idx="23">
                        <c:v>1.3515676490957149E-2</c:v>
                      </c:pt>
                      <c:pt idx="24">
                        <c:v>3.4221648016314267E-3</c:v>
                      </c:pt>
                      <c:pt idx="25">
                        <c:v>1.5250740018180249E-2</c:v>
                      </c:pt>
                      <c:pt idx="26">
                        <c:v>1.0369929640168692E-2</c:v>
                      </c:pt>
                      <c:pt idx="27">
                        <c:v>5.7683814079189126E-4</c:v>
                      </c:pt>
                      <c:pt idx="28">
                        <c:v>1.2751196064429723E-2</c:v>
                      </c:pt>
                      <c:pt idx="29">
                        <c:v>2.0251914293127008E-2</c:v>
                      </c:pt>
                      <c:pt idx="30">
                        <c:v>1.4334981074042076E-2</c:v>
                      </c:pt>
                      <c:pt idx="31">
                        <c:v>9.8397428296999566E-3</c:v>
                      </c:pt>
                      <c:pt idx="32">
                        <c:v>7.3037485953910191E-3</c:v>
                      </c:pt>
                      <c:pt idx="33">
                        <c:v>2.4830200390851031E-3</c:v>
                      </c:pt>
                      <c:pt idx="34">
                        <c:v>1.9698294315364756E-3</c:v>
                      </c:pt>
                      <c:pt idx="35">
                        <c:v>6.9526604980027929E-3</c:v>
                      </c:pt>
                      <c:pt idx="36">
                        <c:v>2.4064774253679754E-3</c:v>
                      </c:pt>
                      <c:pt idx="37">
                        <c:v>8.2458681867808373E-3</c:v>
                      </c:pt>
                      <c:pt idx="38">
                        <c:v>1.9101435856922561E-2</c:v>
                      </c:pt>
                      <c:pt idx="39">
                        <c:v>1.2569800173667682E-2</c:v>
                      </c:pt>
                      <c:pt idx="40">
                        <c:v>4.0441580473466757E-2</c:v>
                      </c:pt>
                      <c:pt idx="41">
                        <c:v>4.044183890296963E-2</c:v>
                      </c:pt>
                      <c:pt idx="42">
                        <c:v>5.9775248168021794E-2</c:v>
                      </c:pt>
                      <c:pt idx="43">
                        <c:v>2.2628161729371987E-2</c:v>
                      </c:pt>
                      <c:pt idx="44">
                        <c:v>1.5245317083574622E-2</c:v>
                      </c:pt>
                      <c:pt idx="45">
                        <c:v>7.8420880473795029E-2</c:v>
                      </c:pt>
                      <c:pt idx="46">
                        <c:v>6.9469683559506126E-2</c:v>
                      </c:pt>
                      <c:pt idx="47">
                        <c:v>0.11757596595991088</c:v>
                      </c:pt>
                      <c:pt idx="48">
                        <c:v>0.10294564841365358</c:v>
                      </c:pt>
                      <c:pt idx="49">
                        <c:v>8.753180842969209E-2</c:v>
                      </c:pt>
                      <c:pt idx="50">
                        <c:v>8.5784179984965653E-2</c:v>
                      </c:pt>
                      <c:pt idx="51">
                        <c:v>8.8166697969310398E-2</c:v>
                      </c:pt>
                      <c:pt idx="52">
                        <c:v>8.6444815322868379E-2</c:v>
                      </c:pt>
                      <c:pt idx="53">
                        <c:v>0.10106606992486099</c:v>
                      </c:pt>
                      <c:pt idx="54">
                        <c:v>9.9554526863678161E-2</c:v>
                      </c:pt>
                      <c:pt idx="55">
                        <c:v>9.0739119092622472E-2</c:v>
                      </c:pt>
                      <c:pt idx="56">
                        <c:v>0.10551626516178668</c:v>
                      </c:pt>
                      <c:pt idx="57">
                        <c:v>9.0881276228867339E-2</c:v>
                      </c:pt>
                      <c:pt idx="58">
                        <c:v>9.090765887598945E-2</c:v>
                      </c:pt>
                      <c:pt idx="59">
                        <c:v>6.9402397853051773E-2</c:v>
                      </c:pt>
                      <c:pt idx="60">
                        <c:v>4.7888918015514786E-2</c:v>
                      </c:pt>
                      <c:pt idx="61">
                        <c:v>3.0009054648932665E-2</c:v>
                      </c:pt>
                      <c:pt idx="62">
                        <c:v>5.1957450775514273E-2</c:v>
                      </c:pt>
                      <c:pt idx="63">
                        <c:v>3.7670953405263365E-2</c:v>
                      </c:pt>
                      <c:pt idx="64">
                        <c:v>2.6230908660800394E-2</c:v>
                      </c:pt>
                      <c:pt idx="65">
                        <c:v>1.7522061971924602E-2</c:v>
                      </c:pt>
                      <c:pt idx="66">
                        <c:v>8.2776918303923536E-4</c:v>
                      </c:pt>
                      <c:pt idx="67">
                        <c:v>3.7748167093768603E-2</c:v>
                      </c:pt>
                      <c:pt idx="68">
                        <c:v>3.2021824196768696E-2</c:v>
                      </c:pt>
                      <c:pt idx="69">
                        <c:v>2.8060175535533846E-2</c:v>
                      </c:pt>
                      <c:pt idx="70">
                        <c:v>1.3961798290957535E-2</c:v>
                      </c:pt>
                      <c:pt idx="71">
                        <c:v>3.9741638219980514E-3</c:v>
                      </c:pt>
                      <c:pt idx="72">
                        <c:v>5.9095259047589827E-3</c:v>
                      </c:pt>
                      <c:pt idx="73">
                        <c:v>2.0293952361864355E-2</c:v>
                      </c:pt>
                      <c:pt idx="74">
                        <c:v>1.3244545688899599E-2</c:v>
                      </c:pt>
                      <c:pt idx="75">
                        <c:v>1.0215026234360733E-2</c:v>
                      </c:pt>
                      <c:pt idx="76">
                        <c:v>8.2264628631423548E-3</c:v>
                      </c:pt>
                      <c:pt idx="77">
                        <c:v>2.6792062195275197E-2</c:v>
                      </c:pt>
                      <c:pt idx="78">
                        <c:v>1.777078003860735E-2</c:v>
                      </c:pt>
                      <c:pt idx="79">
                        <c:v>6.5819142026172003E-3</c:v>
                      </c:pt>
                      <c:pt idx="80">
                        <c:v>3.2272558583622099E-3</c:v>
                      </c:pt>
                      <c:pt idx="81">
                        <c:v>1.6597094552492871E-2</c:v>
                      </c:pt>
                      <c:pt idx="82">
                        <c:v>2.9101358049285139E-2</c:v>
                      </c:pt>
                      <c:pt idx="83">
                        <c:v>1.625177473339379E-2</c:v>
                      </c:pt>
                      <c:pt idx="84">
                        <c:v>3.0244884119062343E-2</c:v>
                      </c:pt>
                      <c:pt idx="85">
                        <c:v>2.051362051773228E-2</c:v>
                      </c:pt>
                      <c:pt idx="86">
                        <c:v>5.489534057310793E-2</c:v>
                      </c:pt>
                      <c:pt idx="87">
                        <c:v>4.3850796545883232E-2</c:v>
                      </c:pt>
                      <c:pt idx="88">
                        <c:v>4.5424163660213339E-2</c:v>
                      </c:pt>
                      <c:pt idx="89">
                        <c:v>4.5099490471543109E-2</c:v>
                      </c:pt>
                      <c:pt idx="90">
                        <c:v>5.4549464168884496E-2</c:v>
                      </c:pt>
                      <c:pt idx="91">
                        <c:v>4.812432237934975E-2</c:v>
                      </c:pt>
                      <c:pt idx="92">
                        <c:v>5.4178836465517743E-2</c:v>
                      </c:pt>
                      <c:pt idx="93">
                        <c:v>5.6678161947893838E-2</c:v>
                      </c:pt>
                      <c:pt idx="94">
                        <c:v>6.3804013594018619E-2</c:v>
                      </c:pt>
                      <c:pt idx="95">
                        <c:v>5.2127814783198639E-2</c:v>
                      </c:pt>
                      <c:pt idx="96">
                        <c:v>4.1284647105760373E-2</c:v>
                      </c:pt>
                      <c:pt idx="97">
                        <c:v>3.2617420951842051E-2</c:v>
                      </c:pt>
                      <c:pt idx="98">
                        <c:v>3.8408569264229045E-2</c:v>
                      </c:pt>
                      <c:pt idx="99">
                        <c:v>4.4852060156582878E-2</c:v>
                      </c:pt>
                      <c:pt idx="100">
                        <c:v>5.3933953198309383E-2</c:v>
                      </c:pt>
                      <c:pt idx="101">
                        <c:v>3.8689620033538409E-2</c:v>
                      </c:pt>
                      <c:pt idx="102">
                        <c:v>2.0051111615936198E-2</c:v>
                      </c:pt>
                      <c:pt idx="103">
                        <c:v>6.2444291665050555E-3</c:v>
                      </c:pt>
                      <c:pt idx="104">
                        <c:v>9.7363564791770971E-3</c:v>
                      </c:pt>
                      <c:pt idx="105">
                        <c:v>5.5425160134682523E-2</c:v>
                      </c:pt>
                      <c:pt idx="106">
                        <c:v>6.9982973181753505E-2</c:v>
                      </c:pt>
                      <c:pt idx="107">
                        <c:v>9.6470130139387045E-2</c:v>
                      </c:pt>
                      <c:pt idx="108">
                        <c:v>9.4721982281927589E-2</c:v>
                      </c:pt>
                      <c:pt idx="109">
                        <c:v>8.3483916538281952E-2</c:v>
                      </c:pt>
                      <c:pt idx="110">
                        <c:v>9.9989458473732501E-2</c:v>
                      </c:pt>
                      <c:pt idx="111">
                        <c:v>9.9418098526295018E-2</c:v>
                      </c:pt>
                      <c:pt idx="112">
                        <c:v>0.11264695959188888</c:v>
                      </c:pt>
                      <c:pt idx="113">
                        <c:v>0.14445513506729868</c:v>
                      </c:pt>
                      <c:pt idx="114">
                        <c:v>0.14684985193938269</c:v>
                      </c:pt>
                      <c:pt idx="115">
                        <c:v>0.12961495833374434</c:v>
                      </c:pt>
                      <c:pt idx="116">
                        <c:v>0.13378356622554791</c:v>
                      </c:pt>
                      <c:pt idx="117">
                        <c:v>0.11693316059859934</c:v>
                      </c:pt>
                      <c:pt idx="118">
                        <c:v>0.10489813515648747</c:v>
                      </c:pt>
                      <c:pt idx="119">
                        <c:v>8.4457976050418257E-2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FEF-4896-A51B-74B5E15C11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Model'!$P$1:$P$2</c15:sqref>
                        </c15:formulaRef>
                      </c:ext>
                    </c:extLst>
                    <c:strCache>
                      <c:ptCount val="2"/>
                      <c:pt idx="0">
                        <c:v>slope*x+intercept</c:v>
                      </c:pt>
                      <c:pt idx="1">
                        <c:v>sq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Model'!$A$3:$D$125</c15:sqref>
                        </c15:formulaRef>
                      </c:ext>
                    </c:extLst>
                    <c:multiLvlStrCache>
                      <c:ptCount val="123"/>
                      <c:lvl>
                        <c:pt idx="0">
                          <c:v>11/27/2020</c:v>
                        </c:pt>
                        <c:pt idx="1">
                          <c:v>11/30/2020</c:v>
                        </c:pt>
                        <c:pt idx="2">
                          <c:v>12/1/2020</c:v>
                        </c:pt>
                        <c:pt idx="3">
                          <c:v>12/2/2020</c:v>
                        </c:pt>
                        <c:pt idx="4">
                          <c:v>12/3/2020</c:v>
                        </c:pt>
                        <c:pt idx="5">
                          <c:v>12/4/2020</c:v>
                        </c:pt>
                        <c:pt idx="6">
                          <c:v>12/7/2020</c:v>
                        </c:pt>
                        <c:pt idx="7">
                          <c:v>12/8/2020</c:v>
                        </c:pt>
                        <c:pt idx="8">
                          <c:v>12/9/2020</c:v>
                        </c:pt>
                        <c:pt idx="9">
                          <c:v>12/10/2020</c:v>
                        </c:pt>
                        <c:pt idx="10">
                          <c:v>12/11/2020</c:v>
                        </c:pt>
                        <c:pt idx="11">
                          <c:v>12/14/2020</c:v>
                        </c:pt>
                        <c:pt idx="12">
                          <c:v>12/15/2020</c:v>
                        </c:pt>
                        <c:pt idx="13">
                          <c:v>12/16/2020</c:v>
                        </c:pt>
                        <c:pt idx="14">
                          <c:v>12/17/2020</c:v>
                        </c:pt>
                        <c:pt idx="15">
                          <c:v>12/18/2020</c:v>
                        </c:pt>
                        <c:pt idx="16">
                          <c:v>12/21/2020</c:v>
                        </c:pt>
                        <c:pt idx="17">
                          <c:v>12/22/2020</c:v>
                        </c:pt>
                        <c:pt idx="18">
                          <c:v>12/23/2020</c:v>
                        </c:pt>
                        <c:pt idx="19">
                          <c:v>12/24/2020</c:v>
                        </c:pt>
                        <c:pt idx="20">
                          <c:v>12/28/2020</c:v>
                        </c:pt>
                        <c:pt idx="21">
                          <c:v>12/29/2020</c:v>
                        </c:pt>
                        <c:pt idx="22">
                          <c:v>12/30/2020</c:v>
                        </c:pt>
                        <c:pt idx="23">
                          <c:v>12/31/2020</c:v>
                        </c:pt>
                        <c:pt idx="24">
                          <c:v>1/4/2021</c:v>
                        </c:pt>
                        <c:pt idx="25">
                          <c:v>1/5/2021</c:v>
                        </c:pt>
                        <c:pt idx="26">
                          <c:v>1/6/2021</c:v>
                        </c:pt>
                        <c:pt idx="27">
                          <c:v>1/7/2021</c:v>
                        </c:pt>
                        <c:pt idx="28">
                          <c:v>1/8/2021</c:v>
                        </c:pt>
                        <c:pt idx="29">
                          <c:v>1/11/2021</c:v>
                        </c:pt>
                        <c:pt idx="30">
                          <c:v>1/12/2021</c:v>
                        </c:pt>
                        <c:pt idx="31">
                          <c:v>1/13/2021</c:v>
                        </c:pt>
                        <c:pt idx="32">
                          <c:v>1/14/2021</c:v>
                        </c:pt>
                        <c:pt idx="33">
                          <c:v>1/15/2021</c:v>
                        </c:pt>
                        <c:pt idx="34">
                          <c:v>1/19/2021</c:v>
                        </c:pt>
                        <c:pt idx="35">
                          <c:v>1/20/2021</c:v>
                        </c:pt>
                        <c:pt idx="36">
                          <c:v>1/21/2021</c:v>
                        </c:pt>
                        <c:pt idx="37">
                          <c:v>1/22/2021</c:v>
                        </c:pt>
                        <c:pt idx="38">
                          <c:v>1/25/2021</c:v>
                        </c:pt>
                        <c:pt idx="39">
                          <c:v>1/26/2021</c:v>
                        </c:pt>
                        <c:pt idx="40">
                          <c:v>1/27/2021</c:v>
                        </c:pt>
                        <c:pt idx="41">
                          <c:v>1/28/2021</c:v>
                        </c:pt>
                        <c:pt idx="42">
                          <c:v>1/29/2021</c:v>
                        </c:pt>
                        <c:pt idx="43">
                          <c:v>2/1/2021</c:v>
                        </c:pt>
                        <c:pt idx="44">
                          <c:v>2/2/2021</c:v>
                        </c:pt>
                        <c:pt idx="45">
                          <c:v>2/3/2021</c:v>
                        </c:pt>
                        <c:pt idx="46">
                          <c:v>2/4/2021</c:v>
                        </c:pt>
                        <c:pt idx="47">
                          <c:v>2/5/2021</c:v>
                        </c:pt>
                        <c:pt idx="48">
                          <c:v>2/8/2021</c:v>
                        </c:pt>
                        <c:pt idx="49">
                          <c:v>2/9/2021</c:v>
                        </c:pt>
                        <c:pt idx="50">
                          <c:v>2/10/2021</c:v>
                        </c:pt>
                        <c:pt idx="51">
                          <c:v>2/11/2021</c:v>
                        </c:pt>
                        <c:pt idx="52">
                          <c:v>2/12/2021</c:v>
                        </c:pt>
                        <c:pt idx="53">
                          <c:v>2/16/2021</c:v>
                        </c:pt>
                        <c:pt idx="54">
                          <c:v>2/17/2021</c:v>
                        </c:pt>
                        <c:pt idx="55">
                          <c:v>2/18/2021</c:v>
                        </c:pt>
                        <c:pt idx="56">
                          <c:v>2/19/2021</c:v>
                        </c:pt>
                        <c:pt idx="57">
                          <c:v>2/22/2021</c:v>
                        </c:pt>
                        <c:pt idx="58">
                          <c:v>2/23/2021</c:v>
                        </c:pt>
                        <c:pt idx="59">
                          <c:v>2/24/2021</c:v>
                        </c:pt>
                        <c:pt idx="60">
                          <c:v>2/25/2021</c:v>
                        </c:pt>
                        <c:pt idx="61">
                          <c:v>2/26/2021</c:v>
                        </c:pt>
                        <c:pt idx="62">
                          <c:v>3/1/2021</c:v>
                        </c:pt>
                        <c:pt idx="63">
                          <c:v>3/2/2021</c:v>
                        </c:pt>
                        <c:pt idx="64">
                          <c:v>3/3/2021</c:v>
                        </c:pt>
                        <c:pt idx="65">
                          <c:v>3/4/2021</c:v>
                        </c:pt>
                        <c:pt idx="66">
                          <c:v>3/5/2021</c:v>
                        </c:pt>
                        <c:pt idx="67">
                          <c:v>3/8/2021</c:v>
                        </c:pt>
                        <c:pt idx="68">
                          <c:v>3/9/2021</c:v>
                        </c:pt>
                        <c:pt idx="69">
                          <c:v>3/10/2021</c:v>
                        </c:pt>
                        <c:pt idx="70">
                          <c:v>3/11/2021</c:v>
                        </c:pt>
                        <c:pt idx="71">
                          <c:v>3/12/2021</c:v>
                        </c:pt>
                        <c:pt idx="72">
                          <c:v>3/15/2021</c:v>
                        </c:pt>
                        <c:pt idx="73">
                          <c:v>3/16/2021</c:v>
                        </c:pt>
                        <c:pt idx="74">
                          <c:v>3/17/2021</c:v>
                        </c:pt>
                        <c:pt idx="75">
                          <c:v>3/18/2021</c:v>
                        </c:pt>
                        <c:pt idx="76">
                          <c:v>3/19/2021</c:v>
                        </c:pt>
                        <c:pt idx="77">
                          <c:v>3/22/2021</c:v>
                        </c:pt>
                        <c:pt idx="78">
                          <c:v>3/23/2021</c:v>
                        </c:pt>
                        <c:pt idx="79">
                          <c:v>3/24/2021</c:v>
                        </c:pt>
                        <c:pt idx="80">
                          <c:v>3/25/2021</c:v>
                        </c:pt>
                        <c:pt idx="81">
                          <c:v>3/26/2021</c:v>
                        </c:pt>
                        <c:pt idx="82">
                          <c:v>3/29/2021</c:v>
                        </c:pt>
                        <c:pt idx="83">
                          <c:v>3/30/2021</c:v>
                        </c:pt>
                        <c:pt idx="84">
                          <c:v>3/31/2021</c:v>
                        </c:pt>
                        <c:pt idx="85">
                          <c:v>4/1/2021</c:v>
                        </c:pt>
                        <c:pt idx="86">
                          <c:v>4/5/2021</c:v>
                        </c:pt>
                        <c:pt idx="87">
                          <c:v>4/6/2021</c:v>
                        </c:pt>
                        <c:pt idx="88">
                          <c:v>4/7/2021</c:v>
                        </c:pt>
                        <c:pt idx="89">
                          <c:v>4/8/2021</c:v>
                        </c:pt>
                        <c:pt idx="90">
                          <c:v>4/9/2021</c:v>
                        </c:pt>
                        <c:pt idx="91">
                          <c:v>4/12/2021</c:v>
                        </c:pt>
                        <c:pt idx="92">
                          <c:v>4/13/2021</c:v>
                        </c:pt>
                        <c:pt idx="93">
                          <c:v>4/14/2021</c:v>
                        </c:pt>
                        <c:pt idx="94">
                          <c:v>4/15/2021</c:v>
                        </c:pt>
                        <c:pt idx="95">
                          <c:v>4/16/2021</c:v>
                        </c:pt>
                        <c:pt idx="96">
                          <c:v>4/19/2021</c:v>
                        </c:pt>
                        <c:pt idx="97">
                          <c:v>4/20/2021</c:v>
                        </c:pt>
                        <c:pt idx="98">
                          <c:v>4/21/2021</c:v>
                        </c:pt>
                        <c:pt idx="99">
                          <c:v>4/22/2021</c:v>
                        </c:pt>
                        <c:pt idx="100">
                          <c:v>4/23/2021</c:v>
                        </c:pt>
                        <c:pt idx="101">
                          <c:v>4/26/2021</c:v>
                        </c:pt>
                        <c:pt idx="102">
                          <c:v>4/27/2021</c:v>
                        </c:pt>
                        <c:pt idx="103">
                          <c:v>4/28/2021</c:v>
                        </c:pt>
                        <c:pt idx="104">
                          <c:v>4/29/2021</c:v>
                        </c:pt>
                        <c:pt idx="105">
                          <c:v>4/30/2021</c:v>
                        </c:pt>
                        <c:pt idx="106">
                          <c:v>5/3/2021</c:v>
                        </c:pt>
                        <c:pt idx="107">
                          <c:v>5/4/2021</c:v>
                        </c:pt>
                        <c:pt idx="108">
                          <c:v>5/5/2021</c:v>
                        </c:pt>
                        <c:pt idx="109">
                          <c:v>5/6/2021</c:v>
                        </c:pt>
                        <c:pt idx="110">
                          <c:v>5/7/2021</c:v>
                        </c:pt>
                        <c:pt idx="111">
                          <c:v>5/10/2021</c:v>
                        </c:pt>
                        <c:pt idx="112">
                          <c:v>5/11/2021</c:v>
                        </c:pt>
                        <c:pt idx="113">
                          <c:v>5/12/2021</c:v>
                        </c:pt>
                        <c:pt idx="114">
                          <c:v>5/13/2021</c:v>
                        </c:pt>
                        <c:pt idx="115">
                          <c:v>5/14/2021</c:v>
                        </c:pt>
                        <c:pt idx="116">
                          <c:v>5/17/2021</c:v>
                        </c:pt>
                        <c:pt idx="117">
                          <c:v>5/18/2021</c:v>
                        </c:pt>
                        <c:pt idx="118">
                          <c:v>5/19/2021</c:v>
                        </c:pt>
                        <c:pt idx="119">
                          <c:v>5/20/2021</c:v>
                        </c:pt>
                        <c:pt idx="120">
                          <c:v>5/21/2021</c:v>
                        </c:pt>
                        <c:pt idx="121">
                          <c:v>5/24/2021</c:v>
                        </c:pt>
                        <c:pt idx="122">
                          <c:v>5/25/2021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6</c:v>
                        </c:pt>
                        <c:pt idx="26">
                          <c:v>7</c:v>
                        </c:pt>
                        <c:pt idx="27">
                          <c:v>8</c:v>
                        </c:pt>
                        <c:pt idx="28">
                          <c:v>9</c:v>
                        </c:pt>
                        <c:pt idx="29">
                          <c:v>10</c:v>
                        </c:pt>
                        <c:pt idx="30">
                          <c:v>11</c:v>
                        </c:pt>
                        <c:pt idx="31">
                          <c:v>12</c:v>
                        </c:pt>
                        <c:pt idx="32">
                          <c:v>13</c:v>
                        </c:pt>
                        <c:pt idx="33">
                          <c:v>14</c:v>
                        </c:pt>
                        <c:pt idx="34">
                          <c:v>15</c:v>
                        </c:pt>
                        <c:pt idx="35">
                          <c:v>16</c:v>
                        </c:pt>
                        <c:pt idx="36">
                          <c:v>17</c:v>
                        </c:pt>
                        <c:pt idx="37">
                          <c:v>18</c:v>
                        </c:pt>
                        <c:pt idx="38">
                          <c:v>19</c:v>
                        </c:pt>
                        <c:pt idx="39">
                          <c:v>20</c:v>
                        </c:pt>
                        <c:pt idx="40">
                          <c:v>1</c:v>
                        </c:pt>
                        <c:pt idx="41">
                          <c:v>2</c:v>
                        </c:pt>
                        <c:pt idx="42">
                          <c:v>3</c:v>
                        </c:pt>
                        <c:pt idx="43">
                          <c:v>4</c:v>
                        </c:pt>
                        <c:pt idx="44">
                          <c:v>5</c:v>
                        </c:pt>
                        <c:pt idx="45">
                          <c:v>6</c:v>
                        </c:pt>
                        <c:pt idx="46">
                          <c:v>7</c:v>
                        </c:pt>
                        <c:pt idx="47">
                          <c:v>8</c:v>
                        </c:pt>
                        <c:pt idx="48">
                          <c:v>9</c:v>
                        </c:pt>
                        <c:pt idx="49">
                          <c:v>10</c:v>
                        </c:pt>
                        <c:pt idx="50">
                          <c:v>11</c:v>
                        </c:pt>
                        <c:pt idx="51">
                          <c:v>12</c:v>
                        </c:pt>
                        <c:pt idx="52">
                          <c:v>13</c:v>
                        </c:pt>
                        <c:pt idx="53">
                          <c:v>14</c:v>
                        </c:pt>
                        <c:pt idx="54">
                          <c:v>15</c:v>
                        </c:pt>
                        <c:pt idx="55">
                          <c:v>16</c:v>
                        </c:pt>
                        <c:pt idx="56">
                          <c:v>17</c:v>
                        </c:pt>
                        <c:pt idx="57">
                          <c:v>18</c:v>
                        </c:pt>
                        <c:pt idx="58">
                          <c:v>19</c:v>
                        </c:pt>
                        <c:pt idx="59">
                          <c:v>20</c:v>
                        </c:pt>
                        <c:pt idx="60">
                          <c:v>1</c:v>
                        </c:pt>
                        <c:pt idx="61">
                          <c:v>2</c:v>
                        </c:pt>
                        <c:pt idx="62">
                          <c:v>3</c:v>
                        </c:pt>
                        <c:pt idx="63">
                          <c:v>4</c:v>
                        </c:pt>
                        <c:pt idx="64">
                          <c:v>5</c:v>
                        </c:pt>
                        <c:pt idx="65">
                          <c:v>6</c:v>
                        </c:pt>
                        <c:pt idx="66">
                          <c:v>7</c:v>
                        </c:pt>
                        <c:pt idx="67">
                          <c:v>8</c:v>
                        </c:pt>
                        <c:pt idx="68">
                          <c:v>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13</c:v>
                        </c:pt>
                        <c:pt idx="73">
                          <c:v>14</c:v>
                        </c:pt>
                        <c:pt idx="74">
                          <c:v>15</c:v>
                        </c:pt>
                        <c:pt idx="75">
                          <c:v>16</c:v>
                        </c:pt>
                        <c:pt idx="76">
                          <c:v>17</c:v>
                        </c:pt>
                        <c:pt idx="77">
                          <c:v>18</c:v>
                        </c:pt>
                        <c:pt idx="78">
                          <c:v>19</c:v>
                        </c:pt>
                        <c:pt idx="79">
                          <c:v>20</c:v>
                        </c:pt>
                        <c:pt idx="80">
                          <c:v>1</c:v>
                        </c:pt>
                        <c:pt idx="81">
                          <c:v>2</c:v>
                        </c:pt>
                        <c:pt idx="82">
                          <c:v>3</c:v>
                        </c:pt>
                        <c:pt idx="83">
                          <c:v>4</c:v>
                        </c:pt>
                        <c:pt idx="84">
                          <c:v>5</c:v>
                        </c:pt>
                        <c:pt idx="85">
                          <c:v>6</c:v>
                        </c:pt>
                        <c:pt idx="86">
                          <c:v>7</c:v>
                        </c:pt>
                        <c:pt idx="87">
                          <c:v>8</c:v>
                        </c:pt>
                        <c:pt idx="88">
                          <c:v>9</c:v>
                        </c:pt>
                        <c:pt idx="89">
                          <c:v>10</c:v>
                        </c:pt>
                        <c:pt idx="90">
                          <c:v>11</c:v>
                        </c:pt>
                        <c:pt idx="91">
                          <c:v>12</c:v>
                        </c:pt>
                        <c:pt idx="92">
                          <c:v>13</c:v>
                        </c:pt>
                        <c:pt idx="93">
                          <c:v>14</c:v>
                        </c:pt>
                        <c:pt idx="94">
                          <c:v>15</c:v>
                        </c:pt>
                        <c:pt idx="95">
                          <c:v>16</c:v>
                        </c:pt>
                        <c:pt idx="96">
                          <c:v>17</c:v>
                        </c:pt>
                        <c:pt idx="97">
                          <c:v>18</c:v>
                        </c:pt>
                        <c:pt idx="98">
                          <c:v>19</c:v>
                        </c:pt>
                        <c:pt idx="99">
                          <c:v>20</c:v>
                        </c:pt>
                        <c:pt idx="100">
                          <c:v>1</c:v>
                        </c:pt>
                        <c:pt idx="101">
                          <c:v>2</c:v>
                        </c:pt>
                        <c:pt idx="102">
                          <c:v>3</c:v>
                        </c:pt>
                        <c:pt idx="103">
                          <c:v>4</c:v>
                        </c:pt>
                        <c:pt idx="104">
                          <c:v>5</c:v>
                        </c:pt>
                        <c:pt idx="105">
                          <c:v>6</c:v>
                        </c:pt>
                        <c:pt idx="106">
                          <c:v>7</c:v>
                        </c:pt>
                        <c:pt idx="107">
                          <c:v>8</c:v>
                        </c:pt>
                        <c:pt idx="108">
                          <c:v>9</c:v>
                        </c:pt>
                        <c:pt idx="109">
                          <c:v>10</c:v>
                        </c:pt>
                        <c:pt idx="110">
                          <c:v>11</c:v>
                        </c:pt>
                        <c:pt idx="111">
                          <c:v>12</c:v>
                        </c:pt>
                        <c:pt idx="112">
                          <c:v>13</c:v>
                        </c:pt>
                        <c:pt idx="113">
                          <c:v>14</c:v>
                        </c:pt>
                        <c:pt idx="114">
                          <c:v>15</c:v>
                        </c:pt>
                        <c:pt idx="115">
                          <c:v>16</c:v>
                        </c:pt>
                        <c:pt idx="116">
                          <c:v>17</c:v>
                        </c:pt>
                        <c:pt idx="117">
                          <c:v>18</c:v>
                        </c:pt>
                        <c:pt idx="118">
                          <c:v>19</c:v>
                        </c:pt>
                        <c:pt idx="119">
                          <c:v>20</c:v>
                        </c:pt>
                        <c:pt idx="120">
                          <c:v>1</c:v>
                        </c:pt>
                        <c:pt idx="121">
                          <c:v>2</c:v>
                        </c:pt>
                        <c:pt idx="122">
                          <c:v>3</c:v>
                        </c:pt>
                      </c:lvl>
                      <c:lvl>
                        <c:pt idx="0">
                          <c:v>1</c:v>
                        </c:pt>
                        <c:pt idx="20">
                          <c:v>2</c:v>
                        </c:pt>
                        <c:pt idx="40">
                          <c:v>3</c:v>
                        </c:pt>
                        <c:pt idx="60">
                          <c:v>4</c:v>
                        </c:pt>
                        <c:pt idx="80">
                          <c:v>5</c:v>
                        </c:pt>
                        <c:pt idx="100">
                          <c:v>6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  <c:pt idx="119">
                          <c:v>120</c:v>
                        </c:pt>
                        <c:pt idx="120">
                          <c:v>121</c:v>
                        </c:pt>
                        <c:pt idx="121">
                          <c:v>122</c:v>
                        </c:pt>
                        <c:pt idx="122">
                          <c:v>123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'Seasonal-Trend Model'!$P$3:$P$125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22.986144706865886</c:v>
                      </c:pt>
                      <c:pt idx="1">
                        <c:v>38.912169589655768</c:v>
                      </c:pt>
                      <c:pt idx="2">
                        <c:v>21.943440292809598</c:v>
                      </c:pt>
                      <c:pt idx="3">
                        <c:v>37.058526950535175</c:v>
                      </c:pt>
                      <c:pt idx="4">
                        <c:v>23.737774486417177</c:v>
                      </c:pt>
                      <c:pt idx="5">
                        <c:v>37.137109153640544</c:v>
                      </c:pt>
                      <c:pt idx="6">
                        <c:v>59.585883792046715</c:v>
                      </c:pt>
                      <c:pt idx="7">
                        <c:v>56.619814176781148</c:v>
                      </c:pt>
                      <c:pt idx="8">
                        <c:v>55.959054274976026</c:v>
                      </c:pt>
                      <c:pt idx="9">
                        <c:v>43.608357299306171</c:v>
                      </c:pt>
                      <c:pt idx="10">
                        <c:v>46.344358969025457</c:v>
                      </c:pt>
                      <c:pt idx="11">
                        <c:v>71.298618194587931</c:v>
                      </c:pt>
                      <c:pt idx="12">
                        <c:v>55.701853946052111</c:v>
                      </c:pt>
                      <c:pt idx="13">
                        <c:v>37.777674441188587</c:v>
                      </c:pt>
                      <c:pt idx="14">
                        <c:v>19.040728880006274</c:v>
                      </c:pt>
                      <c:pt idx="15">
                        <c:v>5.8563422289512124</c:v>
                      </c:pt>
                      <c:pt idx="16">
                        <c:v>3.4513608256194379</c:v>
                      </c:pt>
                      <c:pt idx="17">
                        <c:v>11.850905129459779</c:v>
                      </c:pt>
                      <c:pt idx="18">
                        <c:v>7.2013233478102574</c:v>
                      </c:pt>
                      <c:pt idx="19">
                        <c:v>9.5677389509379047</c:v>
                      </c:pt>
                      <c:pt idx="20">
                        <c:v>3.7776316832002115</c:v>
                      </c:pt>
                      <c:pt idx="21">
                        <c:v>1.7837021337457012E-2</c:v>
                      </c:pt>
                      <c:pt idx="22">
                        <c:v>0.14612556041672162</c:v>
                      </c:pt>
                      <c:pt idx="23">
                        <c:v>1.867144243579077</c:v>
                      </c:pt>
                      <c:pt idx="24">
                        <c:v>0.11727613364720242</c:v>
                      </c:pt>
                      <c:pt idx="25">
                        <c:v>2.4727682592766671</c:v>
                      </c:pt>
                      <c:pt idx="26">
                        <c:v>1.0987075354375855</c:v>
                      </c:pt>
                      <c:pt idx="27">
                        <c:v>3.4618502719540442E-3</c:v>
                      </c:pt>
                      <c:pt idx="28">
                        <c:v>1.7582676547961624</c:v>
                      </c:pt>
                      <c:pt idx="29">
                        <c:v>4.4224352905016362</c:v>
                      </c:pt>
                      <c:pt idx="30">
                        <c:v>2.2238804470502993</c:v>
                      </c:pt>
                      <c:pt idx="31">
                        <c:v>1.0449968468131645</c:v>
                      </c:pt>
                      <c:pt idx="32">
                        <c:v>0.57055915942206414</c:v>
                      </c:pt>
                      <c:pt idx="33">
                        <c:v>6.4207608256225748E-2</c:v>
                      </c:pt>
                      <c:pt idx="34">
                        <c:v>4.0552159942544554E-2</c:v>
                      </c:pt>
                      <c:pt idx="35">
                        <c:v>0.51173883035959589</c:v>
                      </c:pt>
                      <c:pt idx="36">
                        <c:v>6.0902474532958488E-2</c:v>
                      </c:pt>
                      <c:pt idx="37">
                        <c:v>0.69512195507456198</c:v>
                      </c:pt>
                      <c:pt idx="38">
                        <c:v>3.5962970527942333</c:v>
                      </c:pt>
                      <c:pt idx="39">
                        <c:v>1.5708480275090868</c:v>
                      </c:pt>
                      <c:pt idx="40">
                        <c:v>15.38862114608447</c:v>
                      </c:pt>
                      <c:pt idx="41">
                        <c:v>15.59575136300777</c:v>
                      </c:pt>
                      <c:pt idx="42">
                        <c:v>32.730858686692706</c:v>
                      </c:pt>
                      <c:pt idx="43">
                        <c:v>4.9709054764784639</c:v>
                      </c:pt>
                      <c:pt idx="44">
                        <c:v>2.2890032898078991</c:v>
                      </c:pt>
                      <c:pt idx="45">
                        <c:v>76.195930674927851</c:v>
                      </c:pt>
                      <c:pt idx="46">
                        <c:v>59.333101722411442</c:v>
                      </c:pt>
                      <c:pt idx="47">
                        <c:v>188.3012667100511</c:v>
                      </c:pt>
                      <c:pt idx="48">
                        <c:v>141.67131968317631</c:v>
                      </c:pt>
                      <c:pt idx="49">
                        <c:v>97.211373265901514</c:v>
                      </c:pt>
                      <c:pt idx="50">
                        <c:v>94.482390345678908</c:v>
                      </c:pt>
                      <c:pt idx="51">
                        <c:v>100.969511674164</c:v>
                      </c:pt>
                      <c:pt idx="52">
                        <c:v>96.316162265032531</c:v>
                      </c:pt>
                      <c:pt idx="53">
                        <c:v>135.01431775422421</c:v>
                      </c:pt>
                      <c:pt idx="54">
                        <c:v>130.89204257180481</c:v>
                      </c:pt>
                      <c:pt idx="55">
                        <c:v>106.10451375620775</c:v>
                      </c:pt>
                      <c:pt idx="56">
                        <c:v>148.62899976152843</c:v>
                      </c:pt>
                      <c:pt idx="57">
                        <c:v>105.98766082684156</c:v>
                      </c:pt>
                      <c:pt idx="58">
                        <c:v>104.46369146665279</c:v>
                      </c:pt>
                      <c:pt idx="59">
                        <c:v>57.858882806186784</c:v>
                      </c:pt>
                      <c:pt idx="60">
                        <c:v>26.295824403609789</c:v>
                      </c:pt>
                      <c:pt idx="61">
                        <c:v>10.082263445218034</c:v>
                      </c:pt>
                      <c:pt idx="62">
                        <c:v>31.534529654467487</c:v>
                      </c:pt>
                      <c:pt idx="63">
                        <c:v>15.875894625687323</c:v>
                      </c:pt>
                      <c:pt idx="64">
                        <c:v>7.5166693673992038</c:v>
                      </c:pt>
                      <c:pt idx="65">
                        <c:v>3.1842501005607216</c:v>
                      </c:pt>
                      <c:pt idx="66">
                        <c:v>7.4311092535838041E-3</c:v>
                      </c:pt>
                      <c:pt idx="67">
                        <c:v>14.320576453095136</c:v>
                      </c:pt>
                      <c:pt idx="68">
                        <c:v>10.568061458412231</c:v>
                      </c:pt>
                      <c:pt idx="69">
                        <c:v>8.0304058408165773</c:v>
                      </c:pt>
                      <c:pt idx="70">
                        <c:v>2.0760704555931357</c:v>
                      </c:pt>
                      <c:pt idx="71">
                        <c:v>0.17267229591047664</c:v>
                      </c:pt>
                      <c:pt idx="72">
                        <c:v>0.3878859798271268</c:v>
                      </c:pt>
                      <c:pt idx="73">
                        <c:v>4.6765079879277964</c:v>
                      </c:pt>
                      <c:pt idx="74">
                        <c:v>1.9683941978871553</c:v>
                      </c:pt>
                      <c:pt idx="75">
                        <c:v>1.1578853729633056</c:v>
                      </c:pt>
                      <c:pt idx="76">
                        <c:v>0.74981311235074088</c:v>
                      </c:pt>
                      <c:pt idx="77">
                        <c:v>8.2013704938342116</c:v>
                      </c:pt>
                      <c:pt idx="78">
                        <c:v>3.4890007525363531</c:v>
                      </c:pt>
                      <c:pt idx="79">
                        <c:v>0.45381632092448432</c:v>
                      </c:pt>
                      <c:pt idx="80">
                        <c:v>0.10974499423291752</c:v>
                      </c:pt>
                      <c:pt idx="81">
                        <c:v>3.0613299726271528</c:v>
                      </c:pt>
                      <c:pt idx="82">
                        <c:v>9.6236740618222214</c:v>
                      </c:pt>
                      <c:pt idx="83">
                        <c:v>2.8848105653266116</c:v>
                      </c:pt>
                      <c:pt idx="84">
                        <c:v>10.280104636518994</c:v>
                      </c:pt>
                      <c:pt idx="85">
                        <c:v>4.8052388789365441</c:v>
                      </c:pt>
                      <c:pt idx="86">
                        <c:v>37.390680366065233</c:v>
                      </c:pt>
                      <c:pt idx="87">
                        <c:v>23.224713970629661</c:v>
                      </c:pt>
                      <c:pt idx="88">
                        <c:v>25.358504408451289</c:v>
                      </c:pt>
                      <c:pt idx="89">
                        <c:v>24.530485818012494</c:v>
                      </c:pt>
                      <c:pt idx="90">
                        <c:v>37.186636447216898</c:v>
                      </c:pt>
                      <c:pt idx="91">
                        <c:v>28.735691659622617</c:v>
                      </c:pt>
                      <c:pt idx="92">
                        <c:v>36.742122437025571</c:v>
                      </c:pt>
                      <c:pt idx="93">
                        <c:v>40.138368738927696</c:v>
                      </c:pt>
                      <c:pt idx="94">
                        <c:v>51.77059251844873</c:v>
                      </c:pt>
                      <c:pt idx="95">
                        <c:v>33.540315328597472</c:v>
                      </c:pt>
                      <c:pt idx="96">
                        <c:v>20.616009597732386</c:v>
                      </c:pt>
                      <c:pt idx="97">
                        <c:v>12.549859751868722</c:v>
                      </c:pt>
                      <c:pt idx="98">
                        <c:v>17.347435981466536</c:v>
                      </c:pt>
                      <c:pt idx="99">
                        <c:v>23.874789422022349</c:v>
                      </c:pt>
                      <c:pt idx="100">
                        <c:v>35.158957471810552</c:v>
                      </c:pt>
                      <c:pt idx="101">
                        <c:v>17.758414086864747</c:v>
                      </c:pt>
                      <c:pt idx="102">
                        <c:v>4.5746880317716929</c:v>
                      </c:pt>
                      <c:pt idx="103">
                        <c:v>0.42573066079513588</c:v>
                      </c:pt>
                      <c:pt idx="104">
                        <c:v>1.0421489274087037</c:v>
                      </c:pt>
                      <c:pt idx="105">
                        <c:v>30.817867210951846</c:v>
                      </c:pt>
                      <c:pt idx="106">
                        <c:v>48.361012454185044</c:v>
                      </c:pt>
                      <c:pt idx="107">
                        <c:v>87.185992837289987</c:v>
                      </c:pt>
                      <c:pt idx="108">
                        <c:v>85.5200819099001</c:v>
                      </c:pt>
                      <c:pt idx="109">
                        <c:v>66.594622680824301</c:v>
                      </c:pt>
                      <c:pt idx="110">
                        <c:v>94.147765578864735</c:v>
                      </c:pt>
                      <c:pt idx="111">
                        <c:v>93.76674423125408</c:v>
                      </c:pt>
                      <c:pt idx="112">
                        <c:v>117.06679112507381</c:v>
                      </c:pt>
                      <c:pt idx="113">
                        <c:v>180.67528660185832</c:v>
                      </c:pt>
                      <c:pt idx="114">
                        <c:v>186.39432999069962</c:v>
                      </c:pt>
                      <c:pt idx="115">
                        <c:v>148.9192760603008</c:v>
                      </c:pt>
                      <c:pt idx="116">
                        <c:v>157.87802560608984</c:v>
                      </c:pt>
                      <c:pt idx="117">
                        <c:v>123.40211052938987</c:v>
                      </c:pt>
                      <c:pt idx="118">
                        <c:v>99.956825700427601</c:v>
                      </c:pt>
                      <c:pt idx="119">
                        <c:v>66.97749669344374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FEF-4896-A51B-74B5E15C1181}"/>
                  </c:ext>
                </c:extLst>
              </c15:ser>
            </c15:filteredLineSeries>
          </c:ext>
        </c:extLst>
      </c:lineChart>
      <c:catAx>
        <c:axId val="35716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1919"/>
        <c:crosses val="autoZero"/>
        <c:auto val="1"/>
        <c:lblAlgn val="ctr"/>
        <c:lblOffset val="100"/>
        <c:noMultiLvlLbl val="0"/>
      </c:catAx>
      <c:valAx>
        <c:axId val="4227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2</xdr:row>
      <xdr:rowOff>34290</xdr:rowOff>
    </xdr:from>
    <xdr:to>
      <xdr:col>12</xdr:col>
      <xdr:colOff>594360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4E157F-D99F-40B6-927D-52EB93FC3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590549</xdr:colOff>
      <xdr:row>10</xdr:row>
      <xdr:rowOff>147636</xdr:rowOff>
    </xdr:from>
    <xdr:to>
      <xdr:col>36</xdr:col>
      <xdr:colOff>295274</xdr:colOff>
      <xdr:row>32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07F1E-1B11-44C5-86E3-4F134DE7D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414336</xdr:colOff>
      <xdr:row>17</xdr:row>
      <xdr:rowOff>14287</xdr:rowOff>
    </xdr:from>
    <xdr:to>
      <xdr:col>36</xdr:col>
      <xdr:colOff>190500</xdr:colOff>
      <xdr:row>41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0DBFB-7E1C-49EC-BA8B-AB44E3066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457200</xdr:colOff>
      <xdr:row>16</xdr:row>
      <xdr:rowOff>128587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132F77-4A5E-45FE-BC6E-4B87A3AFEDDA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161925</xdr:colOff>
      <xdr:row>1</xdr:row>
      <xdr:rowOff>33337</xdr:rowOff>
    </xdr:from>
    <xdr:ext cx="2747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B15143-4AB9-47E4-A25D-C830B53166C1}"/>
                </a:ext>
              </a:extLst>
            </xdr:cNvPr>
            <xdr:cNvSpPr txBox="1"/>
          </xdr:nvSpPr>
          <xdr:spPr>
            <a:xfrm>
              <a:off x="3895725" y="223837"/>
              <a:ext cx="2747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𝑆𝑡𝐼𝑡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B15143-4AB9-47E4-A25D-C830B53166C1}"/>
                </a:ext>
              </a:extLst>
            </xdr:cNvPr>
            <xdr:cNvSpPr txBox="1"/>
          </xdr:nvSpPr>
          <xdr:spPr>
            <a:xfrm>
              <a:off x="3895725" y="223837"/>
              <a:ext cx="2747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𝑆𝑡𝐼𝑡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219075</xdr:colOff>
      <xdr:row>1</xdr:row>
      <xdr:rowOff>19050</xdr:rowOff>
    </xdr:from>
    <xdr:ext cx="1656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FC80DA-CCDB-466B-A9B0-D77FBCB4DB95}"/>
                </a:ext>
              </a:extLst>
            </xdr:cNvPr>
            <xdr:cNvSpPr txBox="1"/>
          </xdr:nvSpPr>
          <xdr:spPr>
            <a:xfrm>
              <a:off x="4562475" y="209550"/>
              <a:ext cx="1656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𝑆𝑡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FC80DA-CCDB-466B-A9B0-D77FBCB4DB95}"/>
                </a:ext>
              </a:extLst>
            </xdr:cNvPr>
            <xdr:cNvSpPr txBox="1"/>
          </xdr:nvSpPr>
          <xdr:spPr>
            <a:xfrm>
              <a:off x="4562475" y="209550"/>
              <a:ext cx="1656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𝑆𝑡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24</xdr:col>
      <xdr:colOff>342900</xdr:colOff>
      <xdr:row>22</xdr:row>
      <xdr:rowOff>100011</xdr:rowOff>
    </xdr:from>
    <xdr:to>
      <xdr:col>37</xdr:col>
      <xdr:colOff>0</xdr:colOff>
      <xdr:row>50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EEC05C-0F98-4FB6-A3D3-6705E062F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2"/>
  <sheetViews>
    <sheetView workbookViewId="0">
      <selection activeCell="O29" sqref="O29"/>
    </sheetView>
  </sheetViews>
  <sheetFormatPr defaultRowHeight="15" x14ac:dyDescent="0.25"/>
  <cols>
    <col min="1" max="1" width="10.5703125" bestFit="1" customWidth="1"/>
    <col min="2" max="2" width="8.85546875" style="2"/>
  </cols>
  <sheetData>
    <row r="1" spans="1:2" x14ac:dyDescent="0.25">
      <c r="A1" t="s">
        <v>2</v>
      </c>
      <c r="B1" s="3"/>
    </row>
    <row r="2" spans="1:2" x14ac:dyDescent="0.25">
      <c r="A2" t="s">
        <v>0</v>
      </c>
      <c r="B2" s="3" t="s">
        <v>1</v>
      </c>
    </row>
    <row r="3" spans="1:2" x14ac:dyDescent="0.25">
      <c r="A3" s="1">
        <v>44162</v>
      </c>
      <c r="B3" s="2">
        <v>94.07</v>
      </c>
    </row>
    <row r="4" spans="1:2" x14ac:dyDescent="0.25">
      <c r="A4" s="1">
        <v>44165</v>
      </c>
      <c r="B4" s="2">
        <v>93.290001000000004</v>
      </c>
    </row>
    <row r="5" spans="1:2" x14ac:dyDescent="0.25">
      <c r="A5" s="1">
        <v>44166</v>
      </c>
      <c r="B5" s="2">
        <v>94.68</v>
      </c>
    </row>
    <row r="6" spans="1:2" x14ac:dyDescent="0.25">
      <c r="A6" s="1">
        <v>44167</v>
      </c>
      <c r="B6" s="2">
        <v>92.620002999999997</v>
      </c>
    </row>
    <row r="7" spans="1:2" x14ac:dyDescent="0.25">
      <c r="A7" s="1">
        <v>44168</v>
      </c>
      <c r="B7" s="2">
        <v>93.830001999999993</v>
      </c>
    </row>
    <row r="8" spans="1:2" x14ac:dyDescent="0.25">
      <c r="A8" s="1">
        <v>44169</v>
      </c>
      <c r="B8" s="2">
        <v>94.400002000000001</v>
      </c>
    </row>
    <row r="9" spans="1:2" x14ac:dyDescent="0.25">
      <c r="A9" s="1">
        <v>44172</v>
      </c>
      <c r="B9" s="2">
        <v>93.360000999999997</v>
      </c>
    </row>
    <row r="10" spans="1:2" x14ac:dyDescent="0.25">
      <c r="A10" s="1">
        <v>44173</v>
      </c>
      <c r="B10" s="2">
        <v>93.370002999999997</v>
      </c>
    </row>
    <row r="11" spans="1:2" x14ac:dyDescent="0.25">
      <c r="A11" s="1">
        <v>44174</v>
      </c>
      <c r="B11" s="2">
        <v>94.129997000000003</v>
      </c>
    </row>
    <row r="12" spans="1:2" x14ac:dyDescent="0.25">
      <c r="A12" s="1">
        <v>44175</v>
      </c>
      <c r="B12" s="2">
        <v>94.089995999999999</v>
      </c>
    </row>
    <row r="13" spans="1:2" x14ac:dyDescent="0.25">
      <c r="A13" s="1">
        <v>44176</v>
      </c>
      <c r="B13" s="2">
        <v>94.68</v>
      </c>
    </row>
    <row r="14" spans="1:2" x14ac:dyDescent="0.25">
      <c r="A14" s="1">
        <v>44179</v>
      </c>
      <c r="B14" s="2">
        <v>93.370002999999997</v>
      </c>
    </row>
    <row r="15" spans="1:2" x14ac:dyDescent="0.25">
      <c r="A15" s="1">
        <v>44180</v>
      </c>
      <c r="B15" s="2">
        <v>94.150002000000001</v>
      </c>
    </row>
    <row r="16" spans="1:2" x14ac:dyDescent="0.25">
      <c r="A16" s="1">
        <v>44181</v>
      </c>
      <c r="B16" s="2">
        <v>95.110000999999997</v>
      </c>
    </row>
    <row r="17" spans="1:2" x14ac:dyDescent="0.25">
      <c r="A17" s="1">
        <v>44182</v>
      </c>
      <c r="B17" s="2">
        <v>97.019997000000004</v>
      </c>
    </row>
    <row r="18" spans="1:2" x14ac:dyDescent="0.25">
      <c r="A18" s="1">
        <v>44183</v>
      </c>
      <c r="B18" s="2">
        <v>98.709998999999996</v>
      </c>
    </row>
    <row r="19" spans="1:2" x14ac:dyDescent="0.25">
      <c r="A19" s="1">
        <v>44186</v>
      </c>
      <c r="B19" s="2">
        <v>99.400002000000001</v>
      </c>
    </row>
    <row r="20" spans="1:2" x14ac:dyDescent="0.25">
      <c r="A20" s="1">
        <v>44187</v>
      </c>
      <c r="B20" s="2">
        <v>97.459998999999996</v>
      </c>
    </row>
    <row r="21" spans="1:2" x14ac:dyDescent="0.25">
      <c r="A21" s="1">
        <v>44188</v>
      </c>
      <c r="B21" s="2">
        <v>97.459998999999996</v>
      </c>
    </row>
    <row r="22" spans="1:2" x14ac:dyDescent="0.25">
      <c r="A22" s="1">
        <v>44189</v>
      </c>
      <c r="B22" s="2">
        <v>96.839995999999999</v>
      </c>
    </row>
    <row r="23" spans="1:2" x14ac:dyDescent="0.25">
      <c r="A23" s="1">
        <v>44193</v>
      </c>
      <c r="B23" s="2">
        <v>97.949996999999996</v>
      </c>
    </row>
    <row r="24" spans="1:2" x14ac:dyDescent="0.25">
      <c r="A24" s="1">
        <v>44194</v>
      </c>
      <c r="B24" s="2">
        <v>100.43</v>
      </c>
    </row>
    <row r="25" spans="1:2" x14ac:dyDescent="0.25">
      <c r="A25" s="1">
        <v>44195</v>
      </c>
      <c r="B25" s="2">
        <v>100.779999</v>
      </c>
    </row>
    <row r="26" spans="1:2" x14ac:dyDescent="0.25">
      <c r="A26" s="1">
        <v>44196</v>
      </c>
      <c r="B26" s="2">
        <v>101.099998</v>
      </c>
    </row>
    <row r="27" spans="1:2" x14ac:dyDescent="0.25">
      <c r="A27" s="1">
        <v>44200</v>
      </c>
      <c r="B27" s="2">
        <v>100.07</v>
      </c>
    </row>
    <row r="28" spans="1:2" x14ac:dyDescent="0.25">
      <c r="A28" s="1">
        <v>44201</v>
      </c>
      <c r="B28" s="2">
        <v>103.110001</v>
      </c>
    </row>
    <row r="29" spans="1:2" x14ac:dyDescent="0.25">
      <c r="A29" s="1">
        <v>44202</v>
      </c>
      <c r="B29" s="2">
        <v>101.08000199999999</v>
      </c>
    </row>
    <row r="30" spans="1:2" x14ac:dyDescent="0.25">
      <c r="A30" s="1">
        <v>44203</v>
      </c>
      <c r="B30" s="2">
        <v>102</v>
      </c>
    </row>
    <row r="31" spans="1:2" x14ac:dyDescent="0.25">
      <c r="A31" s="1">
        <v>44204</v>
      </c>
      <c r="B31" s="2">
        <v>103.989998</v>
      </c>
    </row>
    <row r="32" spans="1:2" x14ac:dyDescent="0.25">
      <c r="A32" s="1">
        <v>44207</v>
      </c>
      <c r="B32" s="2">
        <v>103.839996</v>
      </c>
    </row>
    <row r="33" spans="1:2" x14ac:dyDescent="0.25">
      <c r="A33" s="1">
        <v>44208</v>
      </c>
      <c r="B33" s="2">
        <v>104.029999</v>
      </c>
    </row>
    <row r="34" spans="1:2" x14ac:dyDescent="0.25">
      <c r="A34" s="1">
        <v>44209</v>
      </c>
      <c r="B34" s="2">
        <v>103.889999</v>
      </c>
    </row>
    <row r="35" spans="1:2" x14ac:dyDescent="0.25">
      <c r="A35" s="1">
        <v>44210</v>
      </c>
      <c r="B35" s="2">
        <v>103.41999800000001</v>
      </c>
    </row>
    <row r="36" spans="1:2" x14ac:dyDescent="0.25">
      <c r="A36" s="1">
        <v>44211</v>
      </c>
      <c r="B36" s="2">
        <v>102.050003</v>
      </c>
    </row>
    <row r="37" spans="1:2" x14ac:dyDescent="0.25">
      <c r="A37" s="1">
        <v>44215</v>
      </c>
      <c r="B37" s="2">
        <v>102.230003</v>
      </c>
    </row>
    <row r="38" spans="1:2" x14ac:dyDescent="0.25">
      <c r="A38" s="1">
        <v>44216</v>
      </c>
      <c r="B38" s="2">
        <v>102.889999</v>
      </c>
    </row>
    <row r="39" spans="1:2" x14ac:dyDescent="0.25">
      <c r="A39" s="1">
        <v>44217</v>
      </c>
      <c r="B39" s="2">
        <v>102.550003</v>
      </c>
    </row>
    <row r="40" spans="1:2" x14ac:dyDescent="0.25">
      <c r="A40" s="1">
        <v>44218</v>
      </c>
      <c r="B40" s="2">
        <v>101.110001</v>
      </c>
    </row>
    <row r="41" spans="1:2" x14ac:dyDescent="0.25">
      <c r="A41" s="1">
        <v>44221</v>
      </c>
      <c r="B41" s="2">
        <v>99.279999000000004</v>
      </c>
    </row>
    <row r="42" spans="1:2" x14ac:dyDescent="0.25">
      <c r="A42" s="1">
        <v>44222</v>
      </c>
      <c r="B42" s="2">
        <v>99.709998999999996</v>
      </c>
    </row>
    <row r="43" spans="1:2" x14ac:dyDescent="0.25">
      <c r="A43" s="1">
        <v>44223</v>
      </c>
      <c r="B43" s="2">
        <v>97</v>
      </c>
    </row>
    <row r="44" spans="1:2" x14ac:dyDescent="0.25">
      <c r="A44" s="1">
        <v>44224</v>
      </c>
      <c r="B44" s="2">
        <v>97.650002000000001</v>
      </c>
    </row>
    <row r="45" spans="1:2" x14ac:dyDescent="0.25">
      <c r="A45" s="1">
        <v>44225</v>
      </c>
      <c r="B45" s="2">
        <v>95.709998999999996</v>
      </c>
    </row>
    <row r="46" spans="1:2" x14ac:dyDescent="0.25">
      <c r="A46" s="1">
        <v>44228</v>
      </c>
      <c r="B46" s="2">
        <v>98.529999000000004</v>
      </c>
    </row>
    <row r="47" spans="1:2" x14ac:dyDescent="0.25">
      <c r="A47" s="1">
        <v>44229</v>
      </c>
      <c r="B47" s="2">
        <v>99.239998</v>
      </c>
    </row>
    <row r="48" spans="1:2" x14ac:dyDescent="0.25">
      <c r="A48" s="1">
        <v>44230</v>
      </c>
      <c r="B48" s="2">
        <v>111.30999799999999</v>
      </c>
    </row>
    <row r="49" spans="1:2" x14ac:dyDescent="0.25">
      <c r="A49" s="1">
        <v>44231</v>
      </c>
      <c r="B49" s="2">
        <v>110.879997</v>
      </c>
    </row>
    <row r="50" spans="1:2" x14ac:dyDescent="0.25">
      <c r="A50" s="1">
        <v>44232</v>
      </c>
      <c r="B50" s="2">
        <v>116.709999</v>
      </c>
    </row>
    <row r="51" spans="1:2" x14ac:dyDescent="0.25">
      <c r="A51" s="1">
        <v>44235</v>
      </c>
      <c r="B51" s="2">
        <v>115.620003</v>
      </c>
    </row>
    <row r="52" spans="1:2" x14ac:dyDescent="0.25">
      <c r="A52" s="1">
        <v>44236</v>
      </c>
      <c r="B52" s="2">
        <v>112.639999</v>
      </c>
    </row>
    <row r="53" spans="1:2" x14ac:dyDescent="0.25">
      <c r="A53" s="1">
        <v>44237</v>
      </c>
      <c r="B53" s="2">
        <v>113.30999799999999</v>
      </c>
    </row>
    <row r="54" spans="1:2" x14ac:dyDescent="0.25">
      <c r="A54" s="1">
        <v>44238</v>
      </c>
      <c r="B54" s="2">
        <v>113.970001</v>
      </c>
    </row>
    <row r="55" spans="1:2" x14ac:dyDescent="0.25">
      <c r="A55" s="1">
        <v>44239</v>
      </c>
      <c r="B55" s="2">
        <v>113.529999</v>
      </c>
    </row>
    <row r="56" spans="1:2" x14ac:dyDescent="0.25">
      <c r="A56" s="1">
        <v>44243</v>
      </c>
      <c r="B56" s="2">
        <v>114.970001</v>
      </c>
    </row>
    <row r="57" spans="1:2" x14ac:dyDescent="0.25">
      <c r="A57" s="1">
        <v>44244</v>
      </c>
      <c r="B57" s="2">
        <v>114.91999800000001</v>
      </c>
    </row>
    <row r="58" spans="1:2" x14ac:dyDescent="0.25">
      <c r="A58" s="1">
        <v>44245</v>
      </c>
      <c r="B58" s="2">
        <v>113.519997</v>
      </c>
    </row>
    <row r="59" spans="1:2" x14ac:dyDescent="0.25">
      <c r="A59" s="1">
        <v>44246</v>
      </c>
      <c r="B59" s="2">
        <v>115.540001</v>
      </c>
    </row>
    <row r="60" spans="1:2" x14ac:dyDescent="0.25">
      <c r="A60" s="1">
        <v>44249</v>
      </c>
      <c r="B60" s="2">
        <v>113.279999</v>
      </c>
    </row>
    <row r="61" spans="1:2" x14ac:dyDescent="0.25">
      <c r="A61" s="1">
        <v>44250</v>
      </c>
      <c r="B61" s="2">
        <v>112.43</v>
      </c>
    </row>
    <row r="62" spans="1:2" x14ac:dyDescent="0.25">
      <c r="A62" s="1">
        <v>44251</v>
      </c>
      <c r="B62" s="2">
        <v>109.599998</v>
      </c>
    </row>
    <row r="63" spans="1:2" x14ac:dyDescent="0.25">
      <c r="A63" s="1">
        <v>44252</v>
      </c>
      <c r="B63" s="2">
        <v>107.08000199999999</v>
      </c>
    </row>
    <row r="64" spans="1:2" x14ac:dyDescent="0.25">
      <c r="A64" s="1">
        <v>44253</v>
      </c>
      <c r="B64" s="2">
        <v>105.80999799999999</v>
      </c>
    </row>
    <row r="65" spans="1:2" x14ac:dyDescent="0.25">
      <c r="A65" s="1">
        <v>44256</v>
      </c>
      <c r="B65" s="2">
        <v>108.08000199999999</v>
      </c>
    </row>
    <row r="66" spans="1:2" x14ac:dyDescent="0.25">
      <c r="A66" s="1">
        <v>44257</v>
      </c>
      <c r="B66" s="2">
        <v>105.769997</v>
      </c>
    </row>
    <row r="67" spans="1:2" x14ac:dyDescent="0.25">
      <c r="A67" s="1">
        <v>44258</v>
      </c>
      <c r="B67" s="2">
        <v>104.519997</v>
      </c>
    </row>
    <row r="68" spans="1:2" x14ac:dyDescent="0.25">
      <c r="A68" s="1">
        <v>44259</v>
      </c>
      <c r="B68" s="2">
        <v>101.839996</v>
      </c>
    </row>
    <row r="69" spans="1:2" x14ac:dyDescent="0.25">
      <c r="A69" s="1">
        <v>44260</v>
      </c>
      <c r="B69" s="2">
        <v>104.139999</v>
      </c>
    </row>
    <row r="70" spans="1:2" x14ac:dyDescent="0.25">
      <c r="A70" s="1">
        <v>44263</v>
      </c>
      <c r="B70" s="2">
        <v>100.25</v>
      </c>
    </row>
    <row r="71" spans="1:2" x14ac:dyDescent="0.25">
      <c r="A71" s="1">
        <v>44264</v>
      </c>
      <c r="B71" s="2">
        <v>101.519997</v>
      </c>
    </row>
    <row r="72" spans="1:2" x14ac:dyDescent="0.25">
      <c r="A72" s="1">
        <v>44265</v>
      </c>
      <c r="B72" s="2">
        <v>100.989998</v>
      </c>
    </row>
    <row r="73" spans="1:2" x14ac:dyDescent="0.25">
      <c r="A73" s="1">
        <v>44266</v>
      </c>
      <c r="B73" s="2">
        <v>103.199997</v>
      </c>
    </row>
    <row r="74" spans="1:2" x14ac:dyDescent="0.25">
      <c r="A74" s="1">
        <v>44267</v>
      </c>
      <c r="B74" s="2">
        <v>104.55999799999999</v>
      </c>
    </row>
    <row r="75" spans="1:2" x14ac:dyDescent="0.25">
      <c r="A75" s="1">
        <v>44270</v>
      </c>
      <c r="B75" s="2">
        <v>105.389999</v>
      </c>
    </row>
    <row r="76" spans="1:2" x14ac:dyDescent="0.25">
      <c r="A76" s="1">
        <v>44271</v>
      </c>
      <c r="B76" s="2">
        <v>106.55999799999999</v>
      </c>
    </row>
    <row r="77" spans="1:2" x14ac:dyDescent="0.25">
      <c r="A77" s="1">
        <v>44272</v>
      </c>
      <c r="B77" s="2">
        <v>105.93</v>
      </c>
    </row>
    <row r="78" spans="1:2" x14ac:dyDescent="0.25">
      <c r="A78" s="1">
        <v>44273</v>
      </c>
      <c r="B78" s="2">
        <v>105.339996</v>
      </c>
    </row>
    <row r="79" spans="1:2" x14ac:dyDescent="0.25">
      <c r="A79" s="1">
        <v>44274</v>
      </c>
      <c r="B79" s="2">
        <v>105.260002</v>
      </c>
    </row>
    <row r="80" spans="1:2" x14ac:dyDescent="0.25">
      <c r="A80" s="1">
        <v>44277</v>
      </c>
      <c r="B80" s="2">
        <v>106.889999</v>
      </c>
    </row>
    <row r="81" spans="1:2" x14ac:dyDescent="0.25">
      <c r="A81" s="1">
        <v>44278</v>
      </c>
      <c r="B81" s="2">
        <v>105.110001</v>
      </c>
    </row>
    <row r="82" spans="1:2" x14ac:dyDescent="0.25">
      <c r="A82" s="1">
        <v>44279</v>
      </c>
      <c r="B82" s="2">
        <v>102.349998</v>
      </c>
    </row>
    <row r="83" spans="1:2" x14ac:dyDescent="0.25">
      <c r="A83" s="1">
        <v>44280</v>
      </c>
      <c r="B83" s="2">
        <v>102.650002</v>
      </c>
    </row>
    <row r="84" spans="1:2" x14ac:dyDescent="0.25">
      <c r="A84" s="1">
        <v>44281</v>
      </c>
      <c r="B84" s="2">
        <v>105.41999800000001</v>
      </c>
    </row>
    <row r="85" spans="1:2" x14ac:dyDescent="0.25">
      <c r="A85" s="1">
        <v>44284</v>
      </c>
      <c r="B85" s="2">
        <v>106.599998</v>
      </c>
    </row>
    <row r="86" spans="1:2" x14ac:dyDescent="0.25">
      <c r="A86" s="1">
        <v>44285</v>
      </c>
      <c r="B86" s="2">
        <v>104.510002</v>
      </c>
    </row>
    <row r="87" spans="1:2" x14ac:dyDescent="0.25">
      <c r="A87" s="1">
        <v>44286</v>
      </c>
      <c r="B87" s="2">
        <v>106.010002</v>
      </c>
    </row>
    <row r="88" spans="1:2" x14ac:dyDescent="0.25">
      <c r="A88" s="1">
        <v>44287</v>
      </c>
      <c r="B88" s="2">
        <v>106.860001</v>
      </c>
    </row>
    <row r="89" spans="1:2" x14ac:dyDescent="0.25">
      <c r="A89" s="1">
        <v>44291</v>
      </c>
      <c r="B89" s="2">
        <v>111.389999</v>
      </c>
    </row>
    <row r="90" spans="1:2" x14ac:dyDescent="0.25">
      <c r="A90" s="1">
        <v>44292</v>
      </c>
      <c r="B90" s="2">
        <v>109.900002</v>
      </c>
    </row>
    <row r="91" spans="1:2" x14ac:dyDescent="0.25">
      <c r="A91" s="1">
        <v>44293</v>
      </c>
      <c r="B91" s="2">
        <v>110.860001</v>
      </c>
    </row>
    <row r="92" spans="1:2" x14ac:dyDescent="0.25">
      <c r="A92" s="1">
        <v>44294</v>
      </c>
      <c r="B92" s="2">
        <v>109.82</v>
      </c>
    </row>
    <row r="93" spans="1:2" x14ac:dyDescent="0.25">
      <c r="A93" s="1">
        <v>44295</v>
      </c>
      <c r="B93" s="2">
        <v>111.790001</v>
      </c>
    </row>
    <row r="94" spans="1:2" x14ac:dyDescent="0.25">
      <c r="A94" s="1">
        <v>44298</v>
      </c>
      <c r="B94" s="2">
        <v>111.389999</v>
      </c>
    </row>
    <row r="95" spans="1:2" x14ac:dyDescent="0.25">
      <c r="A95" s="1">
        <v>44299</v>
      </c>
      <c r="B95" s="2">
        <v>111.879997</v>
      </c>
    </row>
    <row r="96" spans="1:2" x14ac:dyDescent="0.25">
      <c r="A96" s="1">
        <v>44300</v>
      </c>
      <c r="B96" s="2">
        <v>111.779999</v>
      </c>
    </row>
    <row r="97" spans="1:2" x14ac:dyDescent="0.25">
      <c r="A97" s="1">
        <v>44301</v>
      </c>
      <c r="B97" s="2">
        <v>112.769997</v>
      </c>
    </row>
    <row r="98" spans="1:2" x14ac:dyDescent="0.25">
      <c r="A98" s="1">
        <v>44302</v>
      </c>
      <c r="B98" s="2">
        <v>111.099998</v>
      </c>
    </row>
    <row r="99" spans="1:2" x14ac:dyDescent="0.25">
      <c r="A99" s="1">
        <v>44305</v>
      </c>
      <c r="B99" s="2">
        <v>109.980003</v>
      </c>
    </row>
    <row r="100" spans="1:2" x14ac:dyDescent="0.25">
      <c r="A100" s="1">
        <v>44306</v>
      </c>
      <c r="B100" s="2">
        <v>108.610001</v>
      </c>
    </row>
    <row r="101" spans="1:2" x14ac:dyDescent="0.25">
      <c r="A101" s="1">
        <v>44307</v>
      </c>
      <c r="B101" s="2">
        <v>108.44000200000001</v>
      </c>
    </row>
    <row r="102" spans="1:2" x14ac:dyDescent="0.25">
      <c r="A102" s="1">
        <v>44308</v>
      </c>
      <c r="B102" s="2">
        <v>108.94000200000001</v>
      </c>
    </row>
    <row r="103" spans="1:2" x14ac:dyDescent="0.25">
      <c r="A103" s="1">
        <v>44309</v>
      </c>
      <c r="B103" s="2">
        <v>109.94000200000001</v>
      </c>
    </row>
    <row r="104" spans="1:2" x14ac:dyDescent="0.25">
      <c r="A104" s="1">
        <v>44312</v>
      </c>
      <c r="B104" s="2">
        <v>108.91999800000001</v>
      </c>
    </row>
    <row r="105" spans="1:2" x14ac:dyDescent="0.25">
      <c r="A105" s="1">
        <v>44313</v>
      </c>
      <c r="B105" s="2">
        <v>106.66999800000001</v>
      </c>
    </row>
    <row r="106" spans="1:2" x14ac:dyDescent="0.25">
      <c r="A106" s="1">
        <v>44314</v>
      </c>
      <c r="B106" s="2">
        <v>104.489998</v>
      </c>
    </row>
    <row r="107" spans="1:2" x14ac:dyDescent="0.25">
      <c r="A107" s="1">
        <v>44315</v>
      </c>
      <c r="B107" s="2">
        <v>104.849998</v>
      </c>
    </row>
    <row r="108" spans="1:2" x14ac:dyDescent="0.25">
      <c r="A108" s="1">
        <v>44316</v>
      </c>
      <c r="B108" s="2">
        <v>100.160004</v>
      </c>
    </row>
    <row r="109" spans="1:2" x14ac:dyDescent="0.25">
      <c r="A109" s="1">
        <v>44319</v>
      </c>
      <c r="B109" s="2">
        <v>99.370002999999997</v>
      </c>
    </row>
    <row r="110" spans="1:2" x14ac:dyDescent="0.25">
      <c r="A110" s="1">
        <v>44320</v>
      </c>
      <c r="B110" s="2">
        <v>96.790001000000004</v>
      </c>
    </row>
    <row r="111" spans="1:2" x14ac:dyDescent="0.25">
      <c r="A111" s="1">
        <v>44321</v>
      </c>
      <c r="B111" s="2">
        <v>97.629997000000003</v>
      </c>
    </row>
    <row r="112" spans="1:2" x14ac:dyDescent="0.25">
      <c r="A112" s="1">
        <v>44322</v>
      </c>
      <c r="B112" s="2">
        <v>97.75</v>
      </c>
    </row>
    <row r="113" spans="1:2" x14ac:dyDescent="0.25">
      <c r="A113" s="1">
        <v>44323</v>
      </c>
      <c r="B113" s="2">
        <v>97.040001000000004</v>
      </c>
    </row>
    <row r="114" spans="1:2" x14ac:dyDescent="0.25">
      <c r="A114" s="1">
        <v>44326</v>
      </c>
      <c r="B114" s="2">
        <v>97.400002000000001</v>
      </c>
    </row>
    <row r="115" spans="1:2" x14ac:dyDescent="0.25">
      <c r="A115" s="1">
        <v>44327</v>
      </c>
      <c r="B115" s="2">
        <v>96.050003000000004</v>
      </c>
    </row>
    <row r="116" spans="1:2" x14ac:dyDescent="0.25">
      <c r="A116" s="1">
        <v>44328</v>
      </c>
      <c r="B116" s="2">
        <v>93.050003000000004</v>
      </c>
    </row>
    <row r="117" spans="1:2" x14ac:dyDescent="0.25">
      <c r="A117" s="1">
        <v>44329</v>
      </c>
      <c r="B117" s="2">
        <v>92.970000999999996</v>
      </c>
    </row>
    <row r="118" spans="1:2" x14ac:dyDescent="0.25">
      <c r="A118" s="1">
        <v>44330</v>
      </c>
      <c r="B118" s="2">
        <v>94.150002000000001</v>
      </c>
    </row>
    <row r="119" spans="1:2" x14ac:dyDescent="0.25">
      <c r="A119" s="1">
        <v>44333</v>
      </c>
      <c r="B119" s="2">
        <v>93.919998000000007</v>
      </c>
    </row>
    <row r="120" spans="1:2" x14ac:dyDescent="0.25">
      <c r="A120" s="1">
        <v>44334</v>
      </c>
      <c r="B120" s="2">
        <v>95</v>
      </c>
    </row>
    <row r="121" spans="1:2" x14ac:dyDescent="0.25">
      <c r="A121" s="1">
        <v>44335</v>
      </c>
      <c r="B121" s="2">
        <v>95.309997999999993</v>
      </c>
    </row>
    <row r="122" spans="1:2" x14ac:dyDescent="0.25">
      <c r="A122" s="1">
        <v>44336</v>
      </c>
      <c r="B122" s="2">
        <v>96.900002000000001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2"/>
  <sheetViews>
    <sheetView topLeftCell="S1" workbookViewId="0">
      <selection activeCell="V6" sqref="V6"/>
    </sheetView>
  </sheetViews>
  <sheetFormatPr defaultRowHeight="15" x14ac:dyDescent="0.25"/>
  <cols>
    <col min="1" max="1" width="10.5703125" bestFit="1" customWidth="1"/>
    <col min="2" max="2" width="8.85546875" style="2"/>
    <col min="3" max="3" width="9" style="21" bestFit="1" customWidth="1"/>
    <col min="4" max="4" width="12.7109375" style="22" bestFit="1" customWidth="1"/>
    <col min="5" max="5" width="13.7109375" style="21" bestFit="1" customWidth="1"/>
    <col min="6" max="6" width="8.140625" style="21" bestFit="1" customWidth="1"/>
    <col min="7" max="7" width="12" style="21" bestFit="1" customWidth="1"/>
    <col min="8" max="8" width="9" style="25" bestFit="1" customWidth="1"/>
    <col min="9" max="9" width="12.7109375" style="26" bestFit="1" customWidth="1"/>
    <col min="10" max="10" width="13.7109375" style="25" bestFit="1" customWidth="1"/>
    <col min="11" max="11" width="11.140625" style="25" bestFit="1" customWidth="1"/>
    <col min="12" max="12" width="12" style="25" bestFit="1" customWidth="1"/>
    <col min="13" max="13" width="9" style="13" bestFit="1" customWidth="1"/>
    <col min="14" max="14" width="12.7109375" style="14" bestFit="1" customWidth="1"/>
    <col min="15" max="15" width="13.7109375" style="13" bestFit="1" customWidth="1"/>
    <col min="16" max="16" width="11.140625" style="13" bestFit="1" customWidth="1"/>
    <col min="17" max="17" width="12" style="13" bestFit="1" customWidth="1"/>
  </cols>
  <sheetData>
    <row r="1" spans="1:32" x14ac:dyDescent="0.25">
      <c r="A1" t="s">
        <v>2</v>
      </c>
      <c r="B1" s="3"/>
    </row>
    <row r="2" spans="1:32" x14ac:dyDescent="0.25">
      <c r="A2" t="s">
        <v>0</v>
      </c>
      <c r="B2" s="3" t="s">
        <v>1</v>
      </c>
      <c r="C2" s="21" t="s">
        <v>3</v>
      </c>
      <c r="D2" s="22" t="s">
        <v>48</v>
      </c>
      <c r="E2" s="21" t="s">
        <v>49</v>
      </c>
      <c r="F2" s="22" t="s">
        <v>50</v>
      </c>
      <c r="G2" s="21" t="s">
        <v>51</v>
      </c>
      <c r="H2" s="25" t="s">
        <v>4</v>
      </c>
      <c r="I2" s="26" t="s">
        <v>48</v>
      </c>
      <c r="J2" s="25" t="s">
        <v>49</v>
      </c>
      <c r="K2" s="26" t="s">
        <v>50</v>
      </c>
      <c r="L2" s="25" t="s">
        <v>51</v>
      </c>
      <c r="M2" s="13" t="s">
        <v>5</v>
      </c>
      <c r="N2" s="14" t="s">
        <v>48</v>
      </c>
      <c r="O2" s="13" t="s">
        <v>49</v>
      </c>
      <c r="P2" s="14" t="s">
        <v>50</v>
      </c>
      <c r="Q2" s="13" t="s">
        <v>51</v>
      </c>
    </row>
    <row r="3" spans="1:32" x14ac:dyDescent="0.25">
      <c r="A3" s="1">
        <v>44162</v>
      </c>
      <c r="B3" s="2">
        <v>94.07</v>
      </c>
      <c r="F3" s="24"/>
      <c r="K3" s="27"/>
      <c r="P3" s="16"/>
    </row>
    <row r="4" spans="1:32" x14ac:dyDescent="0.25">
      <c r="A4" s="1">
        <v>44165</v>
      </c>
      <c r="B4" s="2">
        <v>93.290001000000004</v>
      </c>
      <c r="F4" s="24"/>
      <c r="K4" s="27"/>
      <c r="P4" s="16"/>
    </row>
    <row r="5" spans="1:32" x14ac:dyDescent="0.25">
      <c r="A5" s="1">
        <v>44166</v>
      </c>
      <c r="B5" s="2">
        <v>94.68</v>
      </c>
      <c r="F5" s="24"/>
      <c r="K5" s="27"/>
      <c r="P5" s="16"/>
      <c r="R5" t="s">
        <v>56</v>
      </c>
      <c r="S5" s="11" t="s">
        <v>52</v>
      </c>
      <c r="T5" s="11" t="s">
        <v>53</v>
      </c>
      <c r="U5" s="11" t="s">
        <v>54</v>
      </c>
      <c r="V5" s="11" t="s">
        <v>55</v>
      </c>
      <c r="W5" s="29" t="s">
        <v>57</v>
      </c>
      <c r="X5" s="11" t="s">
        <v>52</v>
      </c>
      <c r="Y5" s="11" t="s">
        <v>53</v>
      </c>
      <c r="Z5" s="11" t="s">
        <v>54</v>
      </c>
      <c r="AA5" s="11" t="s">
        <v>55</v>
      </c>
      <c r="AB5" s="30" t="s">
        <v>58</v>
      </c>
      <c r="AC5" s="11" t="s">
        <v>52</v>
      </c>
      <c r="AD5" s="11" t="s">
        <v>53</v>
      </c>
      <c r="AE5" s="11" t="s">
        <v>54</v>
      </c>
      <c r="AF5" s="11" t="s">
        <v>55</v>
      </c>
    </row>
    <row r="6" spans="1:32" x14ac:dyDescent="0.25">
      <c r="A6" s="1">
        <v>44167</v>
      </c>
      <c r="B6" s="2">
        <v>92.620002999999997</v>
      </c>
      <c r="C6" s="23">
        <f>AVERAGE(B3:B5)</f>
        <v>94.013333666666668</v>
      </c>
      <c r="D6" s="22">
        <f t="shared" ref="D4:D67" si="0">B6-C6</f>
        <v>-1.3933306666666709</v>
      </c>
      <c r="E6" s="21">
        <f t="shared" ref="E4:E67" si="1">ABS(D6)</f>
        <v>1.3933306666666709</v>
      </c>
      <c r="F6" s="24">
        <f>E6/B6</f>
        <v>1.5043517831312001E-2</v>
      </c>
      <c r="G6" s="21">
        <f t="shared" ref="G4:G67" si="2">D6^2</f>
        <v>1.9413703466737897</v>
      </c>
      <c r="K6" s="27"/>
      <c r="P6" s="16"/>
      <c r="S6" s="11">
        <f>AVERAGE(D6:D122)</f>
        <v>3.3133903133902638E-2</v>
      </c>
      <c r="T6" s="11">
        <f>AVERAGE(E6:E122)</f>
        <v>1.7907405299145323</v>
      </c>
      <c r="U6" s="11">
        <f t="shared" ref="T6:V6" si="3">AVERAGE(F6:F122)</f>
        <v>1.7173089682458752E-2</v>
      </c>
      <c r="V6" s="33">
        <f t="shared" si="3"/>
        <v>6.7438482707747669</v>
      </c>
      <c r="X6" s="11">
        <f>AVERAGE(I9:I122)</f>
        <v>4.4239714912280237E-2</v>
      </c>
      <c r="Y6" s="11">
        <f t="shared" ref="Y6:AA6" si="4">AVERAGE(J9:J122)</f>
        <v>2.4852336038011722</v>
      </c>
      <c r="Z6" s="11">
        <f t="shared" si="4"/>
        <v>2.3769482295982986E-2</v>
      </c>
      <c r="AA6" s="11">
        <f t="shared" si="4"/>
        <v>12.333754583796322</v>
      </c>
      <c r="AC6" s="11">
        <f>AVERAGE(N12:N122)</f>
        <v>5.6066047047046201E-2</v>
      </c>
      <c r="AD6" s="11">
        <f t="shared" ref="AD6:AF6" si="5">AVERAGE(O12:O122)</f>
        <v>3.2486584374374363</v>
      </c>
      <c r="AE6" s="11">
        <f t="shared" si="5"/>
        <v>3.1034410959948702E-2</v>
      </c>
      <c r="AF6" s="11">
        <f t="shared" si="5"/>
        <v>18.210909114770242</v>
      </c>
    </row>
    <row r="7" spans="1:32" x14ac:dyDescent="0.25">
      <c r="A7" s="1">
        <v>44168</v>
      </c>
      <c r="B7" s="2">
        <v>93.830001999999993</v>
      </c>
      <c r="C7" s="23">
        <f t="shared" ref="C7:C70" si="6">AVERAGE(B4:B6)</f>
        <v>93.530001333333345</v>
      </c>
      <c r="D7" s="22">
        <f t="shared" si="0"/>
        <v>0.30000066666664793</v>
      </c>
      <c r="E7" s="21">
        <f t="shared" si="1"/>
        <v>0.30000066666664793</v>
      </c>
      <c r="F7" s="24">
        <f t="shared" ref="F4:F67" si="7">E7/B7</f>
        <v>3.1972786984129867E-3</v>
      </c>
      <c r="G7" s="21">
        <f t="shared" si="2"/>
        <v>9.0000400000433203E-2</v>
      </c>
      <c r="K7" s="27"/>
      <c r="P7" s="16"/>
    </row>
    <row r="8" spans="1:32" x14ac:dyDescent="0.25">
      <c r="A8" s="1">
        <v>44169</v>
      </c>
      <c r="B8" s="2">
        <v>94.400002000000001</v>
      </c>
      <c r="C8" s="23">
        <f t="shared" si="6"/>
        <v>93.710001666666656</v>
      </c>
      <c r="D8" s="22">
        <f t="shared" si="0"/>
        <v>0.69000033333334443</v>
      </c>
      <c r="E8" s="21">
        <f t="shared" si="1"/>
        <v>0.69000033333334443</v>
      </c>
      <c r="F8" s="24">
        <f t="shared" si="7"/>
        <v>7.3093254101132795E-3</v>
      </c>
      <c r="G8" s="21">
        <f t="shared" si="2"/>
        <v>0.4761004600001264</v>
      </c>
      <c r="K8" s="27"/>
      <c r="P8" s="16"/>
    </row>
    <row r="9" spans="1:32" x14ac:dyDescent="0.25">
      <c r="A9" s="1">
        <v>44172</v>
      </c>
      <c r="B9" s="2">
        <v>93.360000999999997</v>
      </c>
      <c r="C9" s="23">
        <f t="shared" si="6"/>
        <v>93.616669000000002</v>
      </c>
      <c r="D9" s="22">
        <f t="shared" si="0"/>
        <v>-0.25666800000000478</v>
      </c>
      <c r="E9" s="21">
        <f t="shared" si="1"/>
        <v>0.25666800000000478</v>
      </c>
      <c r="F9" s="24">
        <f t="shared" si="7"/>
        <v>2.7492287623262215E-3</v>
      </c>
      <c r="G9" s="21">
        <f t="shared" si="2"/>
        <v>6.5878462224002454E-2</v>
      </c>
      <c r="H9" s="28">
        <f>AVERAGE(B3:B8)</f>
        <v>93.815001333333328</v>
      </c>
      <c r="I9" s="26">
        <f t="shared" ref="I4:I67" si="8">B9-H9</f>
        <v>-0.45500033333333079</v>
      </c>
      <c r="J9" s="25">
        <f t="shared" ref="J4:J67" si="9">ABS(I9)</f>
        <v>0.45500033333333079</v>
      </c>
      <c r="K9" s="27">
        <f t="shared" ref="K9:K14" si="10">J9/B9</f>
        <v>4.8736110589087372E-3</v>
      </c>
      <c r="L9" s="25">
        <f t="shared" ref="L4:L67" si="11">I9^2</f>
        <v>0.20702530333344213</v>
      </c>
      <c r="P9" s="16"/>
    </row>
    <row r="10" spans="1:32" x14ac:dyDescent="0.25">
      <c r="A10" s="1">
        <v>44173</v>
      </c>
      <c r="B10" s="2">
        <v>93.370002999999997</v>
      </c>
      <c r="C10" s="23">
        <f t="shared" si="6"/>
        <v>93.863335000000006</v>
      </c>
      <c r="D10" s="22">
        <f t="shared" si="0"/>
        <v>-0.49333200000000943</v>
      </c>
      <c r="E10" s="21">
        <f t="shared" si="1"/>
        <v>0.49333200000000943</v>
      </c>
      <c r="F10" s="24">
        <f t="shared" si="7"/>
        <v>5.2836241206933397E-3</v>
      </c>
      <c r="G10" s="21">
        <f t="shared" si="2"/>
        <v>0.2433764622240093</v>
      </c>
      <c r="H10" s="28">
        <f>AVERAGE(B4:B9)</f>
        <v>93.696668166666669</v>
      </c>
      <c r="I10" s="26">
        <f t="shared" si="8"/>
        <v>-0.32666516666667178</v>
      </c>
      <c r="J10" s="25">
        <f t="shared" si="9"/>
        <v>0.32666516666667178</v>
      </c>
      <c r="K10" s="27">
        <f t="shared" si="10"/>
        <v>3.4986093624380819E-3</v>
      </c>
      <c r="L10" s="25">
        <f t="shared" si="11"/>
        <v>0.10671013111336446</v>
      </c>
      <c r="P10" s="16"/>
    </row>
    <row r="11" spans="1:32" x14ac:dyDescent="0.25">
      <c r="A11" s="1">
        <v>44174</v>
      </c>
      <c r="B11" s="2">
        <v>94.129997000000003</v>
      </c>
      <c r="C11" s="23">
        <f t="shared" si="6"/>
        <v>93.710001999999989</v>
      </c>
      <c r="D11" s="22">
        <f t="shared" si="0"/>
        <v>0.41999500000001433</v>
      </c>
      <c r="E11" s="21">
        <f t="shared" si="1"/>
        <v>0.41999500000001433</v>
      </c>
      <c r="F11" s="24">
        <f t="shared" si="7"/>
        <v>4.4618613979135078E-3</v>
      </c>
      <c r="G11" s="21">
        <f t="shared" si="2"/>
        <v>0.17639580002501204</v>
      </c>
      <c r="H11" s="28">
        <f>AVERAGE(B5:B10)</f>
        <v>93.710001833333322</v>
      </c>
      <c r="I11" s="26">
        <f t="shared" si="8"/>
        <v>0.41999516666668057</v>
      </c>
      <c r="J11" s="25">
        <f t="shared" si="9"/>
        <v>0.41999516666668057</v>
      </c>
      <c r="K11" s="27">
        <f t="shared" si="10"/>
        <v>4.4618631685145018E-3</v>
      </c>
      <c r="L11" s="25">
        <f t="shared" si="11"/>
        <v>0.1763959400233728</v>
      </c>
      <c r="P11" s="16"/>
    </row>
    <row r="12" spans="1:32" x14ac:dyDescent="0.25">
      <c r="A12" s="1">
        <v>44175</v>
      </c>
      <c r="B12" s="2">
        <v>94.089995999999999</v>
      </c>
      <c r="C12" s="23">
        <f t="shared" si="6"/>
        <v>93.620000333333337</v>
      </c>
      <c r="D12" s="22">
        <f t="shared" si="0"/>
        <v>0.46999566666666226</v>
      </c>
      <c r="E12" s="21">
        <f t="shared" si="1"/>
        <v>0.46999566666666226</v>
      </c>
      <c r="F12" s="24">
        <f t="shared" si="7"/>
        <v>4.9951715022568633E-3</v>
      </c>
      <c r="G12" s="21">
        <f t="shared" si="2"/>
        <v>0.22089592668544031</v>
      </c>
      <c r="H12" s="28">
        <f>AVERAGE(B6:B11)</f>
        <v>93.618334666666669</v>
      </c>
      <c r="I12" s="26">
        <f t="shared" si="8"/>
        <v>0.47166133333332994</v>
      </c>
      <c r="J12" s="25">
        <f t="shared" si="9"/>
        <v>0.47166133333332994</v>
      </c>
      <c r="K12" s="27">
        <f t="shared" si="10"/>
        <v>5.0128744115721926E-3</v>
      </c>
      <c r="L12" s="25">
        <f t="shared" si="11"/>
        <v>0.22246441336177458</v>
      </c>
      <c r="M12" s="15">
        <f>AVERAGE(B3:B11)</f>
        <v>93.750000999999997</v>
      </c>
      <c r="N12" s="14">
        <f t="shared" ref="N4:N67" si="12">B12-M12</f>
        <v>0.33999500000000182</v>
      </c>
      <c r="O12" s="13">
        <f t="shared" ref="O4:O67" si="13">ABS(N12)</f>
        <v>0.33999500000000182</v>
      </c>
      <c r="P12" s="16">
        <f>O12/B12</f>
        <v>3.6135084966950346E-3</v>
      </c>
      <c r="Q12" s="13">
        <f t="shared" ref="Q4:Q67" si="14">N12^2</f>
        <v>0.11559660002500124</v>
      </c>
    </row>
    <row r="13" spans="1:32" x14ac:dyDescent="0.25">
      <c r="A13" s="1">
        <v>44176</v>
      </c>
      <c r="B13" s="2">
        <v>94.68</v>
      </c>
      <c r="C13" s="23">
        <f t="shared" si="6"/>
        <v>93.863332</v>
      </c>
      <c r="D13" s="22">
        <f t="shared" si="0"/>
        <v>0.81666800000000705</v>
      </c>
      <c r="E13" s="21">
        <f t="shared" si="1"/>
        <v>0.81666800000000705</v>
      </c>
      <c r="F13" s="24">
        <f t="shared" si="7"/>
        <v>8.6255597803127065E-3</v>
      </c>
      <c r="G13" s="21">
        <f t="shared" si="2"/>
        <v>0.66694662222401158</v>
      </c>
      <c r="H13" s="28">
        <f>AVERAGE(B7:B12)</f>
        <v>93.86333350000001</v>
      </c>
      <c r="I13" s="26">
        <f t="shared" si="8"/>
        <v>0.81666649999999663</v>
      </c>
      <c r="J13" s="25">
        <f t="shared" si="9"/>
        <v>0.81666649999999663</v>
      </c>
      <c r="K13" s="27">
        <f t="shared" si="10"/>
        <v>8.6255439374735583E-3</v>
      </c>
      <c r="L13" s="25">
        <f t="shared" si="11"/>
        <v>0.66694417222224445</v>
      </c>
      <c r="M13" s="15">
        <f>AVERAGE(B4:B12)</f>
        <v>93.752222777777789</v>
      </c>
      <c r="N13" s="14">
        <f t="shared" si="12"/>
        <v>0.92777722222221826</v>
      </c>
      <c r="O13" s="13">
        <f t="shared" si="13"/>
        <v>0.92777722222221826</v>
      </c>
      <c r="P13" s="16">
        <f t="shared" ref="P13:P76" si="15">O13/B13</f>
        <v>9.7990834624230895E-3</v>
      </c>
      <c r="Q13" s="13">
        <f t="shared" si="14"/>
        <v>0.86077057407437541</v>
      </c>
    </row>
    <row r="14" spans="1:32" x14ac:dyDescent="0.25">
      <c r="A14" s="1">
        <v>44179</v>
      </c>
      <c r="B14" s="2">
        <v>93.370002999999997</v>
      </c>
      <c r="C14" s="23">
        <f t="shared" si="6"/>
        <v>94.29999766666667</v>
      </c>
      <c r="D14" s="22">
        <f t="shared" si="0"/>
        <v>-0.92999466666667274</v>
      </c>
      <c r="E14" s="21">
        <f t="shared" si="1"/>
        <v>0.92999466666667274</v>
      </c>
      <c r="F14" s="24">
        <f t="shared" si="7"/>
        <v>9.9603152702766092E-3</v>
      </c>
      <c r="G14" s="21">
        <f t="shared" si="2"/>
        <v>0.8648900800284558</v>
      </c>
      <c r="H14" s="28">
        <f>AVERAGE(B8:B13)</f>
        <v>94.004999833333329</v>
      </c>
      <c r="I14" s="26">
        <f t="shared" si="8"/>
        <v>-0.63499683333333223</v>
      </c>
      <c r="J14" s="25">
        <f t="shared" si="9"/>
        <v>0.63499683333333223</v>
      </c>
      <c r="K14" s="27">
        <f t="shared" si="10"/>
        <v>6.8008655128064229E-3</v>
      </c>
      <c r="L14" s="25">
        <f t="shared" si="11"/>
        <v>0.40322097834335974</v>
      </c>
      <c r="M14" s="15">
        <f>AVERAGE(B5:B13)</f>
        <v>93.906667111111119</v>
      </c>
      <c r="N14" s="14">
        <f t="shared" si="12"/>
        <v>-0.53666411111112211</v>
      </c>
      <c r="O14" s="13">
        <f t="shared" si="13"/>
        <v>0.53666411111112211</v>
      </c>
      <c r="P14" s="16">
        <f t="shared" si="15"/>
        <v>5.7477144036412004E-3</v>
      </c>
      <c r="Q14" s="13">
        <f t="shared" si="14"/>
        <v>0.28800836815469083</v>
      </c>
    </row>
    <row r="15" spans="1:32" x14ac:dyDescent="0.25">
      <c r="A15" s="1">
        <v>44180</v>
      </c>
      <c r="B15" s="2">
        <v>94.150002000000001</v>
      </c>
      <c r="C15" s="23">
        <f t="shared" si="6"/>
        <v>94.046666333333334</v>
      </c>
      <c r="D15" s="22">
        <f t="shared" si="0"/>
        <v>0.10333566666666627</v>
      </c>
      <c r="E15" s="21">
        <f t="shared" si="1"/>
        <v>0.10333566666666627</v>
      </c>
      <c r="F15" s="24">
        <f t="shared" si="7"/>
        <v>1.0975641473344449E-3</v>
      </c>
      <c r="G15" s="21">
        <f t="shared" si="2"/>
        <v>1.0678260005444362E-2</v>
      </c>
      <c r="H15" s="28">
        <f>AVERAGE(B9:B14)</f>
        <v>93.833333333333329</v>
      </c>
      <c r="I15" s="26">
        <f t="shared" si="8"/>
        <v>0.31666866666667204</v>
      </c>
      <c r="J15" s="25">
        <f t="shared" si="9"/>
        <v>0.31666866666667204</v>
      </c>
      <c r="K15" s="27">
        <f>J15/B15</f>
        <v>3.3634483264978797E-3</v>
      </c>
      <c r="L15" s="25">
        <f t="shared" si="11"/>
        <v>0.10027904444844785</v>
      </c>
      <c r="M15" s="15">
        <f>AVERAGE(B6:B14)</f>
        <v>93.761111888888891</v>
      </c>
      <c r="N15" s="14">
        <f t="shared" si="12"/>
        <v>0.3888901111111096</v>
      </c>
      <c r="O15" s="13">
        <f t="shared" si="13"/>
        <v>0.3888901111111096</v>
      </c>
      <c r="P15" s="16">
        <f t="shared" si="15"/>
        <v>4.1305374705261251E-3</v>
      </c>
      <c r="Q15" s="13">
        <f t="shared" si="14"/>
        <v>0.15123551852001119</v>
      </c>
    </row>
    <row r="16" spans="1:32" x14ac:dyDescent="0.25">
      <c r="A16" s="1">
        <v>44181</v>
      </c>
      <c r="B16" s="2">
        <v>95.110000999999997</v>
      </c>
      <c r="C16" s="23">
        <f t="shared" si="6"/>
        <v>94.06666833333334</v>
      </c>
      <c r="D16" s="22">
        <f t="shared" si="0"/>
        <v>1.0433326666666574</v>
      </c>
      <c r="E16" s="21">
        <f t="shared" si="1"/>
        <v>1.0433326666666574</v>
      </c>
      <c r="F16" s="24">
        <f t="shared" si="7"/>
        <v>1.0969747194794556E-2</v>
      </c>
      <c r="G16" s="21">
        <f t="shared" si="2"/>
        <v>1.0885430533337583</v>
      </c>
      <c r="H16" s="28">
        <f>AVERAGE(B10:B15)</f>
        <v>93.965000166666655</v>
      </c>
      <c r="I16" s="26">
        <f t="shared" si="8"/>
        <v>1.1450008333333415</v>
      </c>
      <c r="J16" s="25">
        <f t="shared" si="9"/>
        <v>1.1450008333333415</v>
      </c>
      <c r="K16" s="27">
        <f t="shared" ref="K16:K79" si="16">J16/B16</f>
        <v>1.2038700676002953E-2</v>
      </c>
      <c r="L16" s="25">
        <f t="shared" si="11"/>
        <v>1.3110269083340464</v>
      </c>
      <c r="M16" s="15">
        <f>AVERAGE(B7:B15)</f>
        <v>93.931111777777772</v>
      </c>
      <c r="N16" s="14">
        <f t="shared" si="12"/>
        <v>1.1788892222222245</v>
      </c>
      <c r="O16" s="13">
        <f t="shared" si="13"/>
        <v>1.1788892222222245</v>
      </c>
      <c r="P16" s="16">
        <f t="shared" si="15"/>
        <v>1.2395007988930886E-2</v>
      </c>
      <c r="Q16" s="13">
        <f t="shared" si="14"/>
        <v>1.3897797982717213</v>
      </c>
    </row>
    <row r="17" spans="1:17" x14ac:dyDescent="0.25">
      <c r="A17" s="1">
        <v>44182</v>
      </c>
      <c r="B17" s="2">
        <v>97.019997000000004</v>
      </c>
      <c r="C17" s="23">
        <f t="shared" si="6"/>
        <v>94.210001999999989</v>
      </c>
      <c r="D17" s="22">
        <f t="shared" si="0"/>
        <v>2.8099950000000149</v>
      </c>
      <c r="E17" s="21">
        <f t="shared" si="1"/>
        <v>2.8099950000000149</v>
      </c>
      <c r="F17" s="24">
        <f t="shared" si="7"/>
        <v>2.896304975148592E-2</v>
      </c>
      <c r="G17" s="21">
        <f t="shared" si="2"/>
        <v>7.8960719000250839</v>
      </c>
      <c r="H17" s="28">
        <f>AVERAGE(B11:B16)</f>
        <v>94.254999833333329</v>
      </c>
      <c r="I17" s="26">
        <f t="shared" si="8"/>
        <v>2.7649971666666744</v>
      </c>
      <c r="J17" s="25">
        <f t="shared" si="9"/>
        <v>2.7649971666666744</v>
      </c>
      <c r="K17" s="27">
        <f t="shared" si="16"/>
        <v>2.8499250176916357E-2</v>
      </c>
      <c r="L17" s="25">
        <f t="shared" si="11"/>
        <v>7.6452093316747369</v>
      </c>
      <c r="M17" s="15">
        <f>AVERAGE(B8:B16)</f>
        <v>94.073333888888882</v>
      </c>
      <c r="N17" s="14">
        <f t="shared" si="12"/>
        <v>2.9466631111111212</v>
      </c>
      <c r="O17" s="13">
        <f t="shared" si="13"/>
        <v>2.9466631111111212</v>
      </c>
      <c r="P17" s="16">
        <f t="shared" si="15"/>
        <v>3.037170894894092E-2</v>
      </c>
      <c r="Q17" s="13">
        <f t="shared" si="14"/>
        <v>8.6828234903830719</v>
      </c>
    </row>
    <row r="18" spans="1:17" x14ac:dyDescent="0.25">
      <c r="A18" s="1">
        <v>44183</v>
      </c>
      <c r="B18" s="2">
        <v>98.709998999999996</v>
      </c>
      <c r="C18" s="23">
        <f t="shared" si="6"/>
        <v>95.426666666666662</v>
      </c>
      <c r="D18" s="22">
        <f t="shared" si="0"/>
        <v>3.283332333333334</v>
      </c>
      <c r="E18" s="21">
        <f t="shared" si="1"/>
        <v>3.283332333333334</v>
      </c>
      <c r="F18" s="24">
        <f t="shared" si="7"/>
        <v>3.3262408738686487E-2</v>
      </c>
      <c r="G18" s="21">
        <f t="shared" si="2"/>
        <v>10.780271211112115</v>
      </c>
      <c r="H18" s="28">
        <f>AVERAGE(B12:B17)</f>
        <v>94.736666499999998</v>
      </c>
      <c r="I18" s="26">
        <f t="shared" si="8"/>
        <v>3.9733324999999979</v>
      </c>
      <c r="J18" s="25">
        <f t="shared" si="9"/>
        <v>3.9733324999999979</v>
      </c>
      <c r="K18" s="27">
        <f t="shared" si="16"/>
        <v>4.0252583732677358E-2</v>
      </c>
      <c r="L18" s="25">
        <f t="shared" si="11"/>
        <v>15.787371155556233</v>
      </c>
      <c r="M18" s="15">
        <f>AVERAGE(B9:B17)</f>
        <v>94.364444444444445</v>
      </c>
      <c r="N18" s="14">
        <f t="shared" si="12"/>
        <v>4.3455545555555517</v>
      </c>
      <c r="O18" s="13">
        <f t="shared" si="13"/>
        <v>4.3455545555555517</v>
      </c>
      <c r="P18" s="16">
        <f t="shared" si="15"/>
        <v>4.402344848119745E-2</v>
      </c>
      <c r="Q18" s="13">
        <f t="shared" si="14"/>
        <v>18.883844395309609</v>
      </c>
    </row>
    <row r="19" spans="1:17" x14ac:dyDescent="0.25">
      <c r="A19" s="1">
        <v>44186</v>
      </c>
      <c r="B19" s="2">
        <v>99.400002000000001</v>
      </c>
      <c r="C19" s="23">
        <f t="shared" si="6"/>
        <v>96.946665666666661</v>
      </c>
      <c r="D19" s="22">
        <f t="shared" si="0"/>
        <v>2.4533363333333398</v>
      </c>
      <c r="E19" s="21">
        <f t="shared" si="1"/>
        <v>2.4533363333333398</v>
      </c>
      <c r="F19" s="24">
        <f t="shared" si="7"/>
        <v>2.4681451548998357E-2</v>
      </c>
      <c r="G19" s="21">
        <f t="shared" si="2"/>
        <v>6.0188591644534757</v>
      </c>
      <c r="H19" s="28">
        <f>AVERAGE(B13:B18)</f>
        <v>95.506667000000007</v>
      </c>
      <c r="I19" s="26">
        <f t="shared" si="8"/>
        <v>3.8933349999999933</v>
      </c>
      <c r="J19" s="25">
        <f t="shared" si="9"/>
        <v>3.8933349999999933</v>
      </c>
      <c r="K19" s="27">
        <f t="shared" si="16"/>
        <v>3.9168359372869964E-2</v>
      </c>
      <c r="L19" s="25">
        <f t="shared" si="11"/>
        <v>15.158057422224948</v>
      </c>
      <c r="M19" s="15">
        <f>AVERAGE(B10:B18)</f>
        <v>94.958888666666667</v>
      </c>
      <c r="N19" s="14">
        <f t="shared" si="12"/>
        <v>4.4411133333333339</v>
      </c>
      <c r="O19" s="13">
        <f t="shared" si="13"/>
        <v>4.4411133333333339</v>
      </c>
      <c r="P19" s="16">
        <f t="shared" si="15"/>
        <v>4.4679207685864371E-2</v>
      </c>
      <c r="Q19" s="13">
        <f t="shared" si="14"/>
        <v>19.723487639511116</v>
      </c>
    </row>
    <row r="20" spans="1:17" x14ac:dyDescent="0.25">
      <c r="A20" s="1">
        <v>44187</v>
      </c>
      <c r="B20" s="2">
        <v>97.459998999999996</v>
      </c>
      <c r="C20" s="23">
        <f t="shared" si="6"/>
        <v>98.376666</v>
      </c>
      <c r="D20" s="22">
        <f t="shared" si="0"/>
        <v>-0.9166670000000039</v>
      </c>
      <c r="E20" s="21">
        <f t="shared" si="1"/>
        <v>0.9166670000000039</v>
      </c>
      <c r="F20" s="24">
        <f t="shared" si="7"/>
        <v>9.4055716130266327E-3</v>
      </c>
      <c r="G20" s="21">
        <f t="shared" si="2"/>
        <v>0.84027838888900719</v>
      </c>
      <c r="H20" s="28">
        <f>AVERAGE(B14:B19)</f>
        <v>96.293334000000002</v>
      </c>
      <c r="I20" s="26">
        <f t="shared" si="8"/>
        <v>1.1666649999999947</v>
      </c>
      <c r="J20" s="25">
        <f t="shared" si="9"/>
        <v>1.1666649999999947</v>
      </c>
      <c r="K20" s="27">
        <f t="shared" si="16"/>
        <v>1.197070605346502E-2</v>
      </c>
      <c r="L20" s="25">
        <f t="shared" si="11"/>
        <v>1.3611072222249878</v>
      </c>
      <c r="M20" s="15">
        <f>AVERAGE(B11:B19)</f>
        <v>95.628888555555548</v>
      </c>
      <c r="N20" s="14">
        <f t="shared" si="12"/>
        <v>1.8311104444444481</v>
      </c>
      <c r="O20" s="13">
        <f t="shared" si="13"/>
        <v>1.8311104444444481</v>
      </c>
      <c r="P20" s="16">
        <f t="shared" si="15"/>
        <v>1.8788328167789619E-2</v>
      </c>
      <c r="Q20" s="13">
        <f t="shared" si="14"/>
        <v>3.3529654597535443</v>
      </c>
    </row>
    <row r="21" spans="1:17" x14ac:dyDescent="0.25">
      <c r="A21" s="1">
        <v>44188</v>
      </c>
      <c r="B21" s="2">
        <v>97.459998999999996</v>
      </c>
      <c r="C21" s="23">
        <f t="shared" si="6"/>
        <v>98.523333333333326</v>
      </c>
      <c r="D21" s="22">
        <f t="shared" si="0"/>
        <v>-1.0633343333333301</v>
      </c>
      <c r="E21" s="21">
        <f t="shared" si="1"/>
        <v>1.0633343333333301</v>
      </c>
      <c r="F21" s="24">
        <f t="shared" si="7"/>
        <v>1.0910469364290985E-2</v>
      </c>
      <c r="G21" s="21">
        <f t="shared" si="2"/>
        <v>1.1306799044454374</v>
      </c>
      <c r="H21" s="28">
        <f>AVERAGE(B15:B20)</f>
        <v>96.975000000000009</v>
      </c>
      <c r="I21" s="26">
        <f t="shared" si="8"/>
        <v>0.48499899999998775</v>
      </c>
      <c r="J21" s="25">
        <f t="shared" si="9"/>
        <v>0.48499899999998775</v>
      </c>
      <c r="K21" s="27">
        <f t="shared" si="16"/>
        <v>4.9763903650356881E-3</v>
      </c>
      <c r="L21" s="25">
        <f t="shared" si="11"/>
        <v>0.23522403000098813</v>
      </c>
      <c r="M21" s="15">
        <f>AVERAGE(B12:B20)</f>
        <v>95.998888777777779</v>
      </c>
      <c r="N21" s="14">
        <f t="shared" si="12"/>
        <v>1.4611102222222172</v>
      </c>
      <c r="O21" s="13">
        <f t="shared" si="13"/>
        <v>1.4611102222222172</v>
      </c>
      <c r="P21" s="16">
        <f t="shared" si="15"/>
        <v>1.4991896544368088E-2</v>
      </c>
      <c r="Q21" s="13">
        <f t="shared" si="14"/>
        <v>2.134843081482257</v>
      </c>
    </row>
    <row r="22" spans="1:17" x14ac:dyDescent="0.25">
      <c r="A22" s="1">
        <v>44189</v>
      </c>
      <c r="B22" s="2">
        <v>96.839995999999999</v>
      </c>
      <c r="C22" s="23">
        <f t="shared" si="6"/>
        <v>98.106666666666669</v>
      </c>
      <c r="D22" s="22">
        <f t="shared" si="0"/>
        <v>-1.2666706666666698</v>
      </c>
      <c r="E22" s="21">
        <f t="shared" si="1"/>
        <v>1.2666706666666698</v>
      </c>
      <c r="F22" s="24">
        <f t="shared" si="7"/>
        <v>1.3080036338153812E-2</v>
      </c>
      <c r="G22" s="21">
        <f t="shared" si="2"/>
        <v>1.6044545777937858</v>
      </c>
      <c r="H22" s="28">
        <f>AVERAGE(B16:B21)</f>
        <v>97.526666166666658</v>
      </c>
      <c r="I22" s="26">
        <f t="shared" si="8"/>
        <v>-0.68667016666665859</v>
      </c>
      <c r="J22" s="25">
        <f t="shared" si="9"/>
        <v>0.68667016666665859</v>
      </c>
      <c r="K22" s="27">
        <f t="shared" si="16"/>
        <v>7.0907702915090848E-3</v>
      </c>
      <c r="L22" s="25">
        <f t="shared" si="11"/>
        <v>0.47151591779001667</v>
      </c>
      <c r="M22" s="15">
        <f>AVERAGE(B13:B21)</f>
        <v>96.373333555555575</v>
      </c>
      <c r="N22" s="14">
        <f t="shared" si="12"/>
        <v>0.46666244444442384</v>
      </c>
      <c r="O22" s="13">
        <f t="shared" si="13"/>
        <v>0.46666244444442384</v>
      </c>
      <c r="P22" s="16">
        <f t="shared" si="15"/>
        <v>4.8189019384555099E-3</v>
      </c>
      <c r="Q22" s="13">
        <f t="shared" si="14"/>
        <v>0.21777383705484496</v>
      </c>
    </row>
    <row r="23" spans="1:17" x14ac:dyDescent="0.25">
      <c r="A23" s="1">
        <v>44193</v>
      </c>
      <c r="B23" s="2">
        <v>97.949996999999996</v>
      </c>
      <c r="C23" s="23">
        <f t="shared" si="6"/>
        <v>97.253331333333335</v>
      </c>
      <c r="D23" s="22">
        <f t="shared" si="0"/>
        <v>0.69666566666666085</v>
      </c>
      <c r="E23" s="21">
        <f t="shared" si="1"/>
        <v>0.69666566666666085</v>
      </c>
      <c r="F23" s="24">
        <f t="shared" si="7"/>
        <v>7.1124623583874221E-3</v>
      </c>
      <c r="G23" s="21">
        <f t="shared" si="2"/>
        <v>0.48534305111210302</v>
      </c>
      <c r="H23" s="28">
        <f>AVERAGE(B17:B22)</f>
        <v>97.814998666666668</v>
      </c>
      <c r="I23" s="26">
        <f t="shared" si="8"/>
        <v>0.13499833333332845</v>
      </c>
      <c r="J23" s="25">
        <f t="shared" si="9"/>
        <v>0.13499833333332845</v>
      </c>
      <c r="K23" s="27">
        <f t="shared" si="16"/>
        <v>1.3782372380606448E-3</v>
      </c>
      <c r="L23" s="25">
        <f t="shared" si="11"/>
        <v>1.8224550002776459E-2</v>
      </c>
      <c r="M23" s="15">
        <f>AVERAGE(B14:B22)</f>
        <v>96.613333111111118</v>
      </c>
      <c r="N23" s="14">
        <f t="shared" si="12"/>
        <v>1.3366638888888787</v>
      </c>
      <c r="O23" s="13">
        <f t="shared" si="13"/>
        <v>1.3366638888888787</v>
      </c>
      <c r="P23" s="16">
        <f t="shared" si="15"/>
        <v>1.3646390299418576E-2</v>
      </c>
      <c r="Q23" s="13">
        <f t="shared" si="14"/>
        <v>1.7866703518595406</v>
      </c>
    </row>
    <row r="24" spans="1:17" x14ac:dyDescent="0.25">
      <c r="A24" s="1">
        <v>44194</v>
      </c>
      <c r="B24" s="2">
        <v>100.43</v>
      </c>
      <c r="C24" s="23">
        <f t="shared" si="6"/>
        <v>97.416664000000011</v>
      </c>
      <c r="D24" s="22">
        <f t="shared" si="0"/>
        <v>3.0133359999999954</v>
      </c>
      <c r="E24" s="21">
        <f t="shared" si="1"/>
        <v>3.0133359999999954</v>
      </c>
      <c r="F24" s="24">
        <f t="shared" si="7"/>
        <v>3.0004341332271187E-2</v>
      </c>
      <c r="G24" s="21">
        <f t="shared" si="2"/>
        <v>9.0801938488959717</v>
      </c>
      <c r="H24" s="28">
        <f>AVERAGE(B18:B23)</f>
        <v>97.969998666666655</v>
      </c>
      <c r="I24" s="26">
        <f t="shared" si="8"/>
        <v>2.4600013333333521</v>
      </c>
      <c r="J24" s="25">
        <f t="shared" si="9"/>
        <v>2.4600013333333521</v>
      </c>
      <c r="K24" s="27">
        <f t="shared" si="16"/>
        <v>2.4494686182747704E-2</v>
      </c>
      <c r="L24" s="25">
        <f t="shared" si="11"/>
        <v>6.0516065600018702</v>
      </c>
      <c r="M24" s="15">
        <f>AVERAGE(B15:B23)</f>
        <v>97.122221333333357</v>
      </c>
      <c r="N24" s="14">
        <f t="shared" si="12"/>
        <v>3.3077786666666498</v>
      </c>
      <c r="O24" s="13">
        <f t="shared" si="13"/>
        <v>3.3077786666666498</v>
      </c>
      <c r="P24" s="16">
        <f t="shared" si="15"/>
        <v>3.2936161173619929E-2</v>
      </c>
      <c r="Q24" s="13">
        <f t="shared" si="14"/>
        <v>10.941399707655</v>
      </c>
    </row>
    <row r="25" spans="1:17" x14ac:dyDescent="0.25">
      <c r="A25" s="1">
        <v>44195</v>
      </c>
      <c r="B25" s="2">
        <v>100.779999</v>
      </c>
      <c r="C25" s="23">
        <f t="shared" si="6"/>
        <v>98.406664333333325</v>
      </c>
      <c r="D25" s="22">
        <f t="shared" si="0"/>
        <v>2.373334666666679</v>
      </c>
      <c r="E25" s="21">
        <f t="shared" si="1"/>
        <v>2.373334666666679</v>
      </c>
      <c r="F25" s="24">
        <f t="shared" si="7"/>
        <v>2.3549659557613997E-2</v>
      </c>
      <c r="G25" s="21">
        <f t="shared" si="2"/>
        <v>5.6327174400018363</v>
      </c>
      <c r="H25" s="28">
        <f>AVERAGE(B19:B24)</f>
        <v>98.256665499999997</v>
      </c>
      <c r="I25" s="26">
        <f t="shared" si="8"/>
        <v>2.5233335000000068</v>
      </c>
      <c r="J25" s="25">
        <f t="shared" si="9"/>
        <v>2.5233335000000068</v>
      </c>
      <c r="K25" s="27">
        <f t="shared" si="16"/>
        <v>2.5038038549692849E-2</v>
      </c>
      <c r="L25" s="25">
        <f t="shared" si="11"/>
        <v>6.3672119522222843</v>
      </c>
      <c r="M25" s="15">
        <f>AVERAGE(B16:B24)</f>
        <v>97.819998888888904</v>
      </c>
      <c r="N25" s="14">
        <f t="shared" si="12"/>
        <v>2.9600001111110998</v>
      </c>
      <c r="O25" s="13">
        <f t="shared" si="13"/>
        <v>2.9600001111110998</v>
      </c>
      <c r="P25" s="16">
        <f t="shared" si="15"/>
        <v>2.9370908319924668E-2</v>
      </c>
      <c r="Q25" s="13">
        <f t="shared" si="14"/>
        <v>8.7616006577777235</v>
      </c>
    </row>
    <row r="26" spans="1:17" x14ac:dyDescent="0.25">
      <c r="A26" s="1">
        <v>44196</v>
      </c>
      <c r="B26" s="2">
        <v>101.099998</v>
      </c>
      <c r="C26" s="23">
        <f t="shared" si="6"/>
        <v>99.719998666666655</v>
      </c>
      <c r="D26" s="22">
        <f t="shared" si="0"/>
        <v>1.3799993333333447</v>
      </c>
      <c r="E26" s="21">
        <f t="shared" si="1"/>
        <v>1.3799993333333447</v>
      </c>
      <c r="F26" s="24">
        <f t="shared" si="7"/>
        <v>1.3649845307942981E-2</v>
      </c>
      <c r="G26" s="21">
        <f t="shared" si="2"/>
        <v>1.9043981600004758</v>
      </c>
      <c r="H26" s="28">
        <f>AVERAGE(B20:B25)</f>
        <v>98.486665000000002</v>
      </c>
      <c r="I26" s="26">
        <f t="shared" si="8"/>
        <v>2.6133329999999972</v>
      </c>
      <c r="J26" s="25">
        <f t="shared" si="9"/>
        <v>2.6133329999999972</v>
      </c>
      <c r="K26" s="27">
        <f t="shared" si="16"/>
        <v>2.5848991609277748E-2</v>
      </c>
      <c r="L26" s="25">
        <f t="shared" si="11"/>
        <v>6.8295093688889859</v>
      </c>
      <c r="M26" s="15">
        <f>AVERAGE(B17:B25)</f>
        <v>98.449998666666673</v>
      </c>
      <c r="N26" s="14">
        <f t="shared" si="12"/>
        <v>2.6499993333333265</v>
      </c>
      <c r="O26" s="13">
        <f t="shared" si="13"/>
        <v>2.6499993333333265</v>
      </c>
      <c r="P26" s="16">
        <f t="shared" si="15"/>
        <v>2.6211665536663278E-2</v>
      </c>
      <c r="Q26" s="13">
        <f t="shared" si="14"/>
        <v>7.0224964666670751</v>
      </c>
    </row>
    <row r="27" spans="1:17" x14ac:dyDescent="0.25">
      <c r="A27" s="1">
        <v>44200</v>
      </c>
      <c r="B27" s="2">
        <v>100.07</v>
      </c>
      <c r="C27" s="23">
        <f t="shared" si="6"/>
        <v>100.769999</v>
      </c>
      <c r="D27" s="22">
        <f t="shared" si="0"/>
        <v>-0.69999900000000537</v>
      </c>
      <c r="E27" s="21">
        <f t="shared" si="1"/>
        <v>0.69999900000000537</v>
      </c>
      <c r="F27" s="24">
        <f t="shared" si="7"/>
        <v>6.9950934345958367E-3</v>
      </c>
      <c r="G27" s="21">
        <f t="shared" si="2"/>
        <v>0.48999860000100753</v>
      </c>
      <c r="H27" s="28">
        <f>AVERAGE(B21:B26)</f>
        <v>99.093331500000019</v>
      </c>
      <c r="I27" s="26">
        <f t="shared" si="8"/>
        <v>0.97666849999997396</v>
      </c>
      <c r="J27" s="25">
        <f t="shared" si="9"/>
        <v>0.97666849999997396</v>
      </c>
      <c r="K27" s="27">
        <f t="shared" si="16"/>
        <v>9.7598531028277608E-3</v>
      </c>
      <c r="L27" s="25">
        <f t="shared" si="11"/>
        <v>0.95388135889219916</v>
      </c>
      <c r="M27" s="15">
        <f>AVERAGE(B18:B26)</f>
        <v>98.903332111111112</v>
      </c>
      <c r="N27" s="14">
        <f t="shared" si="12"/>
        <v>1.1666678888888811</v>
      </c>
      <c r="O27" s="13">
        <f t="shared" si="13"/>
        <v>1.1666678888888811</v>
      </c>
      <c r="P27" s="16">
        <f t="shared" si="15"/>
        <v>1.1658517926340373E-2</v>
      </c>
      <c r="Q27" s="13">
        <f t="shared" si="14"/>
        <v>1.3611139629644384</v>
      </c>
    </row>
    <row r="28" spans="1:17" x14ac:dyDescent="0.25">
      <c r="A28" s="1">
        <v>44201</v>
      </c>
      <c r="B28" s="2">
        <v>103.110001</v>
      </c>
      <c r="C28" s="23">
        <f t="shared" si="6"/>
        <v>100.64999899999999</v>
      </c>
      <c r="D28" s="22">
        <f t="shared" si="0"/>
        <v>2.4600020000000029</v>
      </c>
      <c r="E28" s="21">
        <f t="shared" si="1"/>
        <v>2.4600020000000029</v>
      </c>
      <c r="F28" s="24">
        <f t="shared" si="7"/>
        <v>2.3858034876752674E-2</v>
      </c>
      <c r="G28" s="21">
        <f t="shared" si="2"/>
        <v>6.0516098400040139</v>
      </c>
      <c r="H28" s="28">
        <f>AVERAGE(B22:B27)</f>
        <v>99.528331666666688</v>
      </c>
      <c r="I28" s="26">
        <f t="shared" si="8"/>
        <v>3.5816693333333092</v>
      </c>
      <c r="J28" s="25">
        <f t="shared" si="9"/>
        <v>3.5816693333333092</v>
      </c>
      <c r="K28" s="27">
        <f t="shared" si="16"/>
        <v>3.4736391219056521E-2</v>
      </c>
      <c r="L28" s="25">
        <f t="shared" si="11"/>
        <v>12.828355213340272</v>
      </c>
      <c r="M28" s="15">
        <f>AVERAGE(B19:B27)</f>
        <v>99.054443333333339</v>
      </c>
      <c r="N28" s="14">
        <f t="shared" si="12"/>
        <v>4.0555576666666582</v>
      </c>
      <c r="O28" s="13">
        <f t="shared" si="13"/>
        <v>4.0555576666666582</v>
      </c>
      <c r="P28" s="16">
        <f t="shared" si="15"/>
        <v>3.9332340484282011E-2</v>
      </c>
      <c r="Q28" s="13">
        <f t="shared" si="14"/>
        <v>16.447547987658709</v>
      </c>
    </row>
    <row r="29" spans="1:17" x14ac:dyDescent="0.25">
      <c r="A29" s="1">
        <v>44202</v>
      </c>
      <c r="B29" s="2">
        <v>101.08000199999999</v>
      </c>
      <c r="C29" s="23">
        <f t="shared" si="6"/>
        <v>101.42666633333333</v>
      </c>
      <c r="D29" s="22">
        <f t="shared" si="0"/>
        <v>-0.34666433333333657</v>
      </c>
      <c r="E29" s="21">
        <f t="shared" si="1"/>
        <v>0.34666433333333657</v>
      </c>
      <c r="F29" s="24">
        <f t="shared" si="7"/>
        <v>3.4296035464397457E-3</v>
      </c>
      <c r="G29" s="21">
        <f t="shared" si="2"/>
        <v>0.12017616000544669</v>
      </c>
      <c r="H29" s="28">
        <f>AVERAGE(B23:B28)</f>
        <v>100.57333249999999</v>
      </c>
      <c r="I29" s="26">
        <f t="shared" si="8"/>
        <v>0.50666950000000099</v>
      </c>
      <c r="J29" s="25">
        <f t="shared" si="9"/>
        <v>0.50666950000000099</v>
      </c>
      <c r="K29" s="27">
        <f t="shared" si="16"/>
        <v>5.0125592597435945E-3</v>
      </c>
      <c r="L29" s="25">
        <f t="shared" si="11"/>
        <v>0.25671398223025099</v>
      </c>
      <c r="M29" s="15">
        <f>AVERAGE(B20:B28)</f>
        <v>99.466665444444445</v>
      </c>
      <c r="N29" s="14">
        <f t="shared" si="12"/>
        <v>1.6133365555555486</v>
      </c>
      <c r="O29" s="13">
        <f t="shared" si="13"/>
        <v>1.6133365555555486</v>
      </c>
      <c r="P29" s="16">
        <f t="shared" si="15"/>
        <v>1.5960986581258167E-2</v>
      </c>
      <c r="Q29" s="13">
        <f t="shared" si="14"/>
        <v>2.6028548414918418</v>
      </c>
    </row>
    <row r="30" spans="1:17" x14ac:dyDescent="0.25">
      <c r="A30" s="1">
        <v>44203</v>
      </c>
      <c r="B30" s="2">
        <v>102</v>
      </c>
      <c r="C30" s="23">
        <f t="shared" si="6"/>
        <v>101.420001</v>
      </c>
      <c r="D30" s="22">
        <f t="shared" si="0"/>
        <v>0.57999900000000082</v>
      </c>
      <c r="E30" s="21">
        <f t="shared" si="1"/>
        <v>0.57999900000000082</v>
      </c>
      <c r="F30" s="24">
        <f t="shared" si="7"/>
        <v>5.6862647058823611E-3</v>
      </c>
      <c r="G30" s="21">
        <f t="shared" si="2"/>
        <v>0.33639884000100095</v>
      </c>
      <c r="H30" s="28">
        <f>AVERAGE(B24:B29)</f>
        <v>101.09500000000001</v>
      </c>
      <c r="I30" s="26">
        <f t="shared" si="8"/>
        <v>0.90499999999998693</v>
      </c>
      <c r="J30" s="25">
        <f t="shared" si="9"/>
        <v>0.90499999999998693</v>
      </c>
      <c r="K30" s="27">
        <f t="shared" si="16"/>
        <v>8.8725490196077152E-3</v>
      </c>
      <c r="L30" s="25">
        <f t="shared" si="11"/>
        <v>0.81902499999997636</v>
      </c>
      <c r="M30" s="15">
        <f>AVERAGE(B21:B29)</f>
        <v>99.868888000000013</v>
      </c>
      <c r="N30" s="14">
        <f t="shared" si="12"/>
        <v>2.1311119999999875</v>
      </c>
      <c r="O30" s="13">
        <f t="shared" si="13"/>
        <v>2.1311119999999875</v>
      </c>
      <c r="P30" s="16">
        <f t="shared" si="15"/>
        <v>2.0893254901960662E-2</v>
      </c>
      <c r="Q30" s="13">
        <f t="shared" si="14"/>
        <v>4.5416383565439462</v>
      </c>
    </row>
    <row r="31" spans="1:17" x14ac:dyDescent="0.25">
      <c r="A31" s="1">
        <v>44204</v>
      </c>
      <c r="B31" s="2">
        <v>103.989998</v>
      </c>
      <c r="C31" s="23">
        <f t="shared" si="6"/>
        <v>102.06333433333333</v>
      </c>
      <c r="D31" s="22">
        <f t="shared" si="0"/>
        <v>1.9266636666666699</v>
      </c>
      <c r="E31" s="21">
        <f t="shared" si="1"/>
        <v>1.9266636666666699</v>
      </c>
      <c r="F31" s="24">
        <f t="shared" si="7"/>
        <v>1.8527394015977094E-2</v>
      </c>
      <c r="G31" s="21">
        <f t="shared" si="2"/>
        <v>3.7120328844534569</v>
      </c>
      <c r="H31" s="28">
        <f>AVERAGE(B25:B30)</f>
        <v>101.35666666666667</v>
      </c>
      <c r="I31" s="26">
        <f t="shared" si="8"/>
        <v>2.6333313333333308</v>
      </c>
      <c r="J31" s="25">
        <f t="shared" si="9"/>
        <v>2.6333313333333308</v>
      </c>
      <c r="K31" s="27">
        <f t="shared" si="16"/>
        <v>2.5322928973739674E-2</v>
      </c>
      <c r="L31" s="25">
        <f t="shared" si="11"/>
        <v>6.9344339111150974</v>
      </c>
      <c r="M31" s="15">
        <f>AVERAGE(B22:B30)</f>
        <v>100.37333255555558</v>
      </c>
      <c r="N31" s="14">
        <f t="shared" si="12"/>
        <v>3.616665444444422</v>
      </c>
      <c r="O31" s="13">
        <f t="shared" si="13"/>
        <v>3.616665444444422</v>
      </c>
      <c r="P31" s="16">
        <f t="shared" si="15"/>
        <v>3.4778974074453024E-2</v>
      </c>
      <c r="Q31" s="13">
        <f t="shared" si="14"/>
        <v>13.080268937038369</v>
      </c>
    </row>
    <row r="32" spans="1:17" x14ac:dyDescent="0.25">
      <c r="A32" s="1">
        <v>44207</v>
      </c>
      <c r="B32" s="2">
        <v>103.839996</v>
      </c>
      <c r="C32" s="23">
        <f t="shared" si="6"/>
        <v>102.35666666666667</v>
      </c>
      <c r="D32" s="22">
        <f t="shared" si="0"/>
        <v>1.4833293333333302</v>
      </c>
      <c r="E32" s="21">
        <f t="shared" si="1"/>
        <v>1.4833293333333302</v>
      </c>
      <c r="F32" s="24">
        <f t="shared" si="7"/>
        <v>1.428475915323928E-2</v>
      </c>
      <c r="G32" s="21">
        <f t="shared" si="2"/>
        <v>2.2002659111271017</v>
      </c>
      <c r="H32" s="28">
        <f>AVERAGE(B26:B31)</f>
        <v>101.89166649999999</v>
      </c>
      <c r="I32" s="26">
        <f t="shared" si="8"/>
        <v>1.948329500000014</v>
      </c>
      <c r="J32" s="25">
        <f t="shared" si="9"/>
        <v>1.948329500000014</v>
      </c>
      <c r="K32" s="27">
        <f t="shared" si="16"/>
        <v>1.8762804074068089E-2</v>
      </c>
      <c r="L32" s="25">
        <f t="shared" si="11"/>
        <v>3.7959878405703047</v>
      </c>
      <c r="M32" s="15">
        <f>AVERAGE(B23:B31)</f>
        <v>101.16777722222223</v>
      </c>
      <c r="N32" s="14">
        <f t="shared" si="12"/>
        <v>2.6722187777777719</v>
      </c>
      <c r="O32" s="13">
        <f t="shared" si="13"/>
        <v>2.6722187777777719</v>
      </c>
      <c r="P32" s="16">
        <f t="shared" si="15"/>
        <v>2.5734003088537984E-2</v>
      </c>
      <c r="Q32" s="13">
        <f t="shared" si="14"/>
        <v>7.140753196308129</v>
      </c>
    </row>
    <row r="33" spans="1:17" x14ac:dyDescent="0.25">
      <c r="A33" s="1">
        <v>44208</v>
      </c>
      <c r="B33" s="2">
        <v>104.029999</v>
      </c>
      <c r="C33" s="23">
        <f t="shared" si="6"/>
        <v>103.27666466666666</v>
      </c>
      <c r="D33" s="22">
        <f t="shared" si="0"/>
        <v>0.75333433333334199</v>
      </c>
      <c r="E33" s="21">
        <f t="shared" si="1"/>
        <v>0.75333433333334199</v>
      </c>
      <c r="F33" s="24">
        <f t="shared" si="7"/>
        <v>7.2415105313356964E-3</v>
      </c>
      <c r="G33" s="21">
        <f t="shared" si="2"/>
        <v>0.56751261777879081</v>
      </c>
      <c r="H33" s="28">
        <f>AVERAGE(B27:B32)</f>
        <v>102.34833283333334</v>
      </c>
      <c r="I33" s="26">
        <f t="shared" si="8"/>
        <v>1.681666166666659</v>
      </c>
      <c r="J33" s="25">
        <f t="shared" si="9"/>
        <v>1.681666166666659</v>
      </c>
      <c r="K33" s="27">
        <f t="shared" si="16"/>
        <v>1.616520410296898E-2</v>
      </c>
      <c r="L33" s="25">
        <f t="shared" si="11"/>
        <v>2.8280010961113353</v>
      </c>
      <c r="M33" s="15">
        <f>AVERAGE(B24:B32)</f>
        <v>101.82222155555557</v>
      </c>
      <c r="N33" s="14">
        <f t="shared" si="12"/>
        <v>2.2077774444444316</v>
      </c>
      <c r="O33" s="13">
        <f t="shared" si="13"/>
        <v>2.2077774444444316</v>
      </c>
      <c r="P33" s="16">
        <f t="shared" si="15"/>
        <v>2.1222507600374307E-2</v>
      </c>
      <c r="Q33" s="13">
        <f t="shared" si="14"/>
        <v>4.8742812441975856</v>
      </c>
    </row>
    <row r="34" spans="1:17" x14ac:dyDescent="0.25">
      <c r="A34" s="1">
        <v>44209</v>
      </c>
      <c r="B34" s="2">
        <v>103.889999</v>
      </c>
      <c r="C34" s="23">
        <f t="shared" si="6"/>
        <v>103.95333100000001</v>
      </c>
      <c r="D34" s="22">
        <f t="shared" si="0"/>
        <v>-6.3332000000002608E-2</v>
      </c>
      <c r="E34" s="21">
        <f t="shared" si="1"/>
        <v>6.3332000000002608E-2</v>
      </c>
      <c r="F34" s="24">
        <f t="shared" si="7"/>
        <v>6.0960632023879995E-4</v>
      </c>
      <c r="G34" s="21">
        <f t="shared" si="2"/>
        <v>4.0109422240003304E-3</v>
      </c>
      <c r="H34" s="28">
        <f>AVERAGE(B28:B33)</f>
        <v>103.00833266666666</v>
      </c>
      <c r="I34" s="26">
        <f t="shared" si="8"/>
        <v>0.88166633333334232</v>
      </c>
      <c r="J34" s="25">
        <f t="shared" si="9"/>
        <v>0.88166633333334232</v>
      </c>
      <c r="K34" s="27">
        <f t="shared" si="16"/>
        <v>8.486537124072378E-3</v>
      </c>
      <c r="L34" s="25">
        <f t="shared" si="11"/>
        <v>0.77733552333346034</v>
      </c>
      <c r="M34" s="15">
        <f>AVERAGE(B25:B33)</f>
        <v>102.22222144444444</v>
      </c>
      <c r="N34" s="14">
        <f t="shared" si="12"/>
        <v>1.6677775555555598</v>
      </c>
      <c r="O34" s="13">
        <f t="shared" si="13"/>
        <v>1.6677775555555598</v>
      </c>
      <c r="P34" s="16">
        <f t="shared" si="15"/>
        <v>1.6053302258242971E-2</v>
      </c>
      <c r="Q34" s="13">
        <f t="shared" si="14"/>
        <v>2.7814819748148785</v>
      </c>
    </row>
    <row r="35" spans="1:17" x14ac:dyDescent="0.25">
      <c r="A35" s="1">
        <v>44210</v>
      </c>
      <c r="B35" s="2">
        <v>103.41999800000001</v>
      </c>
      <c r="C35" s="23">
        <f t="shared" si="6"/>
        <v>103.91999800000001</v>
      </c>
      <c r="D35" s="22">
        <f t="shared" si="0"/>
        <v>-0.5</v>
      </c>
      <c r="E35" s="21">
        <f t="shared" si="1"/>
        <v>0.5</v>
      </c>
      <c r="F35" s="24">
        <f t="shared" si="7"/>
        <v>4.834654899142427E-3</v>
      </c>
      <c r="G35" s="21">
        <f t="shared" si="2"/>
        <v>0.25</v>
      </c>
      <c r="H35" s="28">
        <f>AVERAGE(B29:B34)</f>
        <v>103.13833233333332</v>
      </c>
      <c r="I35" s="26">
        <f t="shared" si="8"/>
        <v>0.28166566666668302</v>
      </c>
      <c r="J35" s="25">
        <f t="shared" si="9"/>
        <v>0.28166566666668302</v>
      </c>
      <c r="K35" s="27">
        <f t="shared" si="16"/>
        <v>2.7235125905405934E-3</v>
      </c>
      <c r="L35" s="25">
        <f t="shared" si="11"/>
        <v>7.9335547778786986E-2</v>
      </c>
      <c r="M35" s="15">
        <f>AVERAGE(B26:B34)</f>
        <v>102.56777699999999</v>
      </c>
      <c r="N35" s="14">
        <f t="shared" si="12"/>
        <v>0.85222100000001433</v>
      </c>
      <c r="O35" s="13">
        <f t="shared" si="13"/>
        <v>0.85222100000001433</v>
      </c>
      <c r="P35" s="16">
        <f t="shared" si="15"/>
        <v>8.2403888656042545E-3</v>
      </c>
      <c r="Q35" s="13">
        <f t="shared" si="14"/>
        <v>0.7262806328410244</v>
      </c>
    </row>
    <row r="36" spans="1:17" x14ac:dyDescent="0.25">
      <c r="A36" s="1">
        <v>44211</v>
      </c>
      <c r="B36" s="2">
        <v>102.050003</v>
      </c>
      <c r="C36" s="23">
        <f t="shared" si="6"/>
        <v>103.77999866666669</v>
      </c>
      <c r="D36" s="22">
        <f t="shared" si="0"/>
        <v>-1.7299956666666816</v>
      </c>
      <c r="E36" s="21">
        <f t="shared" si="1"/>
        <v>1.7299956666666816</v>
      </c>
      <c r="F36" s="24">
        <f t="shared" si="7"/>
        <v>1.6952431316113549E-2</v>
      </c>
      <c r="G36" s="21">
        <f t="shared" si="2"/>
        <v>2.992885006685496</v>
      </c>
      <c r="H36" s="28">
        <f>AVERAGE(B30:B35)</f>
        <v>103.52833166666666</v>
      </c>
      <c r="I36" s="26">
        <f t="shared" si="8"/>
        <v>-1.4783286666666555</v>
      </c>
      <c r="J36" s="25">
        <f t="shared" si="9"/>
        <v>1.4783286666666555</v>
      </c>
      <c r="K36" s="27">
        <f t="shared" si="16"/>
        <v>1.4486316738929007E-2</v>
      </c>
      <c r="L36" s="25">
        <f t="shared" si="11"/>
        <v>2.1854556466884114</v>
      </c>
      <c r="M36" s="15">
        <f>AVERAGE(B27:B35)</f>
        <v>102.82555477777777</v>
      </c>
      <c r="N36" s="14">
        <f t="shared" si="12"/>
        <v>-0.77555177777776407</v>
      </c>
      <c r="O36" s="13">
        <f t="shared" si="13"/>
        <v>0.77555177777776407</v>
      </c>
      <c r="P36" s="16">
        <f t="shared" si="15"/>
        <v>7.5997232237000915E-3</v>
      </c>
      <c r="Q36" s="13">
        <f t="shared" si="14"/>
        <v>0.60148056001425032</v>
      </c>
    </row>
    <row r="37" spans="1:17" x14ac:dyDescent="0.25">
      <c r="A37" s="1">
        <v>44215</v>
      </c>
      <c r="B37" s="2">
        <v>102.230003</v>
      </c>
      <c r="C37" s="23">
        <f t="shared" si="6"/>
        <v>103.12</v>
      </c>
      <c r="D37" s="22">
        <f t="shared" si="0"/>
        <v>-0.88999700000000814</v>
      </c>
      <c r="E37" s="21">
        <f t="shared" si="1"/>
        <v>0.88999700000000814</v>
      </c>
      <c r="F37" s="24">
        <f t="shared" si="7"/>
        <v>8.7058297357186631E-3</v>
      </c>
      <c r="G37" s="21">
        <f t="shared" si="2"/>
        <v>0.79209466000901452</v>
      </c>
      <c r="H37" s="28">
        <f>AVERAGE(B31:B36)</f>
        <v>103.53666549999998</v>
      </c>
      <c r="I37" s="26">
        <f t="shared" si="8"/>
        <v>-1.3066624999999874</v>
      </c>
      <c r="J37" s="25">
        <f t="shared" si="9"/>
        <v>1.3066624999999874</v>
      </c>
      <c r="K37" s="27">
        <f t="shared" si="16"/>
        <v>1.2781595047003838E-2</v>
      </c>
      <c r="L37" s="25">
        <f t="shared" si="11"/>
        <v>1.707366888906217</v>
      </c>
      <c r="M37" s="15">
        <f>AVERAGE(B28:B36)</f>
        <v>103.0455551111111</v>
      </c>
      <c r="N37" s="14">
        <f t="shared" si="12"/>
        <v>-0.81555211111110282</v>
      </c>
      <c r="O37" s="13">
        <f t="shared" si="13"/>
        <v>0.81555211111110282</v>
      </c>
      <c r="P37" s="16">
        <f t="shared" si="15"/>
        <v>7.9776199469651088E-3</v>
      </c>
      <c r="Q37" s="13">
        <f t="shared" si="14"/>
        <v>0.66512524593777655</v>
      </c>
    </row>
    <row r="38" spans="1:17" x14ac:dyDescent="0.25">
      <c r="A38" s="1">
        <v>44216</v>
      </c>
      <c r="B38" s="2">
        <v>102.889999</v>
      </c>
      <c r="C38" s="23">
        <f t="shared" si="6"/>
        <v>102.56666800000001</v>
      </c>
      <c r="D38" s="22">
        <f t="shared" si="0"/>
        <v>0.32333099999999604</v>
      </c>
      <c r="E38" s="21">
        <f t="shared" si="1"/>
        <v>0.32333099999999604</v>
      </c>
      <c r="F38" s="24">
        <f t="shared" si="7"/>
        <v>3.1424920122702696E-3</v>
      </c>
      <c r="G38" s="21">
        <f t="shared" si="2"/>
        <v>0.10454293556099743</v>
      </c>
      <c r="H38" s="28">
        <f>AVERAGE(B32:B37)</f>
        <v>103.24333300000001</v>
      </c>
      <c r="I38" s="26">
        <f t="shared" si="8"/>
        <v>-0.35333400000000381</v>
      </c>
      <c r="J38" s="25">
        <f t="shared" si="9"/>
        <v>0.35333400000000381</v>
      </c>
      <c r="K38" s="27">
        <f t="shared" si="16"/>
        <v>3.4340946975808971E-3</v>
      </c>
      <c r="L38" s="25">
        <f t="shared" si="11"/>
        <v>0.12484491555600269</v>
      </c>
      <c r="M38" s="15">
        <f>AVERAGE(B29:B37)</f>
        <v>102.94777755555555</v>
      </c>
      <c r="N38" s="14">
        <f t="shared" si="12"/>
        <v>-5.7778555555543676E-2</v>
      </c>
      <c r="O38" s="13">
        <f t="shared" si="13"/>
        <v>5.7778555555543676E-2</v>
      </c>
      <c r="P38" s="16">
        <f t="shared" si="15"/>
        <v>5.6155657612110259E-4</v>
      </c>
      <c r="Q38" s="13">
        <f t="shared" si="14"/>
        <v>3.338361482085047E-3</v>
      </c>
    </row>
    <row r="39" spans="1:17" x14ac:dyDescent="0.25">
      <c r="A39" s="1">
        <v>44217</v>
      </c>
      <c r="B39" s="2">
        <v>102.550003</v>
      </c>
      <c r="C39" s="23">
        <f t="shared" si="6"/>
        <v>102.39000166666666</v>
      </c>
      <c r="D39" s="22">
        <f t="shared" si="0"/>
        <v>0.16000133333334077</v>
      </c>
      <c r="E39" s="21">
        <f t="shared" si="1"/>
        <v>0.16000133333334077</v>
      </c>
      <c r="F39" s="24">
        <f t="shared" si="7"/>
        <v>1.5602274856426944E-3</v>
      </c>
      <c r="G39" s="21">
        <f t="shared" si="2"/>
        <v>2.5600426668446825E-2</v>
      </c>
      <c r="H39" s="28">
        <f>AVERAGE(B33:B38)</f>
        <v>103.08500016666666</v>
      </c>
      <c r="I39" s="26">
        <f t="shared" si="8"/>
        <v>-0.5349971666666562</v>
      </c>
      <c r="J39" s="25">
        <f t="shared" si="9"/>
        <v>0.5349971666666562</v>
      </c>
      <c r="K39" s="27">
        <f t="shared" si="16"/>
        <v>5.2169395515927596E-3</v>
      </c>
      <c r="L39" s="25">
        <f t="shared" si="11"/>
        <v>0.28622196834134989</v>
      </c>
      <c r="M39" s="15">
        <f>AVERAGE(B30:B38)</f>
        <v>103.14888833333333</v>
      </c>
      <c r="N39" s="14">
        <f t="shared" si="12"/>
        <v>-0.59888533333332816</v>
      </c>
      <c r="O39" s="13">
        <f t="shared" si="13"/>
        <v>0.59888533333332816</v>
      </c>
      <c r="P39" s="16">
        <f t="shared" si="15"/>
        <v>5.8399348202196359E-3</v>
      </c>
      <c r="Q39" s="13">
        <f t="shared" si="14"/>
        <v>0.35866364248177157</v>
      </c>
    </row>
    <row r="40" spans="1:17" x14ac:dyDescent="0.25">
      <c r="A40" s="1">
        <v>44218</v>
      </c>
      <c r="B40" s="2">
        <v>101.110001</v>
      </c>
      <c r="C40" s="23">
        <f t="shared" si="6"/>
        <v>102.55666833333333</v>
      </c>
      <c r="D40" s="22">
        <f t="shared" si="0"/>
        <v>-1.4466673333333375</v>
      </c>
      <c r="E40" s="21">
        <f t="shared" si="1"/>
        <v>1.4466673333333375</v>
      </c>
      <c r="F40" s="24">
        <f t="shared" si="7"/>
        <v>1.4307855988779365E-2</v>
      </c>
      <c r="G40" s="21">
        <f t="shared" si="2"/>
        <v>2.0928463733337899</v>
      </c>
      <c r="H40" s="28">
        <f>AVERAGE(B34:B39)</f>
        <v>102.83833416666668</v>
      </c>
      <c r="I40" s="26">
        <f t="shared" si="8"/>
        <v>-1.7283331666666868</v>
      </c>
      <c r="J40" s="25">
        <f t="shared" si="9"/>
        <v>1.7283331666666868</v>
      </c>
      <c r="K40" s="27">
        <f t="shared" si="16"/>
        <v>1.7093592617674753E-2</v>
      </c>
      <c r="L40" s="25">
        <f t="shared" si="11"/>
        <v>2.9871355350000974</v>
      </c>
      <c r="M40" s="15">
        <f>AVERAGE(B31:B39)</f>
        <v>103.20999977777777</v>
      </c>
      <c r="N40" s="14">
        <f t="shared" si="12"/>
        <v>-2.0999987777777704</v>
      </c>
      <c r="O40" s="13">
        <f t="shared" si="13"/>
        <v>2.0999987777777704</v>
      </c>
      <c r="P40" s="16">
        <f t="shared" si="15"/>
        <v>2.0769446711584649E-2</v>
      </c>
      <c r="Q40" s="13">
        <f t="shared" si="14"/>
        <v>4.4099948666681295</v>
      </c>
    </row>
    <row r="41" spans="1:17" x14ac:dyDescent="0.25">
      <c r="A41" s="1">
        <v>44221</v>
      </c>
      <c r="B41" s="2">
        <v>99.279999000000004</v>
      </c>
      <c r="C41" s="23">
        <f t="shared" si="6"/>
        <v>102.18333433333333</v>
      </c>
      <c r="D41" s="22">
        <f t="shared" si="0"/>
        <v>-2.9033353333333309</v>
      </c>
      <c r="E41" s="21">
        <f t="shared" si="1"/>
        <v>2.9033353333333309</v>
      </c>
      <c r="F41" s="24">
        <f t="shared" si="7"/>
        <v>2.9243909776160763E-2</v>
      </c>
      <c r="G41" s="21">
        <f t="shared" si="2"/>
        <v>8.4293560577817637</v>
      </c>
      <c r="H41" s="28">
        <f>AVERAGE(B35:B40)</f>
        <v>102.37500116666668</v>
      </c>
      <c r="I41" s="26">
        <f t="shared" si="8"/>
        <v>-3.0950021666666743</v>
      </c>
      <c r="J41" s="25">
        <f t="shared" si="9"/>
        <v>3.0950021666666743</v>
      </c>
      <c r="K41" s="27">
        <f t="shared" si="16"/>
        <v>3.1174478221607096E-2</v>
      </c>
      <c r="L41" s="25">
        <f t="shared" si="11"/>
        <v>9.5790384116714087</v>
      </c>
      <c r="M41" s="15">
        <f>AVERAGE(B32:B40)</f>
        <v>102.89000011111112</v>
      </c>
      <c r="N41" s="14">
        <f t="shared" si="12"/>
        <v>-3.6100011111111172</v>
      </c>
      <c r="O41" s="13">
        <f t="shared" si="13"/>
        <v>3.6100011111111172</v>
      </c>
      <c r="P41" s="16">
        <f t="shared" si="15"/>
        <v>3.6361816553917542E-2</v>
      </c>
      <c r="Q41" s="13">
        <f t="shared" si="14"/>
        <v>13.0321080222235</v>
      </c>
    </row>
    <row r="42" spans="1:17" x14ac:dyDescent="0.25">
      <c r="A42" s="1">
        <v>44222</v>
      </c>
      <c r="B42" s="2">
        <v>99.709998999999996</v>
      </c>
      <c r="C42" s="23">
        <f t="shared" si="6"/>
        <v>100.98000100000002</v>
      </c>
      <c r="D42" s="22">
        <f t="shared" si="0"/>
        <v>-1.2700020000000194</v>
      </c>
      <c r="E42" s="21">
        <f t="shared" si="1"/>
        <v>1.2700020000000194</v>
      </c>
      <c r="F42" s="24">
        <f t="shared" si="7"/>
        <v>1.2736957303550062E-2</v>
      </c>
      <c r="G42" s="21">
        <f t="shared" si="2"/>
        <v>1.6129050800040492</v>
      </c>
      <c r="H42" s="28">
        <f>AVERAGE(B36:B41)</f>
        <v>101.68500133333333</v>
      </c>
      <c r="I42" s="26">
        <f t="shared" si="8"/>
        <v>-1.975002333333336</v>
      </c>
      <c r="J42" s="25">
        <f t="shared" si="9"/>
        <v>1.975002333333336</v>
      </c>
      <c r="K42" s="27">
        <f t="shared" si="16"/>
        <v>1.9807465180431263E-2</v>
      </c>
      <c r="L42" s="25">
        <f t="shared" si="11"/>
        <v>3.9006342166721217</v>
      </c>
      <c r="M42" s="15">
        <f>AVERAGE(B33:B41)</f>
        <v>102.38333377777776</v>
      </c>
      <c r="N42" s="14">
        <f t="shared" si="12"/>
        <v>-2.6733347777777681</v>
      </c>
      <c r="O42" s="13">
        <f t="shared" si="13"/>
        <v>2.6733347777777681</v>
      </c>
      <c r="P42" s="16">
        <f t="shared" si="15"/>
        <v>2.681110023657475E-2</v>
      </c>
      <c r="Q42" s="13">
        <f t="shared" si="14"/>
        <v>7.1467188340761085</v>
      </c>
    </row>
    <row r="43" spans="1:17" x14ac:dyDescent="0.25">
      <c r="A43" s="1">
        <v>44223</v>
      </c>
      <c r="B43" s="2">
        <v>97</v>
      </c>
      <c r="C43" s="23">
        <f t="shared" si="6"/>
        <v>100.03333299999998</v>
      </c>
      <c r="D43" s="22">
        <f t="shared" si="0"/>
        <v>-3.0333329999999847</v>
      </c>
      <c r="E43" s="21">
        <f t="shared" si="1"/>
        <v>3.0333329999999847</v>
      </c>
      <c r="F43" s="24">
        <f t="shared" si="7"/>
        <v>3.1271474226803965E-2</v>
      </c>
      <c r="G43" s="21">
        <f t="shared" si="2"/>
        <v>9.2011090888889076</v>
      </c>
      <c r="H43" s="28">
        <f>AVERAGE(B37:B42)</f>
        <v>101.29500066666668</v>
      </c>
      <c r="I43" s="26">
        <f t="shared" si="8"/>
        <v>-4.2950006666666809</v>
      </c>
      <c r="J43" s="25">
        <f t="shared" si="9"/>
        <v>4.2950006666666809</v>
      </c>
      <c r="K43" s="27">
        <f t="shared" si="16"/>
        <v>4.42783573883163E-2</v>
      </c>
      <c r="L43" s="25">
        <f t="shared" si="11"/>
        <v>18.447030726667233</v>
      </c>
      <c r="M43" s="15">
        <f>AVERAGE(B34:B42)</f>
        <v>101.90333377777779</v>
      </c>
      <c r="N43" s="14">
        <f t="shared" si="12"/>
        <v>-4.9033337777777888</v>
      </c>
      <c r="O43" s="13">
        <f t="shared" si="13"/>
        <v>4.9033337777777888</v>
      </c>
      <c r="P43" s="16">
        <f t="shared" si="15"/>
        <v>5.0549832760595763E-2</v>
      </c>
      <c r="Q43" s="13">
        <f t="shared" si="14"/>
        <v>24.042682136296602</v>
      </c>
    </row>
    <row r="44" spans="1:17" x14ac:dyDescent="0.25">
      <c r="A44" s="1">
        <v>44224</v>
      </c>
      <c r="B44" s="2">
        <v>97.650002000000001</v>
      </c>
      <c r="C44" s="23">
        <f t="shared" si="6"/>
        <v>98.663332666666676</v>
      </c>
      <c r="D44" s="22">
        <f t="shared" si="0"/>
        <v>-1.0133306666666755</v>
      </c>
      <c r="E44" s="21">
        <f t="shared" si="1"/>
        <v>1.0133306666666755</v>
      </c>
      <c r="F44" s="24">
        <f t="shared" si="7"/>
        <v>1.037716995301931E-2</v>
      </c>
      <c r="G44" s="21">
        <f t="shared" si="2"/>
        <v>1.026839040007129</v>
      </c>
      <c r="H44" s="28">
        <f>AVERAGE(B38:B43)</f>
        <v>100.42333350000001</v>
      </c>
      <c r="I44" s="26">
        <f t="shared" si="8"/>
        <v>-2.7733315000000118</v>
      </c>
      <c r="J44" s="25">
        <f t="shared" si="9"/>
        <v>2.7733315000000118</v>
      </c>
      <c r="K44" s="27">
        <f t="shared" si="16"/>
        <v>2.8400731625177148E-2</v>
      </c>
      <c r="L44" s="25">
        <f t="shared" si="11"/>
        <v>7.6913676088923157</v>
      </c>
      <c r="M44" s="15">
        <f>AVERAGE(B35:B43)</f>
        <v>101.13777833333334</v>
      </c>
      <c r="N44" s="14">
        <f t="shared" si="12"/>
        <v>-3.4877763333333434</v>
      </c>
      <c r="O44" s="13">
        <f t="shared" si="13"/>
        <v>3.4877763333333434</v>
      </c>
      <c r="P44" s="16">
        <f t="shared" si="15"/>
        <v>3.5717114817195222E-2</v>
      </c>
      <c r="Q44" s="13">
        <f t="shared" si="14"/>
        <v>12.164583751360182</v>
      </c>
    </row>
    <row r="45" spans="1:17" x14ac:dyDescent="0.25">
      <c r="A45" s="1">
        <v>44225</v>
      </c>
      <c r="B45" s="2">
        <v>95.709998999999996</v>
      </c>
      <c r="C45" s="23">
        <f t="shared" si="6"/>
        <v>98.120000333333337</v>
      </c>
      <c r="D45" s="22">
        <f t="shared" si="0"/>
        <v>-2.4100013333333408</v>
      </c>
      <c r="E45" s="21">
        <f t="shared" si="1"/>
        <v>2.4100013333333408</v>
      </c>
      <c r="F45" s="24">
        <f t="shared" si="7"/>
        <v>2.5180246144745448E-2</v>
      </c>
      <c r="G45" s="21">
        <f t="shared" si="2"/>
        <v>5.8081064266684805</v>
      </c>
      <c r="H45" s="28">
        <f>AVERAGE(B39:B44)</f>
        <v>99.550000666666676</v>
      </c>
      <c r="I45" s="26">
        <f t="shared" si="8"/>
        <v>-3.8400016666666801</v>
      </c>
      <c r="J45" s="25">
        <f t="shared" si="9"/>
        <v>3.8400016666666801</v>
      </c>
      <c r="K45" s="27">
        <f t="shared" si="16"/>
        <v>4.012121728960294E-2</v>
      </c>
      <c r="L45" s="25">
        <f t="shared" si="11"/>
        <v>14.745612800002881</v>
      </c>
      <c r="M45" s="15">
        <f>AVERAGE(B36:B44)</f>
        <v>100.49666766666667</v>
      </c>
      <c r="N45" s="14">
        <f t="shared" si="12"/>
        <v>-4.7866686666666709</v>
      </c>
      <c r="O45" s="13">
        <f t="shared" si="13"/>
        <v>4.7866686666666709</v>
      </c>
      <c r="P45" s="16">
        <f t="shared" si="15"/>
        <v>5.0012211019526506E-2</v>
      </c>
      <c r="Q45" s="13">
        <f t="shared" si="14"/>
        <v>22.912196924448484</v>
      </c>
    </row>
    <row r="46" spans="1:17" x14ac:dyDescent="0.25">
      <c r="A46" s="1">
        <v>44228</v>
      </c>
      <c r="B46" s="2">
        <v>98.529999000000004</v>
      </c>
      <c r="C46" s="23">
        <f t="shared" si="6"/>
        <v>96.786667000000008</v>
      </c>
      <c r="D46" s="22">
        <f t="shared" si="0"/>
        <v>1.7433319999999952</v>
      </c>
      <c r="E46" s="21">
        <f t="shared" si="1"/>
        <v>1.7433319999999952</v>
      </c>
      <c r="F46" s="24">
        <f t="shared" si="7"/>
        <v>1.7693413353226516E-2</v>
      </c>
      <c r="G46" s="21">
        <f t="shared" si="2"/>
        <v>3.0392064622239832</v>
      </c>
      <c r="H46" s="28">
        <f>AVERAGE(B40:B45)</f>
        <v>98.410000000000011</v>
      </c>
      <c r="I46" s="26">
        <f t="shared" si="8"/>
        <v>0.11999899999999286</v>
      </c>
      <c r="J46" s="25">
        <f t="shared" si="9"/>
        <v>0.11999899999999286</v>
      </c>
      <c r="K46" s="27">
        <f t="shared" si="16"/>
        <v>1.2178930398648725E-3</v>
      </c>
      <c r="L46" s="25">
        <f t="shared" si="11"/>
        <v>1.4399760000998288E-2</v>
      </c>
      <c r="M46" s="15">
        <f>AVERAGE(B37:B45)</f>
        <v>99.792222777777795</v>
      </c>
      <c r="N46" s="14">
        <f t="shared" si="12"/>
        <v>-1.2622237777777912</v>
      </c>
      <c r="O46" s="13">
        <f t="shared" si="13"/>
        <v>1.2622237777777912</v>
      </c>
      <c r="P46" s="16">
        <f t="shared" si="15"/>
        <v>1.281055303550537E-2</v>
      </c>
      <c r="Q46" s="13">
        <f t="shared" si="14"/>
        <v>1.5932088651876386</v>
      </c>
    </row>
    <row r="47" spans="1:17" x14ac:dyDescent="0.25">
      <c r="A47" s="1">
        <v>44229</v>
      </c>
      <c r="B47" s="2">
        <v>99.239998</v>
      </c>
      <c r="C47" s="23">
        <f t="shared" si="6"/>
        <v>97.296666666666667</v>
      </c>
      <c r="D47" s="22">
        <f t="shared" si="0"/>
        <v>1.9433313333333331</v>
      </c>
      <c r="E47" s="21">
        <f t="shared" si="1"/>
        <v>1.9433313333333331</v>
      </c>
      <c r="F47" s="24">
        <f t="shared" si="7"/>
        <v>1.9582137973575262E-2</v>
      </c>
      <c r="G47" s="21">
        <f t="shared" si="2"/>
        <v>3.7765366711151103</v>
      </c>
      <c r="H47" s="28">
        <f>AVERAGE(B41:B46)</f>
        <v>97.979999666666671</v>
      </c>
      <c r="I47" s="26">
        <f t="shared" si="8"/>
        <v>1.2599983333333284</v>
      </c>
      <c r="J47" s="25">
        <f t="shared" si="9"/>
        <v>1.2599983333333284</v>
      </c>
      <c r="K47" s="27">
        <f t="shared" si="16"/>
        <v>1.2696476811026623E-2</v>
      </c>
      <c r="L47" s="25">
        <f t="shared" si="11"/>
        <v>1.5875958000027655</v>
      </c>
      <c r="M47" s="15">
        <f>AVERAGE(B38:B46)</f>
        <v>99.381111222222231</v>
      </c>
      <c r="N47" s="14">
        <f t="shared" si="12"/>
        <v>-0.14111322222223066</v>
      </c>
      <c r="O47" s="13">
        <f t="shared" si="13"/>
        <v>0.14111322222223066</v>
      </c>
      <c r="P47" s="16">
        <f t="shared" si="15"/>
        <v>1.4219389869619976E-3</v>
      </c>
      <c r="Q47" s="13">
        <f t="shared" si="14"/>
        <v>1.9912941485940652E-2</v>
      </c>
    </row>
    <row r="48" spans="1:17" x14ac:dyDescent="0.25">
      <c r="A48" s="1">
        <v>44230</v>
      </c>
      <c r="B48" s="2">
        <v>111.30999799999999</v>
      </c>
      <c r="C48" s="23">
        <f t="shared" si="6"/>
        <v>97.826665333333338</v>
      </c>
      <c r="D48" s="22">
        <f t="shared" si="0"/>
        <v>13.483332666666655</v>
      </c>
      <c r="E48" s="21">
        <f t="shared" si="1"/>
        <v>13.483332666666655</v>
      </c>
      <c r="F48" s="24">
        <f t="shared" si="7"/>
        <v>0.121133167810017</v>
      </c>
      <c r="G48" s="21">
        <f t="shared" si="2"/>
        <v>181.80025980000013</v>
      </c>
      <c r="H48" s="28">
        <f>AVERAGE(B42:B47)</f>
        <v>97.973332833333345</v>
      </c>
      <c r="I48" s="26">
        <f t="shared" si="8"/>
        <v>13.336665166666648</v>
      </c>
      <c r="J48" s="25">
        <f t="shared" si="9"/>
        <v>13.336665166666648</v>
      </c>
      <c r="K48" s="27">
        <f t="shared" si="16"/>
        <v>0.11981551887788776</v>
      </c>
      <c r="L48" s="25">
        <f t="shared" si="11"/>
        <v>177.86663776777954</v>
      </c>
      <c r="M48" s="15">
        <f>AVERAGE(B39:B47)</f>
        <v>98.975555555555559</v>
      </c>
      <c r="N48" s="14">
        <f t="shared" si="12"/>
        <v>12.334442444444434</v>
      </c>
      <c r="O48" s="13">
        <f t="shared" si="13"/>
        <v>12.334442444444434</v>
      </c>
      <c r="P48" s="16">
        <f t="shared" si="15"/>
        <v>0.11081163117480637</v>
      </c>
      <c r="Q48" s="13">
        <f t="shared" si="14"/>
        <v>152.13847041531238</v>
      </c>
    </row>
    <row r="49" spans="1:17" x14ac:dyDescent="0.25">
      <c r="A49" s="1">
        <v>44231</v>
      </c>
      <c r="B49" s="2">
        <v>110.879997</v>
      </c>
      <c r="C49" s="23">
        <f t="shared" si="6"/>
        <v>103.02666499999999</v>
      </c>
      <c r="D49" s="22">
        <f t="shared" si="0"/>
        <v>7.8533320000000089</v>
      </c>
      <c r="E49" s="21">
        <f t="shared" si="1"/>
        <v>7.8533320000000089</v>
      </c>
      <c r="F49" s="24">
        <f t="shared" si="7"/>
        <v>7.0827310718632228E-2</v>
      </c>
      <c r="G49" s="21">
        <f t="shared" si="2"/>
        <v>61.674823502224136</v>
      </c>
      <c r="H49" s="28">
        <f>AVERAGE(B43:B48)</f>
        <v>99.906665999999987</v>
      </c>
      <c r="I49" s="26">
        <f t="shared" si="8"/>
        <v>10.973331000000016</v>
      </c>
      <c r="J49" s="25">
        <f t="shared" si="9"/>
        <v>10.973331000000016</v>
      </c>
      <c r="K49" s="27">
        <f t="shared" si="16"/>
        <v>9.8965830599724997E-2</v>
      </c>
      <c r="L49" s="25">
        <f t="shared" si="11"/>
        <v>120.41399323556135</v>
      </c>
      <c r="M49" s="15">
        <f>AVERAGE(B40:B48)</f>
        <v>99.948888333333329</v>
      </c>
      <c r="N49" s="14">
        <f t="shared" si="12"/>
        <v>10.931108666666674</v>
      </c>
      <c r="O49" s="13">
        <f t="shared" si="13"/>
        <v>10.931108666666674</v>
      </c>
      <c r="P49" s="16">
        <f t="shared" si="15"/>
        <v>9.8585037539879031E-2</v>
      </c>
      <c r="Q49" s="13">
        <f t="shared" si="14"/>
        <v>119.48913668247528</v>
      </c>
    </row>
    <row r="50" spans="1:17" x14ac:dyDescent="0.25">
      <c r="A50" s="1">
        <v>44232</v>
      </c>
      <c r="B50" s="2">
        <v>116.709999</v>
      </c>
      <c r="C50" s="23">
        <f t="shared" si="6"/>
        <v>107.14333099999999</v>
      </c>
      <c r="D50" s="22">
        <f t="shared" si="0"/>
        <v>9.5666680000000071</v>
      </c>
      <c r="E50" s="21">
        <f t="shared" si="1"/>
        <v>9.5666680000000071</v>
      </c>
      <c r="F50" s="24">
        <f t="shared" si="7"/>
        <v>8.1969566292259224E-2</v>
      </c>
      <c r="G50" s="21">
        <f t="shared" si="2"/>
        <v>91.521136622224134</v>
      </c>
      <c r="H50" s="28">
        <f>AVERAGE(B44:B49)</f>
        <v>102.21999883333335</v>
      </c>
      <c r="I50" s="26">
        <f t="shared" si="8"/>
        <v>14.490000166666647</v>
      </c>
      <c r="J50" s="25">
        <f t="shared" si="9"/>
        <v>14.490000166666647</v>
      </c>
      <c r="K50" s="27">
        <f t="shared" si="16"/>
        <v>0.1241538881914192</v>
      </c>
      <c r="L50" s="25">
        <f t="shared" si="11"/>
        <v>209.96010482999947</v>
      </c>
      <c r="M50" s="15">
        <f>AVERAGE(B41:B49)</f>
        <v>101.03444344444443</v>
      </c>
      <c r="N50" s="14">
        <f t="shared" si="12"/>
        <v>15.675555555555562</v>
      </c>
      <c r="O50" s="13">
        <f t="shared" si="13"/>
        <v>15.675555555555562</v>
      </c>
      <c r="P50" s="16">
        <f t="shared" si="15"/>
        <v>0.1343120185919594</v>
      </c>
      <c r="Q50" s="13">
        <f t="shared" si="14"/>
        <v>245.72304197530883</v>
      </c>
    </row>
    <row r="51" spans="1:17" x14ac:dyDescent="0.25">
      <c r="A51" s="1">
        <v>44235</v>
      </c>
      <c r="B51" s="2">
        <v>115.620003</v>
      </c>
      <c r="C51" s="23">
        <f t="shared" si="6"/>
        <v>112.96666466666666</v>
      </c>
      <c r="D51" s="22">
        <f t="shared" si="0"/>
        <v>2.6533383333333376</v>
      </c>
      <c r="E51" s="21">
        <f t="shared" si="1"/>
        <v>2.6533383333333376</v>
      </c>
      <c r="F51" s="24">
        <f t="shared" si="7"/>
        <v>2.2948782775358841E-2</v>
      </c>
      <c r="G51" s="21">
        <f t="shared" si="2"/>
        <v>7.0402043111361339</v>
      </c>
      <c r="H51" s="28">
        <f>AVERAGE(B45:B50)</f>
        <v>105.396665</v>
      </c>
      <c r="I51" s="26">
        <f t="shared" si="8"/>
        <v>10.223337999999998</v>
      </c>
      <c r="J51" s="25">
        <f t="shared" si="9"/>
        <v>10.223337999999998</v>
      </c>
      <c r="K51" s="27">
        <f t="shared" si="16"/>
        <v>8.8421879733042372E-2</v>
      </c>
      <c r="L51" s="25">
        <f t="shared" si="11"/>
        <v>104.51663986224396</v>
      </c>
      <c r="M51" s="15">
        <f>AVERAGE(B42:B50)</f>
        <v>102.97111011111112</v>
      </c>
      <c r="N51" s="14">
        <f t="shared" si="12"/>
        <v>12.648892888888881</v>
      </c>
      <c r="O51" s="13">
        <f t="shared" si="13"/>
        <v>12.648892888888881</v>
      </c>
      <c r="P51" s="16">
        <f t="shared" si="15"/>
        <v>0.10940055838684662</v>
      </c>
      <c r="Q51" s="13">
        <f t="shared" si="14"/>
        <v>159.99449131458368</v>
      </c>
    </row>
    <row r="52" spans="1:17" x14ac:dyDescent="0.25">
      <c r="A52" s="1">
        <v>44236</v>
      </c>
      <c r="B52" s="2">
        <v>112.639999</v>
      </c>
      <c r="C52" s="23">
        <f t="shared" si="6"/>
        <v>114.40333299999999</v>
      </c>
      <c r="D52" s="22">
        <f t="shared" si="0"/>
        <v>-1.7633339999999862</v>
      </c>
      <c r="E52" s="21">
        <f t="shared" si="1"/>
        <v>1.7633339999999862</v>
      </c>
      <c r="F52" s="24">
        <f t="shared" si="7"/>
        <v>1.5654598860569826E-2</v>
      </c>
      <c r="G52" s="21">
        <f t="shared" si="2"/>
        <v>3.1093467955559513</v>
      </c>
      <c r="H52" s="28">
        <f>AVERAGE(B46:B51)</f>
        <v>108.71499899999999</v>
      </c>
      <c r="I52" s="26">
        <f t="shared" si="8"/>
        <v>3.9250000000000114</v>
      </c>
      <c r="J52" s="25">
        <f t="shared" si="9"/>
        <v>3.9250000000000114</v>
      </c>
      <c r="K52" s="27">
        <f t="shared" si="16"/>
        <v>3.4845525877534957E-2</v>
      </c>
      <c r="L52" s="25">
        <f t="shared" si="11"/>
        <v>15.405625000000089</v>
      </c>
      <c r="M52" s="15">
        <f>AVERAGE(B43:B51)</f>
        <v>104.73888833333334</v>
      </c>
      <c r="N52" s="14">
        <f t="shared" si="12"/>
        <v>7.9011106666666677</v>
      </c>
      <c r="O52" s="13">
        <f t="shared" si="13"/>
        <v>7.9011106666666677</v>
      </c>
      <c r="P52" s="16">
        <f t="shared" si="15"/>
        <v>7.0144804126522298E-2</v>
      </c>
      <c r="Q52" s="13">
        <f t="shared" si="14"/>
        <v>62.427549766913792</v>
      </c>
    </row>
    <row r="53" spans="1:17" x14ac:dyDescent="0.25">
      <c r="A53" s="1">
        <v>44237</v>
      </c>
      <c r="B53" s="2">
        <v>113.30999799999999</v>
      </c>
      <c r="C53" s="23">
        <f t="shared" si="6"/>
        <v>114.99000033333333</v>
      </c>
      <c r="D53" s="22">
        <f t="shared" si="0"/>
        <v>-1.6800023333333343</v>
      </c>
      <c r="E53" s="21">
        <f t="shared" si="1"/>
        <v>1.6800023333333343</v>
      </c>
      <c r="F53" s="24">
        <f t="shared" si="7"/>
        <v>1.4826602797516018E-2</v>
      </c>
      <c r="G53" s="21">
        <f t="shared" si="2"/>
        <v>2.8224078400054475</v>
      </c>
      <c r="H53" s="28">
        <f>AVERAGE(B47:B52)</f>
        <v>111.06666566666665</v>
      </c>
      <c r="I53" s="26">
        <f t="shared" si="8"/>
        <v>2.2433323333333419</v>
      </c>
      <c r="J53" s="25">
        <f t="shared" si="9"/>
        <v>2.2433323333333419</v>
      </c>
      <c r="K53" s="27">
        <f t="shared" si="16"/>
        <v>1.9798185269876558E-2</v>
      </c>
      <c r="L53" s="25">
        <f t="shared" si="11"/>
        <v>5.0325399577788161</v>
      </c>
      <c r="M53" s="15">
        <f>AVERAGE(B44:B52)</f>
        <v>106.47666600000001</v>
      </c>
      <c r="N53" s="14">
        <f t="shared" si="12"/>
        <v>6.8333319999999844</v>
      </c>
      <c r="O53" s="13">
        <f t="shared" si="13"/>
        <v>6.8333319999999844</v>
      </c>
      <c r="P53" s="16">
        <f t="shared" si="15"/>
        <v>6.0306522995437567E-2</v>
      </c>
      <c r="Q53" s="13">
        <f t="shared" si="14"/>
        <v>46.69442622222379</v>
      </c>
    </row>
    <row r="54" spans="1:17" x14ac:dyDescent="0.25">
      <c r="A54" s="1">
        <v>44238</v>
      </c>
      <c r="B54" s="2">
        <v>113.970001</v>
      </c>
      <c r="C54" s="23">
        <f t="shared" si="6"/>
        <v>113.85666666666667</v>
      </c>
      <c r="D54" s="22">
        <f t="shared" si="0"/>
        <v>0.11333433333332721</v>
      </c>
      <c r="E54" s="21">
        <f t="shared" si="1"/>
        <v>0.11333433333332721</v>
      </c>
      <c r="F54" s="24">
        <f t="shared" si="7"/>
        <v>9.9442250012200329E-4</v>
      </c>
      <c r="G54" s="21">
        <f t="shared" si="2"/>
        <v>1.2844671112109723E-2</v>
      </c>
      <c r="H54" s="28">
        <f>AVERAGE(B48:B53)</f>
        <v>113.41166566666665</v>
      </c>
      <c r="I54" s="26">
        <f t="shared" si="8"/>
        <v>0.55833533333334628</v>
      </c>
      <c r="J54" s="25">
        <f t="shared" si="9"/>
        <v>0.55833533333334628</v>
      </c>
      <c r="K54" s="27">
        <f t="shared" si="16"/>
        <v>4.8989675215791771E-3</v>
      </c>
      <c r="L54" s="25">
        <f t="shared" si="11"/>
        <v>0.31173834444845888</v>
      </c>
      <c r="M54" s="15">
        <f>AVERAGE(B45:B53)</f>
        <v>108.21666555555555</v>
      </c>
      <c r="N54" s="14">
        <f t="shared" si="12"/>
        <v>5.7533354444444456</v>
      </c>
      <c r="O54" s="13">
        <f t="shared" si="13"/>
        <v>5.7533354444444456</v>
      </c>
      <c r="P54" s="16">
        <f t="shared" si="15"/>
        <v>5.0481138843233367E-2</v>
      </c>
      <c r="Q54" s="13">
        <f t="shared" si="14"/>
        <v>33.100868736300768</v>
      </c>
    </row>
    <row r="55" spans="1:17" x14ac:dyDescent="0.25">
      <c r="A55" s="1">
        <v>44239</v>
      </c>
      <c r="B55" s="2">
        <v>113.529999</v>
      </c>
      <c r="C55" s="23">
        <f t="shared" si="6"/>
        <v>113.30666599999999</v>
      </c>
      <c r="D55" s="22">
        <f t="shared" si="0"/>
        <v>0.22333300000001088</v>
      </c>
      <c r="E55" s="21">
        <f t="shared" si="1"/>
        <v>0.22333300000001088</v>
      </c>
      <c r="F55" s="24">
        <f t="shared" si="7"/>
        <v>1.9671716900130586E-3</v>
      </c>
      <c r="G55" s="21">
        <f t="shared" si="2"/>
        <v>4.9877628889004863E-2</v>
      </c>
      <c r="H55" s="28">
        <f>AVERAGE(B49:B54)</f>
        <v>113.85499950000001</v>
      </c>
      <c r="I55" s="26">
        <f t="shared" si="8"/>
        <v>-0.32500050000000158</v>
      </c>
      <c r="J55" s="25">
        <f t="shared" si="9"/>
        <v>0.32500050000000158</v>
      </c>
      <c r="K55" s="27">
        <f t="shared" si="16"/>
        <v>2.8626838973195234E-3</v>
      </c>
      <c r="L55" s="25">
        <f t="shared" si="11"/>
        <v>0.10562532500025103</v>
      </c>
      <c r="M55" s="15">
        <f>AVERAGE(B46:B54)</f>
        <v>110.24555466666666</v>
      </c>
      <c r="N55" s="14">
        <f t="shared" si="12"/>
        <v>3.2844443333333402</v>
      </c>
      <c r="O55" s="13">
        <f t="shared" si="13"/>
        <v>3.2844443333333402</v>
      </c>
      <c r="P55" s="16">
        <f t="shared" si="15"/>
        <v>2.8930189044865051E-2</v>
      </c>
      <c r="Q55" s="13">
        <f t="shared" si="14"/>
        <v>10.78757457876549</v>
      </c>
    </row>
    <row r="56" spans="1:17" x14ac:dyDescent="0.25">
      <c r="A56" s="1">
        <v>44243</v>
      </c>
      <c r="B56" s="2">
        <v>114.970001</v>
      </c>
      <c r="C56" s="23">
        <f t="shared" si="6"/>
        <v>113.60333266666665</v>
      </c>
      <c r="D56" s="22">
        <f t="shared" si="0"/>
        <v>1.3666683333333509</v>
      </c>
      <c r="E56" s="21">
        <f t="shared" si="1"/>
        <v>1.3666683333333509</v>
      </c>
      <c r="F56" s="24">
        <f t="shared" si="7"/>
        <v>1.1887173362148193E-2</v>
      </c>
      <c r="G56" s="21">
        <f t="shared" si="2"/>
        <v>1.8677823333361592</v>
      </c>
      <c r="H56" s="28">
        <f>AVERAGE(B50:B55)</f>
        <v>114.2966665</v>
      </c>
      <c r="I56" s="26">
        <f t="shared" si="8"/>
        <v>0.67333449999999573</v>
      </c>
      <c r="J56" s="25">
        <f t="shared" si="9"/>
        <v>0.67333449999999573</v>
      </c>
      <c r="K56" s="27">
        <f t="shared" si="16"/>
        <v>5.8566103691692212E-3</v>
      </c>
      <c r="L56" s="25">
        <f t="shared" si="11"/>
        <v>0.45337934889024423</v>
      </c>
      <c r="M56" s="15">
        <f>AVERAGE(B47:B55)</f>
        <v>111.91222133333332</v>
      </c>
      <c r="N56" s="14">
        <f t="shared" si="12"/>
        <v>3.0577796666666757</v>
      </c>
      <c r="O56" s="13">
        <f t="shared" si="13"/>
        <v>3.0577796666666757</v>
      </c>
      <c r="P56" s="16">
        <f t="shared" si="15"/>
        <v>2.6596326346615198E-2</v>
      </c>
      <c r="Q56" s="13">
        <f t="shared" si="14"/>
        <v>9.3500164898801668</v>
      </c>
    </row>
    <row r="57" spans="1:17" x14ac:dyDescent="0.25">
      <c r="A57" s="1">
        <v>44244</v>
      </c>
      <c r="B57" s="2">
        <v>114.91999800000001</v>
      </c>
      <c r="C57" s="23">
        <f t="shared" si="6"/>
        <v>114.15666700000001</v>
      </c>
      <c r="D57" s="22">
        <f t="shared" si="0"/>
        <v>0.76333099999999376</v>
      </c>
      <c r="E57" s="21">
        <f t="shared" si="1"/>
        <v>0.76333099999999376</v>
      </c>
      <c r="F57" s="24">
        <f t="shared" si="7"/>
        <v>6.6422817027893934E-3</v>
      </c>
      <c r="G57" s="21">
        <f t="shared" si="2"/>
        <v>0.58267421556099053</v>
      </c>
      <c r="H57" s="28">
        <f>AVERAGE(B51:B56)</f>
        <v>114.00666683333333</v>
      </c>
      <c r="I57" s="26">
        <f t="shared" si="8"/>
        <v>0.91333116666667991</v>
      </c>
      <c r="J57" s="25">
        <f t="shared" si="9"/>
        <v>0.91333116666667991</v>
      </c>
      <c r="K57" s="27">
        <f t="shared" si="16"/>
        <v>7.9475390059324559E-3</v>
      </c>
      <c r="L57" s="25">
        <f t="shared" si="11"/>
        <v>0.83417382000471862</v>
      </c>
      <c r="M57" s="15">
        <f>AVERAGE(B48:B56)</f>
        <v>113.65999944444444</v>
      </c>
      <c r="N57" s="14">
        <f t="shared" si="12"/>
        <v>1.2599985555555691</v>
      </c>
      <c r="O57" s="13">
        <f t="shared" si="13"/>
        <v>1.2599985555555691</v>
      </c>
      <c r="P57" s="16">
        <f t="shared" si="15"/>
        <v>1.0964136594882023E-2</v>
      </c>
      <c r="Q57" s="13">
        <f t="shared" si="14"/>
        <v>1.5875963600021203</v>
      </c>
    </row>
    <row r="58" spans="1:17" x14ac:dyDescent="0.25">
      <c r="A58" s="1">
        <v>44245</v>
      </c>
      <c r="B58" s="2">
        <v>113.519997</v>
      </c>
      <c r="C58" s="23">
        <f t="shared" si="6"/>
        <v>114.47333266666668</v>
      </c>
      <c r="D58" s="22">
        <f t="shared" si="0"/>
        <v>-0.9533356666666748</v>
      </c>
      <c r="E58" s="21">
        <f t="shared" si="1"/>
        <v>0.9533356666666748</v>
      </c>
      <c r="F58" s="24">
        <f t="shared" si="7"/>
        <v>8.3979535928517934E-3</v>
      </c>
      <c r="G58" s="21">
        <f t="shared" si="2"/>
        <v>0.90884889333879326</v>
      </c>
      <c r="H58" s="28">
        <f>AVERAGE(B52:B57)</f>
        <v>113.88999933333332</v>
      </c>
      <c r="I58" s="26">
        <f t="shared" si="8"/>
        <v>-0.37000233333331778</v>
      </c>
      <c r="J58" s="25">
        <f t="shared" si="9"/>
        <v>0.37000233333331778</v>
      </c>
      <c r="K58" s="27">
        <f t="shared" si="16"/>
        <v>3.2593582021792846E-3</v>
      </c>
      <c r="L58" s="25">
        <f t="shared" si="11"/>
        <v>0.1369017266720996</v>
      </c>
      <c r="M58" s="15">
        <f>AVERAGE(B49:B57)</f>
        <v>114.06111055555556</v>
      </c>
      <c r="N58" s="14">
        <f t="shared" si="12"/>
        <v>-0.54111355555555463</v>
      </c>
      <c r="O58" s="13">
        <f t="shared" si="13"/>
        <v>0.54111355555555463</v>
      </c>
      <c r="P58" s="16">
        <f t="shared" si="15"/>
        <v>4.7666804955566961E-3</v>
      </c>
      <c r="Q58" s="13">
        <f t="shared" si="14"/>
        <v>0.29280388000597429</v>
      </c>
    </row>
    <row r="59" spans="1:17" x14ac:dyDescent="0.25">
      <c r="A59" s="1">
        <v>44246</v>
      </c>
      <c r="B59" s="2">
        <v>115.540001</v>
      </c>
      <c r="C59" s="23">
        <f t="shared" si="6"/>
        <v>114.46999866666665</v>
      </c>
      <c r="D59" s="22">
        <f t="shared" si="0"/>
        <v>1.070002333333349</v>
      </c>
      <c r="E59" s="21">
        <f t="shared" si="1"/>
        <v>1.070002333333349</v>
      </c>
      <c r="F59" s="24">
        <f t="shared" si="7"/>
        <v>9.2608821539940014E-3</v>
      </c>
      <c r="G59" s="21">
        <f t="shared" si="2"/>
        <v>1.1449049933388113</v>
      </c>
      <c r="H59" s="28">
        <f>AVERAGE(B53:B58)</f>
        <v>114.03666566666665</v>
      </c>
      <c r="I59" s="26">
        <f t="shared" si="8"/>
        <v>1.5033353333333537</v>
      </c>
      <c r="J59" s="25">
        <f t="shared" si="9"/>
        <v>1.5033353333333537</v>
      </c>
      <c r="K59" s="27">
        <f t="shared" si="16"/>
        <v>1.3011384112185992E-2</v>
      </c>
      <c r="L59" s="25">
        <f t="shared" si="11"/>
        <v>2.2600171244485057</v>
      </c>
      <c r="M59" s="15">
        <f>AVERAGE(B50:B58)</f>
        <v>114.35444388888888</v>
      </c>
      <c r="N59" s="14">
        <f t="shared" si="12"/>
        <v>1.1855571111111232</v>
      </c>
      <c r="O59" s="13">
        <f t="shared" si="13"/>
        <v>1.1855571111111232</v>
      </c>
      <c r="P59" s="16">
        <f t="shared" si="15"/>
        <v>1.0261010047170791E-2</v>
      </c>
      <c r="Q59" s="13">
        <f t="shared" si="14"/>
        <v>1.4055456637061521</v>
      </c>
    </row>
    <row r="60" spans="1:17" x14ac:dyDescent="0.25">
      <c r="A60" s="1">
        <v>44249</v>
      </c>
      <c r="B60" s="2">
        <v>113.279999</v>
      </c>
      <c r="C60" s="23">
        <f t="shared" si="6"/>
        <v>114.65999866666668</v>
      </c>
      <c r="D60" s="22">
        <f t="shared" si="0"/>
        <v>-1.3799996666666772</v>
      </c>
      <c r="E60" s="21">
        <f t="shared" si="1"/>
        <v>1.3799996666666772</v>
      </c>
      <c r="F60" s="24">
        <f t="shared" si="7"/>
        <v>1.2182200554810008E-2</v>
      </c>
      <c r="G60" s="21">
        <f t="shared" si="2"/>
        <v>1.90439908000014</v>
      </c>
      <c r="H60" s="28">
        <f>AVERAGE(B54:B59)</f>
        <v>114.40833283333335</v>
      </c>
      <c r="I60" s="26">
        <f t="shared" si="8"/>
        <v>-1.1283338333333433</v>
      </c>
      <c r="J60" s="25">
        <f t="shared" si="9"/>
        <v>1.1283338333333433</v>
      </c>
      <c r="K60" s="27">
        <f t="shared" si="16"/>
        <v>9.9605741816200331E-3</v>
      </c>
      <c r="L60" s="25">
        <f t="shared" si="11"/>
        <v>1.2731372394447169</v>
      </c>
      <c r="M60" s="15">
        <f>AVERAGE(B51:B59)</f>
        <v>114.2244441111111</v>
      </c>
      <c r="N60" s="14">
        <f t="shared" si="12"/>
        <v>-0.94444511111109364</v>
      </c>
      <c r="O60" s="13">
        <f t="shared" si="13"/>
        <v>0.94444511111109364</v>
      </c>
      <c r="P60" s="16">
        <f t="shared" si="15"/>
        <v>8.3372627069946709E-3</v>
      </c>
      <c r="Q60" s="13">
        <f t="shared" si="14"/>
        <v>0.89197656790164603</v>
      </c>
    </row>
    <row r="61" spans="1:17" x14ac:dyDescent="0.25">
      <c r="A61" s="1">
        <v>44250</v>
      </c>
      <c r="B61" s="2">
        <v>112.43</v>
      </c>
      <c r="C61" s="23">
        <f t="shared" si="6"/>
        <v>114.11333233333335</v>
      </c>
      <c r="D61" s="22">
        <f t="shared" si="0"/>
        <v>-1.6833323333333396</v>
      </c>
      <c r="E61" s="21">
        <f t="shared" si="1"/>
        <v>1.6833323333333396</v>
      </c>
      <c r="F61" s="24">
        <f t="shared" si="7"/>
        <v>1.4972270153280615E-2</v>
      </c>
      <c r="G61" s="21">
        <f t="shared" si="2"/>
        <v>2.8336077444454655</v>
      </c>
      <c r="H61" s="28">
        <f>AVERAGE(B55:B60)</f>
        <v>114.29333250000001</v>
      </c>
      <c r="I61" s="26">
        <f t="shared" si="8"/>
        <v>-1.8633324999999985</v>
      </c>
      <c r="J61" s="25">
        <f t="shared" si="9"/>
        <v>1.8633324999999985</v>
      </c>
      <c r="K61" s="27">
        <f t="shared" si="16"/>
        <v>1.6573267811082436E-2</v>
      </c>
      <c r="L61" s="25">
        <f t="shared" si="11"/>
        <v>3.4720080055562446</v>
      </c>
      <c r="M61" s="15">
        <f>AVERAGE(B52:B60)</f>
        <v>113.96444366666667</v>
      </c>
      <c r="N61" s="14">
        <f t="shared" si="12"/>
        <v>-1.534443666666661</v>
      </c>
      <c r="O61" s="13">
        <f t="shared" si="13"/>
        <v>1.534443666666661</v>
      </c>
      <c r="P61" s="16">
        <f t="shared" si="15"/>
        <v>1.3647991342761371E-2</v>
      </c>
      <c r="Q61" s="13">
        <f t="shared" si="14"/>
        <v>2.3545173661734271</v>
      </c>
    </row>
    <row r="62" spans="1:17" x14ac:dyDescent="0.25">
      <c r="A62" s="1">
        <v>44251</v>
      </c>
      <c r="B62" s="2">
        <v>109.599998</v>
      </c>
      <c r="C62" s="23">
        <f t="shared" si="6"/>
        <v>113.75</v>
      </c>
      <c r="D62" s="22">
        <f t="shared" si="0"/>
        <v>-4.1500020000000006</v>
      </c>
      <c r="E62" s="21">
        <f t="shared" si="1"/>
        <v>4.1500020000000006</v>
      </c>
      <c r="F62" s="24">
        <f t="shared" si="7"/>
        <v>3.7864982442791656E-2</v>
      </c>
      <c r="G62" s="21">
        <f t="shared" si="2"/>
        <v>17.222516600004006</v>
      </c>
      <c r="H62" s="28">
        <f>AVERAGE(B56:B61)</f>
        <v>114.10999933333335</v>
      </c>
      <c r="I62" s="26">
        <f t="shared" si="8"/>
        <v>-4.5100013333333493</v>
      </c>
      <c r="J62" s="25">
        <f t="shared" si="9"/>
        <v>4.5100013333333493</v>
      </c>
      <c r="K62" s="27">
        <f t="shared" si="16"/>
        <v>4.11496479528526E-2</v>
      </c>
      <c r="L62" s="25">
        <f t="shared" si="11"/>
        <v>20.340112026668589</v>
      </c>
      <c r="M62" s="15">
        <f>AVERAGE(B53:B61)</f>
        <v>113.94111044444442</v>
      </c>
      <c r="N62" s="14">
        <f t="shared" si="12"/>
        <v>-4.3411124444444198</v>
      </c>
      <c r="O62" s="13">
        <f t="shared" si="13"/>
        <v>4.3411124444444198</v>
      </c>
      <c r="P62" s="16">
        <f t="shared" si="15"/>
        <v>3.9608690909323008E-2</v>
      </c>
      <c r="Q62" s="13">
        <f t="shared" si="14"/>
        <v>18.845257255310205</v>
      </c>
    </row>
    <row r="63" spans="1:17" x14ac:dyDescent="0.25">
      <c r="A63" s="1">
        <v>44252</v>
      </c>
      <c r="B63" s="2">
        <v>107.08000199999999</v>
      </c>
      <c r="C63" s="23">
        <f t="shared" si="6"/>
        <v>111.769999</v>
      </c>
      <c r="D63" s="22">
        <f t="shared" si="0"/>
        <v>-4.6899970000000053</v>
      </c>
      <c r="E63" s="21">
        <f t="shared" si="1"/>
        <v>4.6899970000000053</v>
      </c>
      <c r="F63" s="24">
        <f t="shared" si="7"/>
        <v>4.3798999929043757E-2</v>
      </c>
      <c r="G63" s="21">
        <f t="shared" si="2"/>
        <v>21.996071860009049</v>
      </c>
      <c r="H63" s="28">
        <f>AVERAGE(B57:B62)</f>
        <v>113.21499883333333</v>
      </c>
      <c r="I63" s="26">
        <f t="shared" si="8"/>
        <v>-6.1349968333333322</v>
      </c>
      <c r="J63" s="25">
        <f t="shared" si="9"/>
        <v>6.1349968333333322</v>
      </c>
      <c r="K63" s="27">
        <f t="shared" si="16"/>
        <v>5.7293581609508495E-2</v>
      </c>
      <c r="L63" s="25">
        <f t="shared" si="11"/>
        <v>37.638186145010017</v>
      </c>
      <c r="M63" s="15">
        <f>AVERAGE(B54:B62)</f>
        <v>113.52888822222224</v>
      </c>
      <c r="N63" s="14">
        <f t="shared" si="12"/>
        <v>-6.4488862222222423</v>
      </c>
      <c r="O63" s="13">
        <f t="shared" si="13"/>
        <v>6.4488862222222423</v>
      </c>
      <c r="P63" s="16">
        <f t="shared" si="15"/>
        <v>6.0224935578748334E-2</v>
      </c>
      <c r="Q63" s="13">
        <f t="shared" si="14"/>
        <v>41.588133507167861</v>
      </c>
    </row>
    <row r="64" spans="1:17" x14ac:dyDescent="0.25">
      <c r="A64" s="1">
        <v>44253</v>
      </c>
      <c r="B64" s="2">
        <v>105.80999799999999</v>
      </c>
      <c r="C64" s="23">
        <f t="shared" si="6"/>
        <v>109.70333333333333</v>
      </c>
      <c r="D64" s="22">
        <f t="shared" si="0"/>
        <v>-3.89333533333334</v>
      </c>
      <c r="E64" s="21">
        <f t="shared" si="1"/>
        <v>3.89333533333334</v>
      </c>
      <c r="F64" s="24">
        <f t="shared" si="7"/>
        <v>3.6795533568891481E-2</v>
      </c>
      <c r="G64" s="21">
        <f t="shared" si="2"/>
        <v>15.15806001778183</v>
      </c>
      <c r="H64" s="28">
        <f>AVERAGE(B58:B63)</f>
        <v>111.90833283333335</v>
      </c>
      <c r="I64" s="26">
        <f t="shared" si="8"/>
        <v>-6.0983348333333538</v>
      </c>
      <c r="J64" s="25">
        <f t="shared" si="9"/>
        <v>6.0983348333333538</v>
      </c>
      <c r="K64" s="27">
        <f t="shared" si="16"/>
        <v>5.7634769384773583E-2</v>
      </c>
      <c r="L64" s="25">
        <f t="shared" si="11"/>
        <v>37.189687739446946</v>
      </c>
      <c r="M64" s="15">
        <f>AVERAGE(B55:B63)</f>
        <v>112.76333277777778</v>
      </c>
      <c r="N64" s="14">
        <f t="shared" si="12"/>
        <v>-6.9533347777777834</v>
      </c>
      <c r="O64" s="13">
        <f t="shared" si="13"/>
        <v>6.9533347777777834</v>
      </c>
      <c r="P64" s="16">
        <f t="shared" si="15"/>
        <v>6.5715290702281118E-2</v>
      </c>
      <c r="Q64" s="13">
        <f t="shared" si="14"/>
        <v>48.348864531854019</v>
      </c>
    </row>
    <row r="65" spans="1:17" x14ac:dyDescent="0.25">
      <c r="A65" s="1">
        <v>44256</v>
      </c>
      <c r="B65" s="2">
        <v>108.08000199999999</v>
      </c>
      <c r="C65" s="23">
        <f t="shared" si="6"/>
        <v>107.496666</v>
      </c>
      <c r="D65" s="22">
        <f t="shared" si="0"/>
        <v>0.58333599999998853</v>
      </c>
      <c r="E65" s="21">
        <f t="shared" si="1"/>
        <v>0.58333599999998853</v>
      </c>
      <c r="F65" s="24">
        <f t="shared" si="7"/>
        <v>5.3972611880594573E-3</v>
      </c>
      <c r="G65" s="21">
        <f t="shared" si="2"/>
        <v>0.34028088889598662</v>
      </c>
      <c r="H65" s="28">
        <f>AVERAGE(B59:B64)</f>
        <v>110.623333</v>
      </c>
      <c r="I65" s="26">
        <f t="shared" si="8"/>
        <v>-2.5433310000000091</v>
      </c>
      <c r="J65" s="25">
        <f t="shared" si="9"/>
        <v>2.5433310000000091</v>
      </c>
      <c r="K65" s="27">
        <f t="shared" si="16"/>
        <v>2.353192961635964E-2</v>
      </c>
      <c r="L65" s="25">
        <f t="shared" si="11"/>
        <v>6.4685325755610465</v>
      </c>
      <c r="M65" s="15">
        <f>AVERAGE(B56:B64)</f>
        <v>111.9055548888889</v>
      </c>
      <c r="N65" s="14">
        <f t="shared" si="12"/>
        <v>-3.8255528888889074</v>
      </c>
      <c r="O65" s="13">
        <f t="shared" si="13"/>
        <v>3.8255528888889074</v>
      </c>
      <c r="P65" s="16">
        <f t="shared" si="15"/>
        <v>3.539556641467223E-2</v>
      </c>
      <c r="Q65" s="13">
        <f t="shared" si="14"/>
        <v>14.634854905686264</v>
      </c>
    </row>
    <row r="66" spans="1:17" x14ac:dyDescent="0.25">
      <c r="A66" s="1">
        <v>44257</v>
      </c>
      <c r="B66" s="2">
        <v>105.769997</v>
      </c>
      <c r="C66" s="23">
        <f t="shared" si="6"/>
        <v>106.99000066666666</v>
      </c>
      <c r="D66" s="22">
        <f t="shared" si="0"/>
        <v>-1.2200036666666563</v>
      </c>
      <c r="E66" s="21">
        <f t="shared" si="1"/>
        <v>1.2200036666666563</v>
      </c>
      <c r="F66" s="24">
        <f t="shared" si="7"/>
        <v>1.1534496561124572E-2</v>
      </c>
      <c r="G66" s="21">
        <f t="shared" si="2"/>
        <v>1.4884089466800858</v>
      </c>
      <c r="H66" s="28">
        <f>AVERAGE(B60:B65)</f>
        <v>109.37999983333333</v>
      </c>
      <c r="I66" s="26">
        <f t="shared" si="8"/>
        <v>-3.6100028333333256</v>
      </c>
      <c r="J66" s="25">
        <f t="shared" si="9"/>
        <v>3.6100028333333256</v>
      </c>
      <c r="K66" s="27">
        <f t="shared" si="16"/>
        <v>3.4130688623668255E-2</v>
      </c>
      <c r="L66" s="25">
        <f t="shared" si="11"/>
        <v>13.032120456674638</v>
      </c>
      <c r="M66" s="15">
        <f>AVERAGE(B57:B65)</f>
        <v>111.13999944444444</v>
      </c>
      <c r="N66" s="14">
        <f t="shared" si="12"/>
        <v>-5.3700024444444381</v>
      </c>
      <c r="O66" s="13">
        <f t="shared" si="13"/>
        <v>5.3700024444444381</v>
      </c>
      <c r="P66" s="16">
        <f t="shared" si="15"/>
        <v>5.0770564401589592E-2</v>
      </c>
      <c r="Q66" s="13">
        <f t="shared" si="14"/>
        <v>28.836926253339239</v>
      </c>
    </row>
    <row r="67" spans="1:17" x14ac:dyDescent="0.25">
      <c r="A67" s="1">
        <v>44258</v>
      </c>
      <c r="B67" s="2">
        <v>104.519997</v>
      </c>
      <c r="C67" s="23">
        <f t="shared" si="6"/>
        <v>106.55333233333333</v>
      </c>
      <c r="D67" s="22">
        <f t="shared" si="0"/>
        <v>-2.0333353333333264</v>
      </c>
      <c r="E67" s="21">
        <f t="shared" si="1"/>
        <v>2.0333353333333264</v>
      </c>
      <c r="F67" s="24">
        <f t="shared" si="7"/>
        <v>1.9454031684801198E-2</v>
      </c>
      <c r="G67" s="21">
        <f t="shared" si="2"/>
        <v>4.1344525777817491</v>
      </c>
      <c r="H67" s="28">
        <f>AVERAGE(B61:B66)</f>
        <v>108.12833283333333</v>
      </c>
      <c r="I67" s="26">
        <f t="shared" si="8"/>
        <v>-3.608335833333328</v>
      </c>
      <c r="J67" s="25">
        <f t="shared" si="9"/>
        <v>3.608335833333328</v>
      </c>
      <c r="K67" s="27">
        <f t="shared" si="16"/>
        <v>3.4522923238634685E-2</v>
      </c>
      <c r="L67" s="25">
        <f t="shared" si="11"/>
        <v>13.020087486117323</v>
      </c>
      <c r="M67" s="15">
        <f>AVERAGE(B58:B66)</f>
        <v>110.12333266666667</v>
      </c>
      <c r="N67" s="14">
        <f t="shared" si="12"/>
        <v>-5.6033356666666663</v>
      </c>
      <c r="O67" s="13">
        <f t="shared" si="13"/>
        <v>5.6033356666666663</v>
      </c>
      <c r="P67" s="16">
        <f t="shared" si="15"/>
        <v>5.3610178219452742E-2</v>
      </c>
      <c r="Q67" s="13">
        <f t="shared" si="14"/>
        <v>31.397370593338774</v>
      </c>
    </row>
    <row r="68" spans="1:17" x14ac:dyDescent="0.25">
      <c r="A68" s="1">
        <v>44259</v>
      </c>
      <c r="B68" s="2">
        <v>101.839996</v>
      </c>
      <c r="C68" s="23">
        <f t="shared" si="6"/>
        <v>106.123332</v>
      </c>
      <c r="D68" s="22">
        <f t="shared" ref="D68:D122" si="17">B68-C68</f>
        <v>-4.2833360000000056</v>
      </c>
      <c r="E68" s="21">
        <f t="shared" ref="E68:E122" si="18">ABS(D68)</f>
        <v>4.2833360000000056</v>
      </c>
      <c r="F68" s="24">
        <f t="shared" ref="F68:F122" si="19">E68/B68</f>
        <v>4.2059467480733262E-2</v>
      </c>
      <c r="G68" s="21">
        <f t="shared" ref="G68:G122" si="20">D68^2</f>
        <v>18.34696728889605</v>
      </c>
      <c r="H68" s="28">
        <f>AVERAGE(B62:B67)</f>
        <v>106.809999</v>
      </c>
      <c r="I68" s="26">
        <f t="shared" ref="I68:I122" si="21">B68-H68</f>
        <v>-4.9700030000000055</v>
      </c>
      <c r="J68" s="25">
        <f t="shared" ref="J68:J122" si="22">ABS(I68)</f>
        <v>4.9700030000000055</v>
      </c>
      <c r="K68" s="27">
        <f t="shared" si="16"/>
        <v>4.8802073794268465E-2</v>
      </c>
      <c r="L68" s="25">
        <f t="shared" ref="L68:L122" si="23">I68^2</f>
        <v>24.700929820009055</v>
      </c>
      <c r="M68" s="15">
        <f>AVERAGE(B59:B67)</f>
        <v>109.12333266666667</v>
      </c>
      <c r="N68" s="14">
        <f t="shared" ref="N68:N122" si="24">B68-M68</f>
        <v>-7.2833366666666706</v>
      </c>
      <c r="O68" s="13">
        <f t="shared" ref="O68:O122" si="25">ABS(N68)</f>
        <v>7.2833366666666706</v>
      </c>
      <c r="P68" s="16">
        <f t="shared" si="15"/>
        <v>7.1517448475416967E-2</v>
      </c>
      <c r="Q68" s="13">
        <f t="shared" ref="Q68:Q122" si="26">N68^2</f>
        <v>53.04699300001117</v>
      </c>
    </row>
    <row r="69" spans="1:17" x14ac:dyDescent="0.25">
      <c r="A69" s="1">
        <v>44260</v>
      </c>
      <c r="B69" s="2">
        <v>104.139999</v>
      </c>
      <c r="C69" s="23">
        <f t="shared" si="6"/>
        <v>104.04333000000001</v>
      </c>
      <c r="D69" s="22">
        <f t="shared" si="17"/>
        <v>9.6668999999991456E-2</v>
      </c>
      <c r="E69" s="21">
        <f t="shared" si="18"/>
        <v>9.6668999999991456E-2</v>
      </c>
      <c r="F69" s="24">
        <f t="shared" si="19"/>
        <v>9.2826004348234585E-4</v>
      </c>
      <c r="G69" s="21">
        <f t="shared" si="20"/>
        <v>9.3448955609983474E-3</v>
      </c>
      <c r="H69" s="28">
        <f>AVERAGE(B63:B68)</f>
        <v>105.51666533333334</v>
      </c>
      <c r="I69" s="26">
        <f t="shared" si="21"/>
        <v>-1.3766663333333327</v>
      </c>
      <c r="J69" s="25">
        <f t="shared" si="22"/>
        <v>1.3766663333333327</v>
      </c>
      <c r="K69" s="27">
        <f t="shared" si="16"/>
        <v>1.3219381088464698E-2</v>
      </c>
      <c r="L69" s="25">
        <f t="shared" si="23"/>
        <v>1.8952101933334426</v>
      </c>
      <c r="M69" s="15">
        <f>AVERAGE(B60:B68)</f>
        <v>107.60110988888889</v>
      </c>
      <c r="N69" s="14">
        <f t="shared" si="24"/>
        <v>-3.4611108888888822</v>
      </c>
      <c r="O69" s="13">
        <f t="shared" si="25"/>
        <v>3.4611108888888822</v>
      </c>
      <c r="P69" s="16">
        <f t="shared" si="15"/>
        <v>3.3235173056693441E-2</v>
      </c>
      <c r="Q69" s="13">
        <f t="shared" si="26"/>
        <v>11.979288585185188</v>
      </c>
    </row>
    <row r="70" spans="1:17" x14ac:dyDescent="0.25">
      <c r="A70" s="1">
        <v>44263</v>
      </c>
      <c r="B70" s="2">
        <v>100.25</v>
      </c>
      <c r="C70" s="23">
        <f t="shared" si="6"/>
        <v>103.49999733333334</v>
      </c>
      <c r="D70" s="22">
        <f t="shared" si="17"/>
        <v>-3.2499973333333401</v>
      </c>
      <c r="E70" s="21">
        <f t="shared" si="18"/>
        <v>3.2499973333333401</v>
      </c>
      <c r="F70" s="24">
        <f t="shared" si="19"/>
        <v>3.2418926018287685E-2</v>
      </c>
      <c r="G70" s="21">
        <f t="shared" si="20"/>
        <v>10.562482666673821</v>
      </c>
      <c r="H70" s="28">
        <f>AVERAGE(B64:B69)</f>
        <v>105.02666483333333</v>
      </c>
      <c r="I70" s="26">
        <f t="shared" si="21"/>
        <v>-4.7766648333333279</v>
      </c>
      <c r="J70" s="25">
        <f t="shared" si="22"/>
        <v>4.7766648333333279</v>
      </c>
      <c r="K70" s="27">
        <f t="shared" si="16"/>
        <v>4.7647529509559382E-2</v>
      </c>
      <c r="L70" s="25">
        <f t="shared" si="23"/>
        <v>22.81652693000331</v>
      </c>
      <c r="M70" s="15">
        <f>AVERAGE(B61:B69)</f>
        <v>106.58555433333333</v>
      </c>
      <c r="N70" s="14">
        <f t="shared" si="24"/>
        <v>-6.3355543333333344</v>
      </c>
      <c r="O70" s="13">
        <f t="shared" si="25"/>
        <v>6.3355543333333344</v>
      </c>
      <c r="P70" s="16">
        <f t="shared" si="15"/>
        <v>6.319754945968413E-2</v>
      </c>
      <c r="Q70" s="13">
        <f t="shared" si="26"/>
        <v>40.139248710618794</v>
      </c>
    </row>
    <row r="71" spans="1:17" x14ac:dyDescent="0.25">
      <c r="A71" s="1">
        <v>44264</v>
      </c>
      <c r="B71" s="2">
        <v>101.519997</v>
      </c>
      <c r="C71" s="23">
        <f t="shared" ref="C71:C122" si="27">AVERAGE(B68:B70)</f>
        <v>102.07666500000001</v>
      </c>
      <c r="D71" s="22">
        <f t="shared" si="17"/>
        <v>-0.55666800000000194</v>
      </c>
      <c r="E71" s="21">
        <f t="shared" si="18"/>
        <v>0.55666800000000194</v>
      </c>
      <c r="F71" s="24">
        <f t="shared" si="19"/>
        <v>5.483333495370394E-3</v>
      </c>
      <c r="G71" s="21">
        <f t="shared" si="20"/>
        <v>0.30987926222400214</v>
      </c>
      <c r="H71" s="28">
        <f>AVERAGE(B65:B70)</f>
        <v>104.09999850000001</v>
      </c>
      <c r="I71" s="26">
        <f t="shared" si="21"/>
        <v>-2.5800015000000087</v>
      </c>
      <c r="J71" s="25">
        <f t="shared" si="22"/>
        <v>2.5800015000000087</v>
      </c>
      <c r="K71" s="27">
        <f t="shared" si="16"/>
        <v>2.5413727110334811E-2</v>
      </c>
      <c r="L71" s="25">
        <f t="shared" si="23"/>
        <v>6.6564077400022947</v>
      </c>
      <c r="M71" s="15">
        <f>AVERAGE(B62:B70)</f>
        <v>105.23222100000001</v>
      </c>
      <c r="N71" s="14">
        <f t="shared" si="24"/>
        <v>-3.7122240000000062</v>
      </c>
      <c r="O71" s="13">
        <f t="shared" si="25"/>
        <v>3.7122240000000062</v>
      </c>
      <c r="P71" s="16">
        <f t="shared" si="15"/>
        <v>3.6566431340615643E-2</v>
      </c>
      <c r="Q71" s="13">
        <f t="shared" si="26"/>
        <v>13.780607026176046</v>
      </c>
    </row>
    <row r="72" spans="1:17" x14ac:dyDescent="0.25">
      <c r="A72" s="1">
        <v>44265</v>
      </c>
      <c r="B72" s="2">
        <v>100.989998</v>
      </c>
      <c r="C72" s="23">
        <f t="shared" si="27"/>
        <v>101.96999866666665</v>
      </c>
      <c r="D72" s="22">
        <f t="shared" si="17"/>
        <v>-0.98000066666665475</v>
      </c>
      <c r="E72" s="21">
        <f t="shared" si="18"/>
        <v>0.98000066666665475</v>
      </c>
      <c r="F72" s="24">
        <f t="shared" si="19"/>
        <v>9.7039378757751305E-3</v>
      </c>
      <c r="G72" s="21">
        <f t="shared" si="20"/>
        <v>0.96040130666708778</v>
      </c>
      <c r="H72" s="28">
        <f>AVERAGE(B66:B71)</f>
        <v>103.00666433333333</v>
      </c>
      <c r="I72" s="26">
        <f t="shared" si="21"/>
        <v>-2.0166663333333332</v>
      </c>
      <c r="J72" s="25">
        <f t="shared" si="22"/>
        <v>2.0166663333333332</v>
      </c>
      <c r="K72" s="27">
        <f t="shared" si="16"/>
        <v>1.9968970920598822E-2</v>
      </c>
      <c r="L72" s="25">
        <f t="shared" si="23"/>
        <v>4.0669431000001106</v>
      </c>
      <c r="M72" s="15">
        <f>AVERAGE(B63:B71)</f>
        <v>104.33444311111111</v>
      </c>
      <c r="N72" s="14">
        <f t="shared" si="24"/>
        <v>-3.3444451111111135</v>
      </c>
      <c r="O72" s="13">
        <f t="shared" si="25"/>
        <v>3.3444451111111135</v>
      </c>
      <c r="P72" s="16">
        <f t="shared" si="15"/>
        <v>3.3116597458602917E-2</v>
      </c>
      <c r="Q72" s="13">
        <f t="shared" si="26"/>
        <v>11.185313101235028</v>
      </c>
    </row>
    <row r="73" spans="1:17" x14ac:dyDescent="0.25">
      <c r="A73" s="1">
        <v>44266</v>
      </c>
      <c r="B73" s="2">
        <v>103.199997</v>
      </c>
      <c r="C73" s="23">
        <f t="shared" si="27"/>
        <v>100.91999833333334</v>
      </c>
      <c r="D73" s="22">
        <f t="shared" si="17"/>
        <v>2.279998666666657</v>
      </c>
      <c r="E73" s="21">
        <f t="shared" si="18"/>
        <v>2.279998666666657</v>
      </c>
      <c r="F73" s="24">
        <f t="shared" si="19"/>
        <v>2.209301097815591E-2</v>
      </c>
      <c r="G73" s="21">
        <f t="shared" si="20"/>
        <v>5.1983939200017337</v>
      </c>
      <c r="H73" s="28">
        <f>AVERAGE(B67:B72)</f>
        <v>102.20999783333333</v>
      </c>
      <c r="I73" s="26">
        <f t="shared" si="21"/>
        <v>0.98999916666666365</v>
      </c>
      <c r="J73" s="25">
        <f t="shared" si="22"/>
        <v>0.98999916666666365</v>
      </c>
      <c r="K73" s="27">
        <f t="shared" si="16"/>
        <v>9.5930154597452522E-3</v>
      </c>
      <c r="L73" s="25">
        <f t="shared" si="23"/>
        <v>0.98009835000068846</v>
      </c>
      <c r="M73" s="15">
        <f>AVERAGE(B64:B72)</f>
        <v>103.657776</v>
      </c>
      <c r="N73" s="14">
        <f t="shared" si="24"/>
        <v>-0.45777900000000216</v>
      </c>
      <c r="O73" s="13">
        <f t="shared" si="25"/>
        <v>0.45777900000000216</v>
      </c>
      <c r="P73" s="16">
        <f t="shared" si="15"/>
        <v>4.4358431522047636E-3</v>
      </c>
      <c r="Q73" s="13">
        <f t="shared" si="26"/>
        <v>0.20956161284100197</v>
      </c>
    </row>
    <row r="74" spans="1:17" x14ac:dyDescent="0.25">
      <c r="A74" s="1">
        <v>44267</v>
      </c>
      <c r="B74" s="2">
        <v>104.55999799999999</v>
      </c>
      <c r="C74" s="23">
        <f t="shared" si="27"/>
        <v>101.90333066666666</v>
      </c>
      <c r="D74" s="22">
        <f t="shared" si="17"/>
        <v>2.6566673333333313</v>
      </c>
      <c r="E74" s="21">
        <f t="shared" si="18"/>
        <v>2.6566673333333313</v>
      </c>
      <c r="F74" s="24">
        <f t="shared" si="19"/>
        <v>2.5408066030503669E-2</v>
      </c>
      <c r="G74" s="21">
        <f t="shared" si="20"/>
        <v>7.0578813200004333</v>
      </c>
      <c r="H74" s="28">
        <f>AVERAGE(B68:B73)</f>
        <v>101.98999783333333</v>
      </c>
      <c r="I74" s="26">
        <f t="shared" si="21"/>
        <v>2.5700001666666594</v>
      </c>
      <c r="J74" s="25">
        <f t="shared" si="22"/>
        <v>2.5700001666666594</v>
      </c>
      <c r="K74" s="27">
        <f t="shared" si="16"/>
        <v>2.4579191046528708E-2</v>
      </c>
      <c r="L74" s="25">
        <f t="shared" si="23"/>
        <v>6.6049008566666574</v>
      </c>
      <c r="M74" s="15">
        <f>AVERAGE(B65:B73)</f>
        <v>103.3677758888889</v>
      </c>
      <c r="N74" s="14">
        <f t="shared" si="24"/>
        <v>1.1922221111110929</v>
      </c>
      <c r="O74" s="13">
        <f t="shared" si="25"/>
        <v>1.1922221111110929</v>
      </c>
      <c r="P74" s="16">
        <f t="shared" si="15"/>
        <v>1.1402277485803825E-2</v>
      </c>
      <c r="Q74" s="13">
        <f t="shared" si="26"/>
        <v>1.4213935622221912</v>
      </c>
    </row>
    <row r="75" spans="1:17" x14ac:dyDescent="0.25">
      <c r="A75" s="1">
        <v>44270</v>
      </c>
      <c r="B75" s="2">
        <v>105.389999</v>
      </c>
      <c r="C75" s="23">
        <f t="shared" si="27"/>
        <v>102.91666433333334</v>
      </c>
      <c r="D75" s="22">
        <f t="shared" si="17"/>
        <v>2.4733346666666591</v>
      </c>
      <c r="E75" s="21">
        <f t="shared" si="18"/>
        <v>2.4733346666666591</v>
      </c>
      <c r="F75" s="24">
        <f t="shared" si="19"/>
        <v>2.3468400134121447E-2</v>
      </c>
      <c r="G75" s="21">
        <f t="shared" si="20"/>
        <v>6.1173843733350735</v>
      </c>
      <c r="H75" s="28">
        <f>AVERAGE(B69:B74)</f>
        <v>102.4433315</v>
      </c>
      <c r="I75" s="26">
        <f t="shared" si="21"/>
        <v>2.9466675000000038</v>
      </c>
      <c r="J75" s="25">
        <f t="shared" si="22"/>
        <v>2.9466675000000038</v>
      </c>
      <c r="K75" s="27">
        <f t="shared" si="16"/>
        <v>2.7959650137201385E-2</v>
      </c>
      <c r="L75" s="25">
        <f t="shared" si="23"/>
        <v>8.6828493555562716</v>
      </c>
      <c r="M75" s="15">
        <f>AVERAGE(B66:B74)</f>
        <v>102.97666433333332</v>
      </c>
      <c r="N75" s="14">
        <f t="shared" si="24"/>
        <v>2.4133346666666853</v>
      </c>
      <c r="O75" s="13">
        <f t="shared" si="25"/>
        <v>2.4133346666666853</v>
      </c>
      <c r="P75" s="16">
        <f t="shared" si="15"/>
        <v>2.2899086152061595E-2</v>
      </c>
      <c r="Q75" s="13">
        <f t="shared" si="26"/>
        <v>5.8241842133352009</v>
      </c>
    </row>
    <row r="76" spans="1:17" x14ac:dyDescent="0.25">
      <c r="A76" s="1">
        <v>44271</v>
      </c>
      <c r="B76" s="2">
        <v>106.55999799999999</v>
      </c>
      <c r="C76" s="23">
        <f t="shared" si="27"/>
        <v>104.38333133333333</v>
      </c>
      <c r="D76" s="22">
        <f t="shared" si="17"/>
        <v>2.1766666666666623</v>
      </c>
      <c r="E76" s="21">
        <f t="shared" si="18"/>
        <v>2.1766666666666623</v>
      </c>
      <c r="F76" s="24">
        <f t="shared" si="19"/>
        <v>2.0426677060060214E-2</v>
      </c>
      <c r="G76" s="21">
        <f t="shared" si="20"/>
        <v>4.7378777777777588</v>
      </c>
      <c r="H76" s="28">
        <f>AVERAGE(B70:B75)</f>
        <v>102.65166483333333</v>
      </c>
      <c r="I76" s="26">
        <f t="shared" si="21"/>
        <v>3.9083331666666652</v>
      </c>
      <c r="J76" s="25">
        <f t="shared" si="22"/>
        <v>3.9083331666666652</v>
      </c>
      <c r="K76" s="27">
        <f t="shared" si="16"/>
        <v>3.6677301426626015E-2</v>
      </c>
      <c r="L76" s="25">
        <f t="shared" si="23"/>
        <v>15.275068141666683</v>
      </c>
      <c r="M76" s="15">
        <f>AVERAGE(B67:B75)</f>
        <v>102.93444233333334</v>
      </c>
      <c r="N76" s="14">
        <f t="shared" si="24"/>
        <v>3.6255556666666564</v>
      </c>
      <c r="O76" s="13">
        <f t="shared" si="25"/>
        <v>3.6255556666666564</v>
      </c>
      <c r="P76" s="16">
        <f t="shared" si="15"/>
        <v>3.402360862156413E-2</v>
      </c>
      <c r="Q76" s="13">
        <f t="shared" si="26"/>
        <v>13.144653892098704</v>
      </c>
    </row>
    <row r="77" spans="1:17" x14ac:dyDescent="0.25">
      <c r="A77" s="1">
        <v>44272</v>
      </c>
      <c r="B77" s="2">
        <v>105.93</v>
      </c>
      <c r="C77" s="23">
        <f t="shared" si="27"/>
        <v>105.50333166666667</v>
      </c>
      <c r="D77" s="22">
        <f t="shared" si="17"/>
        <v>0.42666833333333898</v>
      </c>
      <c r="E77" s="21">
        <f t="shared" si="18"/>
        <v>0.42666833333333898</v>
      </c>
      <c r="F77" s="24">
        <f t="shared" si="19"/>
        <v>4.0278328455899083E-3</v>
      </c>
      <c r="G77" s="21">
        <f t="shared" si="20"/>
        <v>0.18204586666944927</v>
      </c>
      <c r="H77" s="28">
        <f>AVERAGE(B71:B76)</f>
        <v>103.70333116666666</v>
      </c>
      <c r="I77" s="26">
        <f t="shared" si="21"/>
        <v>2.2266688333333491</v>
      </c>
      <c r="J77" s="25">
        <f t="shared" si="22"/>
        <v>2.2266688333333491</v>
      </c>
      <c r="K77" s="27">
        <f t="shared" si="16"/>
        <v>2.1020191006639752E-2</v>
      </c>
      <c r="L77" s="25">
        <f t="shared" si="23"/>
        <v>4.9580540933380979</v>
      </c>
      <c r="M77" s="15">
        <f>AVERAGE(B68:B76)</f>
        <v>103.1611091111111</v>
      </c>
      <c r="N77" s="14">
        <f t="shared" si="24"/>
        <v>2.7688908888889046</v>
      </c>
      <c r="O77" s="13">
        <f t="shared" si="25"/>
        <v>2.7688908888889046</v>
      </c>
      <c r="P77" s="16">
        <f t="shared" ref="P77:P122" si="28">O77/B77</f>
        <v>2.6138873679683795E-2</v>
      </c>
      <c r="Q77" s="13">
        <f t="shared" si="26"/>
        <v>7.6667567545719884</v>
      </c>
    </row>
    <row r="78" spans="1:17" x14ac:dyDescent="0.25">
      <c r="A78" s="1">
        <v>44273</v>
      </c>
      <c r="B78" s="2">
        <v>105.339996</v>
      </c>
      <c r="C78" s="23">
        <f t="shared" si="27"/>
        <v>105.959999</v>
      </c>
      <c r="D78" s="22">
        <f t="shared" si="17"/>
        <v>-0.62000299999999697</v>
      </c>
      <c r="E78" s="21">
        <f t="shared" si="18"/>
        <v>0.62000299999999697</v>
      </c>
      <c r="F78" s="24">
        <f t="shared" si="19"/>
        <v>5.8857321391961792E-3</v>
      </c>
      <c r="G78" s="21">
        <f t="shared" si="20"/>
        <v>0.38440372000899625</v>
      </c>
      <c r="H78" s="28">
        <f>AVERAGE(B72:B77)</f>
        <v>104.43833166666666</v>
      </c>
      <c r="I78" s="26">
        <f t="shared" si="21"/>
        <v>0.90166433333334339</v>
      </c>
      <c r="J78" s="25">
        <f t="shared" si="22"/>
        <v>0.90166433333334339</v>
      </c>
      <c r="K78" s="27">
        <f t="shared" si="16"/>
        <v>8.5595630109321762E-3</v>
      </c>
      <c r="L78" s="25">
        <f t="shared" si="23"/>
        <v>0.81299857000546261</v>
      </c>
      <c r="M78" s="15">
        <f>AVERAGE(B69:B77)</f>
        <v>103.615554</v>
      </c>
      <c r="N78" s="14">
        <f t="shared" si="24"/>
        <v>1.7244419999999963</v>
      </c>
      <c r="O78" s="13">
        <f t="shared" si="25"/>
        <v>1.7244419999999963</v>
      </c>
      <c r="P78" s="16">
        <f t="shared" si="28"/>
        <v>1.6370249340051202E-2</v>
      </c>
      <c r="Q78" s="13">
        <f t="shared" si="26"/>
        <v>2.9737002113639872</v>
      </c>
    </row>
    <row r="79" spans="1:17" x14ac:dyDescent="0.25">
      <c r="A79" s="1">
        <v>44274</v>
      </c>
      <c r="B79" s="2">
        <v>105.260002</v>
      </c>
      <c r="C79" s="23">
        <f t="shared" si="27"/>
        <v>105.94333133333333</v>
      </c>
      <c r="D79" s="22">
        <f t="shared" si="17"/>
        <v>-0.68332933333333301</v>
      </c>
      <c r="E79" s="21">
        <f t="shared" si="18"/>
        <v>0.68332933333333301</v>
      </c>
      <c r="F79" s="24">
        <f t="shared" si="19"/>
        <v>6.4918232980209619E-3</v>
      </c>
      <c r="G79" s="21">
        <f t="shared" si="20"/>
        <v>0.46693897779377735</v>
      </c>
      <c r="H79" s="28">
        <f>AVERAGE(B73:B78)</f>
        <v>105.16333133333335</v>
      </c>
      <c r="I79" s="26">
        <f t="shared" si="21"/>
        <v>9.6670666666653915E-2</v>
      </c>
      <c r="J79" s="25">
        <f t="shared" si="22"/>
        <v>9.6670666666653915E-2</v>
      </c>
      <c r="K79" s="27">
        <f t="shared" si="16"/>
        <v>9.1839886784966915E-4</v>
      </c>
      <c r="L79" s="25">
        <f t="shared" si="23"/>
        <v>9.3452177937753123E-3</v>
      </c>
      <c r="M79" s="15">
        <f>AVERAGE(B70:B78)</f>
        <v>103.74888700000001</v>
      </c>
      <c r="N79" s="14">
        <f t="shared" si="24"/>
        <v>1.5111149999999895</v>
      </c>
      <c r="O79" s="13">
        <f t="shared" si="25"/>
        <v>1.5111149999999895</v>
      </c>
      <c r="P79" s="16">
        <f t="shared" si="28"/>
        <v>1.4356022907922704E-2</v>
      </c>
      <c r="Q79" s="13">
        <f t="shared" si="26"/>
        <v>2.2834685432249686</v>
      </c>
    </row>
    <row r="80" spans="1:17" x14ac:dyDescent="0.25">
      <c r="A80" s="1">
        <v>44277</v>
      </c>
      <c r="B80" s="2">
        <v>106.889999</v>
      </c>
      <c r="C80" s="23">
        <f t="shared" si="27"/>
        <v>105.50999933333333</v>
      </c>
      <c r="D80" s="22">
        <f t="shared" si="17"/>
        <v>1.3799996666666772</v>
      </c>
      <c r="E80" s="21">
        <f t="shared" si="18"/>
        <v>1.3799996666666772</v>
      </c>
      <c r="F80" s="24">
        <f t="shared" si="19"/>
        <v>1.2910465708458628E-2</v>
      </c>
      <c r="G80" s="21">
        <f t="shared" si="20"/>
        <v>1.90439908000014</v>
      </c>
      <c r="H80" s="28">
        <f>AVERAGE(B74:B79)</f>
        <v>105.5066655</v>
      </c>
      <c r="I80" s="26">
        <f t="shared" si="21"/>
        <v>1.3833335000000062</v>
      </c>
      <c r="J80" s="25">
        <f t="shared" si="22"/>
        <v>1.3833335000000062</v>
      </c>
      <c r="K80" s="27">
        <f t="shared" ref="K80:K122" si="29">J80/B80</f>
        <v>1.2941655093476109E-2</v>
      </c>
      <c r="L80" s="25">
        <f t="shared" si="23"/>
        <v>1.9136115722222671</v>
      </c>
      <c r="M80" s="15">
        <f>AVERAGE(B71:B79)</f>
        <v>104.30555388888889</v>
      </c>
      <c r="N80" s="14">
        <f t="shared" si="24"/>
        <v>2.5844451111111084</v>
      </c>
      <c r="O80" s="13">
        <f t="shared" si="25"/>
        <v>2.5844451111111084</v>
      </c>
      <c r="P80" s="16">
        <f t="shared" si="28"/>
        <v>2.4178549305731666E-2</v>
      </c>
      <c r="Q80" s="13">
        <f t="shared" si="26"/>
        <v>6.6793565323461097</v>
      </c>
    </row>
    <row r="81" spans="1:17" x14ac:dyDescent="0.25">
      <c r="A81" s="1">
        <v>44278</v>
      </c>
      <c r="B81" s="2">
        <v>105.110001</v>
      </c>
      <c r="C81" s="23">
        <f t="shared" si="27"/>
        <v>105.829999</v>
      </c>
      <c r="D81" s="22">
        <f t="shared" si="17"/>
        <v>-0.71999800000000391</v>
      </c>
      <c r="E81" s="21">
        <f t="shared" si="18"/>
        <v>0.71999800000000391</v>
      </c>
      <c r="F81" s="24">
        <f t="shared" si="19"/>
        <v>6.8499476086961884E-3</v>
      </c>
      <c r="G81" s="21">
        <f t="shared" si="20"/>
        <v>0.51839712000400562</v>
      </c>
      <c r="H81" s="28">
        <f>AVERAGE(B75:B80)</f>
        <v>105.894999</v>
      </c>
      <c r="I81" s="26">
        <f t="shared" si="21"/>
        <v>-0.78499800000000164</v>
      </c>
      <c r="J81" s="25">
        <f t="shared" si="22"/>
        <v>0.78499800000000164</v>
      </c>
      <c r="K81" s="27">
        <f t="shared" si="29"/>
        <v>7.4683473744805847E-3</v>
      </c>
      <c r="L81" s="25">
        <f t="shared" si="23"/>
        <v>0.61622186000400259</v>
      </c>
      <c r="M81" s="15">
        <f>AVERAGE(B72:B80)</f>
        <v>104.90222077777777</v>
      </c>
      <c r="N81" s="14">
        <f t="shared" si="24"/>
        <v>0.20778022222222603</v>
      </c>
      <c r="O81" s="13">
        <f t="shared" si="25"/>
        <v>0.20778022222222603</v>
      </c>
      <c r="P81" s="16">
        <f t="shared" si="28"/>
        <v>1.9767883193362928E-3</v>
      </c>
      <c r="Q81" s="13">
        <f t="shared" si="26"/>
        <v>4.3172620746717634E-2</v>
      </c>
    </row>
    <row r="82" spans="1:17" x14ac:dyDescent="0.25">
      <c r="A82" s="1">
        <v>44279</v>
      </c>
      <c r="B82" s="2">
        <v>102.349998</v>
      </c>
      <c r="C82" s="23">
        <f t="shared" si="27"/>
        <v>105.753334</v>
      </c>
      <c r="D82" s="22">
        <f t="shared" si="17"/>
        <v>-3.4033359999999959</v>
      </c>
      <c r="E82" s="21">
        <f t="shared" si="18"/>
        <v>3.4033359999999959</v>
      </c>
      <c r="F82" s="24">
        <f t="shared" si="19"/>
        <v>3.325194007331584E-2</v>
      </c>
      <c r="G82" s="21">
        <f t="shared" si="20"/>
        <v>11.582695928895973</v>
      </c>
      <c r="H82" s="28">
        <f>AVERAGE(B76:B81)</f>
        <v>105.84833266666668</v>
      </c>
      <c r="I82" s="26">
        <f t="shared" si="21"/>
        <v>-3.498334666666679</v>
      </c>
      <c r="J82" s="25">
        <f t="shared" si="22"/>
        <v>3.498334666666679</v>
      </c>
      <c r="K82" s="27">
        <f t="shared" si="29"/>
        <v>3.4180114655856457E-2</v>
      </c>
      <c r="L82" s="25">
        <f t="shared" si="23"/>
        <v>12.238345440001865</v>
      </c>
      <c r="M82" s="15">
        <f>AVERAGE(B73:B81)</f>
        <v>105.3599988888889</v>
      </c>
      <c r="N82" s="14">
        <f t="shared" si="24"/>
        <v>-3.0100008888888965</v>
      </c>
      <c r="O82" s="13">
        <f t="shared" si="25"/>
        <v>3.0100008888888965</v>
      </c>
      <c r="P82" s="16">
        <f t="shared" si="28"/>
        <v>2.9408900319557372E-2</v>
      </c>
      <c r="Q82" s="13">
        <f t="shared" si="26"/>
        <v>9.0601053511119467</v>
      </c>
    </row>
    <row r="83" spans="1:17" x14ac:dyDescent="0.25">
      <c r="A83" s="1">
        <v>44280</v>
      </c>
      <c r="B83" s="2">
        <v>102.650002</v>
      </c>
      <c r="C83" s="23">
        <f t="shared" si="27"/>
        <v>104.78333266666668</v>
      </c>
      <c r="D83" s="22">
        <f t="shared" si="17"/>
        <v>-2.13333066666668</v>
      </c>
      <c r="E83" s="21">
        <f t="shared" si="18"/>
        <v>2.13333066666668</v>
      </c>
      <c r="F83" s="24">
        <f t="shared" si="19"/>
        <v>2.0782568193877679E-2</v>
      </c>
      <c r="G83" s="21">
        <f t="shared" si="20"/>
        <v>4.5510997333405019</v>
      </c>
      <c r="H83" s="28">
        <f>AVERAGE(B77:B82)</f>
        <v>105.146666</v>
      </c>
      <c r="I83" s="26">
        <f t="shared" si="21"/>
        <v>-2.4966639999999956</v>
      </c>
      <c r="J83" s="25">
        <f t="shared" si="22"/>
        <v>2.4966639999999956</v>
      </c>
      <c r="K83" s="27">
        <f t="shared" si="29"/>
        <v>2.4322103763816737E-2</v>
      </c>
      <c r="L83" s="25">
        <f t="shared" si="23"/>
        <v>6.2333311288959781</v>
      </c>
      <c r="M83" s="15">
        <f>AVERAGE(B74:B82)</f>
        <v>105.26555455555555</v>
      </c>
      <c r="N83" s="14">
        <f t="shared" si="24"/>
        <v>-2.6155525555555528</v>
      </c>
      <c r="O83" s="13">
        <f t="shared" si="25"/>
        <v>2.6155525555555528</v>
      </c>
      <c r="P83" s="16">
        <f t="shared" si="28"/>
        <v>2.5480297170920201E-2</v>
      </c>
      <c r="Q83" s="13">
        <f t="shared" si="26"/>
        <v>6.8411151708731825</v>
      </c>
    </row>
    <row r="84" spans="1:17" x14ac:dyDescent="0.25">
      <c r="A84" s="1">
        <v>44281</v>
      </c>
      <c r="B84" s="2">
        <v>105.41999800000001</v>
      </c>
      <c r="C84" s="23">
        <f t="shared" si="27"/>
        <v>103.37000033333334</v>
      </c>
      <c r="D84" s="22">
        <f t="shared" si="17"/>
        <v>2.0499976666666697</v>
      </c>
      <c r="E84" s="21">
        <f t="shared" si="18"/>
        <v>2.0499976666666697</v>
      </c>
      <c r="F84" s="24">
        <f t="shared" si="19"/>
        <v>1.9446003657357967E-2</v>
      </c>
      <c r="G84" s="21">
        <f t="shared" si="20"/>
        <v>4.2024904333387907</v>
      </c>
      <c r="H84" s="28">
        <f>AVERAGE(B78:B83)</f>
        <v>104.59999966666668</v>
      </c>
      <c r="I84" s="26">
        <f t="shared" si="21"/>
        <v>0.81999833333333072</v>
      </c>
      <c r="J84" s="25">
        <f t="shared" si="22"/>
        <v>0.81999833333333072</v>
      </c>
      <c r="K84" s="27">
        <f t="shared" si="29"/>
        <v>7.7783945066412412E-3</v>
      </c>
      <c r="L84" s="25">
        <f t="shared" si="23"/>
        <v>0.67239726666944011</v>
      </c>
      <c r="M84" s="15">
        <f>AVERAGE(B75:B83)</f>
        <v>105.05333277777778</v>
      </c>
      <c r="N84" s="14">
        <f t="shared" si="24"/>
        <v>0.36666522222222397</v>
      </c>
      <c r="O84" s="13">
        <f t="shared" si="25"/>
        <v>0.36666522222222397</v>
      </c>
      <c r="P84" s="16">
        <f t="shared" si="28"/>
        <v>3.4781372526892286E-3</v>
      </c>
      <c r="Q84" s="13">
        <f t="shared" si="26"/>
        <v>0.13444338518727289</v>
      </c>
    </row>
    <row r="85" spans="1:17" x14ac:dyDescent="0.25">
      <c r="A85" s="1">
        <v>44284</v>
      </c>
      <c r="B85" s="2">
        <v>106.599998</v>
      </c>
      <c r="C85" s="23">
        <f t="shared" si="27"/>
        <v>103.47333266666668</v>
      </c>
      <c r="D85" s="22">
        <f t="shared" si="17"/>
        <v>3.126665333333321</v>
      </c>
      <c r="E85" s="21">
        <f t="shared" si="18"/>
        <v>3.126665333333321</v>
      </c>
      <c r="F85" s="24">
        <f t="shared" si="19"/>
        <v>2.9330819812335464E-2</v>
      </c>
      <c r="G85" s="21">
        <f t="shared" si="20"/>
        <v>9.7760361066683679</v>
      </c>
      <c r="H85" s="28">
        <f>AVERAGE(B79:B84)</f>
        <v>104.61333333333333</v>
      </c>
      <c r="I85" s="26">
        <f t="shared" si="21"/>
        <v>1.9866646666666696</v>
      </c>
      <c r="J85" s="25">
        <f t="shared" si="22"/>
        <v>1.9866646666666696</v>
      </c>
      <c r="K85" s="27">
        <f t="shared" si="29"/>
        <v>1.8636629492869875E-2</v>
      </c>
      <c r="L85" s="25">
        <f t="shared" si="23"/>
        <v>3.9468364977817894</v>
      </c>
      <c r="M85" s="15">
        <f>AVERAGE(B76:B84)</f>
        <v>105.05666600000001</v>
      </c>
      <c r="N85" s="14">
        <f t="shared" si="24"/>
        <v>1.5433319999999924</v>
      </c>
      <c r="O85" s="13">
        <f t="shared" si="25"/>
        <v>1.5433319999999924</v>
      </c>
      <c r="P85" s="16">
        <f t="shared" si="28"/>
        <v>1.4477786387950893E-2</v>
      </c>
      <c r="Q85" s="13">
        <f t="shared" si="26"/>
        <v>2.3818736622239767</v>
      </c>
    </row>
    <row r="86" spans="1:17" x14ac:dyDescent="0.25">
      <c r="A86" s="1">
        <v>44285</v>
      </c>
      <c r="B86" s="2">
        <v>104.510002</v>
      </c>
      <c r="C86" s="23">
        <f t="shared" si="27"/>
        <v>104.88999933333332</v>
      </c>
      <c r="D86" s="22">
        <f t="shared" si="17"/>
        <v>-0.37999733333332131</v>
      </c>
      <c r="E86" s="21">
        <f t="shared" si="18"/>
        <v>0.37999733333332131</v>
      </c>
      <c r="F86" s="24">
        <f t="shared" si="19"/>
        <v>3.6359901067968721E-3</v>
      </c>
      <c r="G86" s="21">
        <f t="shared" si="20"/>
        <v>0.1443979733404353</v>
      </c>
      <c r="H86" s="28">
        <f>AVERAGE(B80:B85)</f>
        <v>104.83666599999999</v>
      </c>
      <c r="I86" s="26">
        <f t="shared" si="21"/>
        <v>-0.32666399999999385</v>
      </c>
      <c r="J86" s="25">
        <f t="shared" si="22"/>
        <v>0.32666399999999385</v>
      </c>
      <c r="K86" s="27">
        <f t="shared" si="29"/>
        <v>3.1256721246641431E-3</v>
      </c>
      <c r="L86" s="25">
        <f t="shared" si="23"/>
        <v>0.10670936889599598</v>
      </c>
      <c r="M86" s="15">
        <f>AVERAGE(B77:B85)</f>
        <v>105.06111044444444</v>
      </c>
      <c r="N86" s="14">
        <f t="shared" si="24"/>
        <v>-0.55110844444443785</v>
      </c>
      <c r="O86" s="13">
        <f t="shared" si="25"/>
        <v>0.55110844444443785</v>
      </c>
      <c r="P86" s="16">
        <f t="shared" si="28"/>
        <v>5.2732602994729431E-3</v>
      </c>
      <c r="Q86" s="13">
        <f t="shared" si="26"/>
        <v>0.30372051753796803</v>
      </c>
    </row>
    <row r="87" spans="1:17" x14ac:dyDescent="0.25">
      <c r="A87" s="1">
        <v>44286</v>
      </c>
      <c r="B87" s="2">
        <v>106.010002</v>
      </c>
      <c r="C87" s="23">
        <f t="shared" si="27"/>
        <v>105.50999933333333</v>
      </c>
      <c r="D87" s="22">
        <f t="shared" si="17"/>
        <v>0.50000266666667414</v>
      </c>
      <c r="E87" s="21">
        <f t="shared" si="18"/>
        <v>0.50000266666667414</v>
      </c>
      <c r="F87" s="24">
        <f t="shared" si="19"/>
        <v>4.7165612417088163E-3</v>
      </c>
      <c r="G87" s="21">
        <f t="shared" si="20"/>
        <v>0.25000266667378523</v>
      </c>
      <c r="H87" s="28">
        <f>AVERAGE(B81:B86)</f>
        <v>104.43999983333333</v>
      </c>
      <c r="I87" s="26">
        <f t="shared" si="21"/>
        <v>1.5700021666666686</v>
      </c>
      <c r="J87" s="25">
        <f t="shared" si="22"/>
        <v>1.5700021666666686</v>
      </c>
      <c r="K87" s="27">
        <f t="shared" si="29"/>
        <v>1.4809943751030856E-2</v>
      </c>
      <c r="L87" s="25">
        <f t="shared" si="23"/>
        <v>2.4649068033380339</v>
      </c>
      <c r="M87" s="15">
        <f>AVERAGE(B78:B86)</f>
        <v>104.90333288888888</v>
      </c>
      <c r="N87" s="14">
        <f t="shared" si="24"/>
        <v>1.1066691111111169</v>
      </c>
      <c r="O87" s="13">
        <f t="shared" si="25"/>
        <v>1.1066691111111169</v>
      </c>
      <c r="P87" s="16">
        <f t="shared" si="28"/>
        <v>1.0439289597514742E-2</v>
      </c>
      <c r="Q87" s="13">
        <f t="shared" si="26"/>
        <v>1.2247165214874696</v>
      </c>
    </row>
    <row r="88" spans="1:17" x14ac:dyDescent="0.25">
      <c r="A88" s="1">
        <v>44287</v>
      </c>
      <c r="B88" s="2">
        <v>106.860001</v>
      </c>
      <c r="C88" s="23">
        <f t="shared" si="27"/>
        <v>105.70666733333333</v>
      </c>
      <c r="D88" s="22">
        <f t="shared" si="17"/>
        <v>1.1533336666666685</v>
      </c>
      <c r="E88" s="21">
        <f t="shared" si="18"/>
        <v>1.1533336666666685</v>
      </c>
      <c r="F88" s="24">
        <f t="shared" si="19"/>
        <v>1.0792940818582517E-2</v>
      </c>
      <c r="G88" s="21">
        <f t="shared" si="20"/>
        <v>1.3301785466667819</v>
      </c>
      <c r="H88" s="28">
        <f>AVERAGE(B82:B87)</f>
        <v>104.58999999999999</v>
      </c>
      <c r="I88" s="26">
        <f t="shared" si="21"/>
        <v>2.2700010000000077</v>
      </c>
      <c r="J88" s="25">
        <f t="shared" si="22"/>
        <v>2.2700010000000077</v>
      </c>
      <c r="K88" s="27">
        <f t="shared" si="29"/>
        <v>2.1242756679367876E-2</v>
      </c>
      <c r="L88" s="25">
        <f t="shared" si="23"/>
        <v>5.1529045400010354</v>
      </c>
      <c r="M88" s="15">
        <f>AVERAGE(B79:B87)</f>
        <v>104.977778</v>
      </c>
      <c r="N88" s="14">
        <f t="shared" si="24"/>
        <v>1.8822229999999962</v>
      </c>
      <c r="O88" s="13">
        <f t="shared" si="25"/>
        <v>1.8822229999999962</v>
      </c>
      <c r="P88" s="16">
        <f t="shared" si="28"/>
        <v>1.7613915238499728E-2</v>
      </c>
      <c r="Q88" s="13">
        <f t="shared" si="26"/>
        <v>3.5427634217289858</v>
      </c>
    </row>
    <row r="89" spans="1:17" x14ac:dyDescent="0.25">
      <c r="A89" s="1">
        <v>44291</v>
      </c>
      <c r="B89" s="2">
        <v>111.389999</v>
      </c>
      <c r="C89" s="23">
        <f t="shared" si="27"/>
        <v>105.793335</v>
      </c>
      <c r="D89" s="22">
        <f t="shared" si="17"/>
        <v>5.5966640000000041</v>
      </c>
      <c r="E89" s="21">
        <f t="shared" si="18"/>
        <v>5.5966640000000041</v>
      </c>
      <c r="F89" s="24">
        <f t="shared" si="19"/>
        <v>5.0243864352669615E-2</v>
      </c>
      <c r="G89" s="21">
        <f t="shared" si="20"/>
        <v>31.322647928896046</v>
      </c>
      <c r="H89" s="28">
        <f>AVERAGE(B83:B88)</f>
        <v>105.34166716666665</v>
      </c>
      <c r="I89" s="26">
        <f t="shared" si="21"/>
        <v>6.04833183333335</v>
      </c>
      <c r="J89" s="25">
        <f t="shared" si="22"/>
        <v>6.04833183333335</v>
      </c>
      <c r="K89" s="27">
        <f t="shared" si="29"/>
        <v>5.4298697258569416E-2</v>
      </c>
      <c r="L89" s="25">
        <f t="shared" si="23"/>
        <v>36.582317966113564</v>
      </c>
      <c r="M89" s="15">
        <f>AVERAGE(B80:B88)</f>
        <v>105.15555566666666</v>
      </c>
      <c r="N89" s="14">
        <f t="shared" si="24"/>
        <v>6.2344433333333455</v>
      </c>
      <c r="O89" s="13">
        <f t="shared" si="25"/>
        <v>6.2344433333333455</v>
      </c>
      <c r="P89" s="16">
        <f t="shared" si="28"/>
        <v>5.5969507041052628E-2</v>
      </c>
      <c r="Q89" s="13">
        <f t="shared" si="26"/>
        <v>38.8682836765446</v>
      </c>
    </row>
    <row r="90" spans="1:17" x14ac:dyDescent="0.25">
      <c r="A90" s="1">
        <v>44292</v>
      </c>
      <c r="B90" s="2">
        <v>109.900002</v>
      </c>
      <c r="C90" s="23">
        <f t="shared" si="27"/>
        <v>108.08666733333332</v>
      </c>
      <c r="D90" s="22">
        <f t="shared" si="17"/>
        <v>1.8133346666666768</v>
      </c>
      <c r="E90" s="21">
        <f t="shared" si="18"/>
        <v>1.8133346666666768</v>
      </c>
      <c r="F90" s="24">
        <f t="shared" si="19"/>
        <v>1.6499860178953198E-2</v>
      </c>
      <c r="G90" s="21">
        <f t="shared" si="20"/>
        <v>3.2881826133351475</v>
      </c>
      <c r="H90" s="28">
        <f>AVERAGE(B84:B89)</f>
        <v>106.79833333333333</v>
      </c>
      <c r="I90" s="26">
        <f t="shared" si="21"/>
        <v>3.1016686666666686</v>
      </c>
      <c r="J90" s="25">
        <f t="shared" si="22"/>
        <v>3.1016686666666686</v>
      </c>
      <c r="K90" s="27">
        <f t="shared" si="29"/>
        <v>2.8222644315026205E-2</v>
      </c>
      <c r="L90" s="25">
        <f t="shared" si="23"/>
        <v>9.6203485177817907</v>
      </c>
      <c r="M90" s="15">
        <f>AVERAGE(B81:B89)</f>
        <v>105.65555566666666</v>
      </c>
      <c r="N90" s="14">
        <f t="shared" si="24"/>
        <v>4.2444463333333431</v>
      </c>
      <c r="O90" s="13">
        <f t="shared" si="25"/>
        <v>4.2444463333333431</v>
      </c>
      <c r="P90" s="16">
        <f t="shared" si="28"/>
        <v>3.8620985041777738E-2</v>
      </c>
      <c r="Q90" s="13">
        <f t="shared" si="26"/>
        <v>18.015324676546861</v>
      </c>
    </row>
    <row r="91" spans="1:17" x14ac:dyDescent="0.25">
      <c r="A91" s="1">
        <v>44293</v>
      </c>
      <c r="B91" s="2">
        <v>110.860001</v>
      </c>
      <c r="C91" s="23">
        <f t="shared" si="27"/>
        <v>109.38333399999999</v>
      </c>
      <c r="D91" s="22">
        <f t="shared" si="17"/>
        <v>1.4766670000000062</v>
      </c>
      <c r="E91" s="21">
        <f t="shared" si="18"/>
        <v>1.4766670000000062</v>
      </c>
      <c r="F91" s="24">
        <f t="shared" si="19"/>
        <v>1.3320106320403211E-2</v>
      </c>
      <c r="G91" s="21">
        <f t="shared" si="20"/>
        <v>2.180545428889018</v>
      </c>
      <c r="H91" s="28">
        <f>AVERAGE(B85:B90)</f>
        <v>107.54500066666667</v>
      </c>
      <c r="I91" s="26">
        <f t="shared" si="21"/>
        <v>3.3150003333333302</v>
      </c>
      <c r="J91" s="25">
        <f t="shared" si="22"/>
        <v>3.3150003333333302</v>
      </c>
      <c r="K91" s="27">
        <f t="shared" si="29"/>
        <v>2.9902582567479234E-2</v>
      </c>
      <c r="L91" s="25">
        <f t="shared" si="23"/>
        <v>10.98922721000009</v>
      </c>
      <c r="M91" s="15">
        <f>AVERAGE(B82:B90)</f>
        <v>106.18777799999999</v>
      </c>
      <c r="N91" s="14">
        <f t="shared" si="24"/>
        <v>4.6722230000000025</v>
      </c>
      <c r="O91" s="13">
        <f t="shared" si="25"/>
        <v>4.6722230000000025</v>
      </c>
      <c r="P91" s="16">
        <f t="shared" si="28"/>
        <v>4.2145254896759403E-2</v>
      </c>
      <c r="Q91" s="13">
        <f t="shared" si="26"/>
        <v>21.829667761729024</v>
      </c>
    </row>
    <row r="92" spans="1:17" x14ac:dyDescent="0.25">
      <c r="A92" s="1">
        <v>44294</v>
      </c>
      <c r="B92" s="2">
        <v>109.82</v>
      </c>
      <c r="C92" s="23">
        <f t="shared" si="27"/>
        <v>110.71666733333335</v>
      </c>
      <c r="D92" s="22">
        <f t="shared" si="17"/>
        <v>-0.89666733333335458</v>
      </c>
      <c r="E92" s="21">
        <f t="shared" si="18"/>
        <v>0.89666733333335458</v>
      </c>
      <c r="F92" s="24">
        <f t="shared" si="19"/>
        <v>8.1648819280035929E-3</v>
      </c>
      <c r="G92" s="21">
        <f t="shared" si="20"/>
        <v>0.80401230666714918</v>
      </c>
      <c r="H92" s="28">
        <f>AVERAGE(B86:B91)</f>
        <v>108.25500116666666</v>
      </c>
      <c r="I92" s="26">
        <f t="shared" si="21"/>
        <v>1.564998833333334</v>
      </c>
      <c r="J92" s="25">
        <f t="shared" si="22"/>
        <v>1.564998833333334</v>
      </c>
      <c r="K92" s="27">
        <f t="shared" si="29"/>
        <v>1.4250581254173503E-2</v>
      </c>
      <c r="L92" s="25">
        <f t="shared" si="23"/>
        <v>2.4492213483346967</v>
      </c>
      <c r="M92" s="15">
        <f>AVERAGE(B83:B91)</f>
        <v>107.13333388888888</v>
      </c>
      <c r="N92" s="14">
        <f t="shared" si="24"/>
        <v>2.6866661111111085</v>
      </c>
      <c r="O92" s="13">
        <f t="shared" si="25"/>
        <v>2.6866661111111085</v>
      </c>
      <c r="P92" s="16">
        <f t="shared" si="28"/>
        <v>2.4464269815253219E-2</v>
      </c>
      <c r="Q92" s="13">
        <f t="shared" si="26"/>
        <v>7.2181747925928876</v>
      </c>
    </row>
    <row r="93" spans="1:17" x14ac:dyDescent="0.25">
      <c r="A93" s="1">
        <v>44295</v>
      </c>
      <c r="B93" s="2">
        <v>111.790001</v>
      </c>
      <c r="C93" s="23">
        <f t="shared" si="27"/>
        <v>110.19333433333333</v>
      </c>
      <c r="D93" s="22">
        <f t="shared" si="17"/>
        <v>1.5966666666666782</v>
      </c>
      <c r="E93" s="21">
        <f t="shared" si="18"/>
        <v>1.5966666666666782</v>
      </c>
      <c r="F93" s="24">
        <f t="shared" si="19"/>
        <v>1.4282732376634277E-2</v>
      </c>
      <c r="G93" s="21">
        <f t="shared" si="20"/>
        <v>2.5493444444444813</v>
      </c>
      <c r="H93" s="28">
        <f>AVERAGE(B87:B92)</f>
        <v>109.14000083333333</v>
      </c>
      <c r="I93" s="26">
        <f t="shared" si="21"/>
        <v>2.6500001666666719</v>
      </c>
      <c r="J93" s="25">
        <f t="shared" si="22"/>
        <v>2.6500001666666719</v>
      </c>
      <c r="K93" s="27">
        <f t="shared" si="29"/>
        <v>2.3705162742298141E-2</v>
      </c>
      <c r="L93" s="25">
        <f t="shared" si="23"/>
        <v>7.0225008833333886</v>
      </c>
      <c r="M93" s="15">
        <f>AVERAGE(B84:B92)</f>
        <v>107.93000033333334</v>
      </c>
      <c r="N93" s="14">
        <f t="shared" si="24"/>
        <v>3.8600006666666644</v>
      </c>
      <c r="O93" s="13">
        <f t="shared" si="25"/>
        <v>3.8600006666666644</v>
      </c>
      <c r="P93" s="16">
        <f t="shared" si="28"/>
        <v>3.4529033295801335E-2</v>
      </c>
      <c r="Q93" s="13">
        <f t="shared" si="26"/>
        <v>14.899605146667094</v>
      </c>
    </row>
    <row r="94" spans="1:17" x14ac:dyDescent="0.25">
      <c r="A94" s="1">
        <v>44298</v>
      </c>
      <c r="B94" s="2">
        <v>111.389999</v>
      </c>
      <c r="C94" s="23">
        <f t="shared" si="27"/>
        <v>110.823334</v>
      </c>
      <c r="D94" s="22">
        <f t="shared" si="17"/>
        <v>0.56666500000000042</v>
      </c>
      <c r="E94" s="21">
        <f t="shared" si="18"/>
        <v>0.56666500000000042</v>
      </c>
      <c r="F94" s="24">
        <f t="shared" si="19"/>
        <v>5.0872161332903903E-3</v>
      </c>
      <c r="G94" s="21">
        <f t="shared" si="20"/>
        <v>0.32110922222500049</v>
      </c>
      <c r="H94" s="28">
        <f>AVERAGE(B88:B93)</f>
        <v>110.103334</v>
      </c>
      <c r="I94" s="26">
        <f t="shared" si="21"/>
        <v>1.2866649999999993</v>
      </c>
      <c r="J94" s="25">
        <f t="shared" si="22"/>
        <v>1.2866649999999993</v>
      </c>
      <c r="K94" s="27">
        <f t="shared" si="29"/>
        <v>1.1550992113753402E-2</v>
      </c>
      <c r="L94" s="25">
        <f t="shared" si="23"/>
        <v>1.6555068222249982</v>
      </c>
      <c r="M94" s="15">
        <f>AVERAGE(B85:B93)</f>
        <v>108.63777844444444</v>
      </c>
      <c r="N94" s="14">
        <f t="shared" si="24"/>
        <v>2.7522205555555672</v>
      </c>
      <c r="O94" s="13">
        <f t="shared" si="25"/>
        <v>2.7522205555555672</v>
      </c>
      <c r="P94" s="16">
        <f t="shared" si="28"/>
        <v>2.4707968222134263E-2</v>
      </c>
      <c r="Q94" s="13">
        <f t="shared" si="26"/>
        <v>7.5747179864225949</v>
      </c>
    </row>
    <row r="95" spans="1:17" x14ac:dyDescent="0.25">
      <c r="A95" s="1">
        <v>44299</v>
      </c>
      <c r="B95" s="2">
        <v>111.879997</v>
      </c>
      <c r="C95" s="23">
        <f t="shared" si="27"/>
        <v>111</v>
      </c>
      <c r="D95" s="22">
        <f t="shared" si="17"/>
        <v>0.87999700000000303</v>
      </c>
      <c r="E95" s="21">
        <f t="shared" si="18"/>
        <v>0.87999700000000303</v>
      </c>
      <c r="F95" s="24">
        <f t="shared" si="19"/>
        <v>7.865543650309564E-3</v>
      </c>
      <c r="G95" s="21">
        <f t="shared" si="20"/>
        <v>0.77439472000900533</v>
      </c>
      <c r="H95" s="28">
        <f>AVERAGE(B89:B94)</f>
        <v>110.85833366666667</v>
      </c>
      <c r="I95" s="26">
        <f t="shared" si="21"/>
        <v>1.0216633333333363</v>
      </c>
      <c r="J95" s="25">
        <f t="shared" si="22"/>
        <v>1.0216633333333363</v>
      </c>
      <c r="K95" s="27">
        <f t="shared" si="29"/>
        <v>9.1317783404421815E-3</v>
      </c>
      <c r="L95" s="25">
        <f t="shared" si="23"/>
        <v>1.0437959666777838</v>
      </c>
      <c r="M95" s="15">
        <f>AVERAGE(B86:B94)</f>
        <v>109.17000077777777</v>
      </c>
      <c r="N95" s="14">
        <f t="shared" si="24"/>
        <v>2.7099962222222302</v>
      </c>
      <c r="O95" s="13">
        <f t="shared" si="25"/>
        <v>2.7099962222222302</v>
      </c>
      <c r="P95" s="16">
        <f t="shared" si="28"/>
        <v>2.422234800580331E-2</v>
      </c>
      <c r="Q95" s="13">
        <f t="shared" si="26"/>
        <v>7.3440795244587598</v>
      </c>
    </row>
    <row r="96" spans="1:17" x14ac:dyDescent="0.25">
      <c r="A96" s="1">
        <v>44300</v>
      </c>
      <c r="B96" s="2">
        <v>111.779999</v>
      </c>
      <c r="C96" s="23">
        <f t="shared" si="27"/>
        <v>111.68666566666667</v>
      </c>
      <c r="D96" s="22">
        <f t="shared" si="17"/>
        <v>9.3333333333333712E-2</v>
      </c>
      <c r="E96" s="21">
        <f t="shared" si="18"/>
        <v>9.3333333333333712E-2</v>
      </c>
      <c r="F96" s="24">
        <f t="shared" si="19"/>
        <v>8.3497346724196791E-4</v>
      </c>
      <c r="G96" s="21">
        <f t="shared" si="20"/>
        <v>8.7111111111111816E-3</v>
      </c>
      <c r="H96" s="28">
        <f>AVERAGE(B90:B95)</f>
        <v>110.94</v>
      </c>
      <c r="I96" s="26">
        <f t="shared" si="21"/>
        <v>0.83999900000000594</v>
      </c>
      <c r="J96" s="25">
        <f t="shared" si="22"/>
        <v>0.83999900000000594</v>
      </c>
      <c r="K96" s="27">
        <f t="shared" si="29"/>
        <v>7.5147522590334418E-3</v>
      </c>
      <c r="L96" s="25">
        <f t="shared" si="23"/>
        <v>0.70559832000100997</v>
      </c>
      <c r="M96" s="15">
        <f>AVERAGE(B87:B95)</f>
        <v>109.98888911111111</v>
      </c>
      <c r="N96" s="14">
        <f t="shared" si="24"/>
        <v>1.7911098888888972</v>
      </c>
      <c r="O96" s="13">
        <f t="shared" si="25"/>
        <v>1.7911098888888972</v>
      </c>
      <c r="P96" s="16">
        <f t="shared" si="28"/>
        <v>1.602352750860999E-2</v>
      </c>
      <c r="Q96" s="13">
        <f t="shared" si="26"/>
        <v>3.2080746340755977</v>
      </c>
    </row>
    <row r="97" spans="1:17" x14ac:dyDescent="0.25">
      <c r="A97" s="1">
        <v>44301</v>
      </c>
      <c r="B97" s="2">
        <v>112.769997</v>
      </c>
      <c r="C97" s="23">
        <f t="shared" si="27"/>
        <v>111.68333166666666</v>
      </c>
      <c r="D97" s="22">
        <f t="shared" si="17"/>
        <v>1.0866653333333431</v>
      </c>
      <c r="E97" s="21">
        <f t="shared" si="18"/>
        <v>1.0866653333333431</v>
      </c>
      <c r="F97" s="24">
        <f t="shared" si="19"/>
        <v>9.6361209740330415E-3</v>
      </c>
      <c r="G97" s="21">
        <f t="shared" si="20"/>
        <v>1.1808415466684659</v>
      </c>
      <c r="H97" s="28">
        <f>AVERAGE(B91:B96)</f>
        <v>111.25333283333333</v>
      </c>
      <c r="I97" s="26">
        <f t="shared" si="21"/>
        <v>1.516664166666672</v>
      </c>
      <c r="J97" s="25">
        <f t="shared" si="22"/>
        <v>1.516664166666672</v>
      </c>
      <c r="K97" s="27">
        <f t="shared" si="29"/>
        <v>1.3449181582107091E-2</v>
      </c>
      <c r="L97" s="25">
        <f t="shared" si="23"/>
        <v>2.3002701944507109</v>
      </c>
      <c r="M97" s="15">
        <f>AVERAGE(B88:B96)</f>
        <v>110.62999988888889</v>
      </c>
      <c r="N97" s="14">
        <f t="shared" si="24"/>
        <v>2.1399971111111142</v>
      </c>
      <c r="O97" s="13">
        <f t="shared" si="25"/>
        <v>2.1399971111111142</v>
      </c>
      <c r="P97" s="16">
        <f t="shared" si="28"/>
        <v>1.8976653081857527E-2</v>
      </c>
      <c r="Q97" s="13">
        <f t="shared" si="26"/>
        <v>4.5795876355639145</v>
      </c>
    </row>
    <row r="98" spans="1:17" x14ac:dyDescent="0.25">
      <c r="A98" s="1">
        <v>44302</v>
      </c>
      <c r="B98" s="2">
        <v>111.099998</v>
      </c>
      <c r="C98" s="23">
        <f t="shared" si="27"/>
        <v>112.143331</v>
      </c>
      <c r="D98" s="22">
        <f t="shared" si="17"/>
        <v>-1.0433330000000041</v>
      </c>
      <c r="E98" s="21">
        <f t="shared" si="18"/>
        <v>1.0433330000000041</v>
      </c>
      <c r="F98" s="24">
        <f t="shared" si="19"/>
        <v>9.3909362626631559E-3</v>
      </c>
      <c r="G98" s="21">
        <f t="shared" si="20"/>
        <v>1.0885437488890084</v>
      </c>
      <c r="H98" s="28">
        <f>AVERAGE(B92:B97)</f>
        <v>111.57166549999999</v>
      </c>
      <c r="I98" s="26">
        <f t="shared" si="21"/>
        <v>-0.47166749999999524</v>
      </c>
      <c r="J98" s="25">
        <f t="shared" si="22"/>
        <v>0.47166749999999524</v>
      </c>
      <c r="K98" s="27">
        <f t="shared" si="29"/>
        <v>4.245432119629698E-3</v>
      </c>
      <c r="L98" s="25">
        <f t="shared" si="23"/>
        <v>0.22247023055624551</v>
      </c>
      <c r="M98" s="15">
        <f>AVERAGE(B89:B97)</f>
        <v>111.2866661111111</v>
      </c>
      <c r="N98" s="14">
        <f t="shared" si="24"/>
        <v>-0.18666811111110349</v>
      </c>
      <c r="O98" s="13">
        <f t="shared" si="25"/>
        <v>0.18666811111110349</v>
      </c>
      <c r="P98" s="16">
        <f t="shared" si="28"/>
        <v>1.680181048348025E-3</v>
      </c>
      <c r="Q98" s="13">
        <f t="shared" si="26"/>
        <v>3.4844983705787279E-2</v>
      </c>
    </row>
    <row r="99" spans="1:17" x14ac:dyDescent="0.25">
      <c r="A99" s="1">
        <v>44305</v>
      </c>
      <c r="B99" s="2">
        <v>109.980003</v>
      </c>
      <c r="C99" s="23">
        <f t="shared" si="27"/>
        <v>111.88333133333333</v>
      </c>
      <c r="D99" s="22">
        <f t="shared" si="17"/>
        <v>-1.9033283333333344</v>
      </c>
      <c r="E99" s="21">
        <f t="shared" si="18"/>
        <v>1.9033283333333344</v>
      </c>
      <c r="F99" s="24">
        <f t="shared" si="19"/>
        <v>1.7306130945762336E-2</v>
      </c>
      <c r="G99" s="21">
        <f t="shared" si="20"/>
        <v>3.6226587444694487</v>
      </c>
      <c r="H99" s="28">
        <f>AVERAGE(B93:B98)</f>
        <v>111.78499850000001</v>
      </c>
      <c r="I99" s="26">
        <f t="shared" si="21"/>
        <v>-1.8049955000000182</v>
      </c>
      <c r="J99" s="25">
        <f t="shared" si="22"/>
        <v>1.8049955000000182</v>
      </c>
      <c r="K99" s="27">
        <f t="shared" si="29"/>
        <v>1.6412033558500797E-2</v>
      </c>
      <c r="L99" s="25">
        <f t="shared" si="23"/>
        <v>3.2580087550203158</v>
      </c>
      <c r="M99" s="15">
        <f>AVERAGE(B90:B98)</f>
        <v>111.25444377777778</v>
      </c>
      <c r="N99" s="14">
        <f t="shared" si="24"/>
        <v>-1.2744407777777838</v>
      </c>
      <c r="O99" s="13">
        <f t="shared" si="25"/>
        <v>1.2744407777777838</v>
      </c>
      <c r="P99" s="16">
        <f t="shared" si="28"/>
        <v>1.1587931833187745E-2</v>
      </c>
      <c r="Q99" s="13">
        <f t="shared" si="26"/>
        <v>1.6241992960628424</v>
      </c>
    </row>
    <row r="100" spans="1:17" x14ac:dyDescent="0.25">
      <c r="A100" s="1">
        <v>44306</v>
      </c>
      <c r="B100" s="2">
        <v>108.610001</v>
      </c>
      <c r="C100" s="23">
        <f t="shared" si="27"/>
        <v>111.28333266666668</v>
      </c>
      <c r="D100" s="22">
        <f t="shared" si="17"/>
        <v>-2.6733316666666838</v>
      </c>
      <c r="E100" s="21">
        <f t="shared" si="18"/>
        <v>2.6733316666666838</v>
      </c>
      <c r="F100" s="24">
        <f t="shared" si="19"/>
        <v>2.461404697590127E-2</v>
      </c>
      <c r="G100" s="21">
        <f t="shared" si="20"/>
        <v>7.1467022000028688</v>
      </c>
      <c r="H100" s="28">
        <f>AVERAGE(B94:B99)</f>
        <v>111.48333216666667</v>
      </c>
      <c r="I100" s="26">
        <f t="shared" si="21"/>
        <v>-2.8733311666666737</v>
      </c>
      <c r="J100" s="25">
        <f t="shared" si="22"/>
        <v>2.8733311666666737</v>
      </c>
      <c r="K100" s="27">
        <f t="shared" si="29"/>
        <v>2.6455493418756838E-2</v>
      </c>
      <c r="L100" s="25">
        <f t="shared" si="23"/>
        <v>8.2560319933380679</v>
      </c>
      <c r="M100" s="15">
        <f>AVERAGE(B91:B99)</f>
        <v>111.26333277777778</v>
      </c>
      <c r="N100" s="14">
        <f t="shared" si="24"/>
        <v>-2.6533317777777796</v>
      </c>
      <c r="O100" s="13">
        <f t="shared" si="25"/>
        <v>2.6533317777777796</v>
      </c>
      <c r="P100" s="16">
        <f t="shared" si="28"/>
        <v>2.4429902894281159E-2</v>
      </c>
      <c r="Q100" s="13">
        <f t="shared" si="26"/>
        <v>7.0401695229653924</v>
      </c>
    </row>
    <row r="101" spans="1:17" x14ac:dyDescent="0.25">
      <c r="A101" s="1">
        <v>44307</v>
      </c>
      <c r="B101" s="2">
        <v>108.44000200000001</v>
      </c>
      <c r="C101" s="23">
        <f t="shared" si="27"/>
        <v>109.89666733333333</v>
      </c>
      <c r="D101" s="22">
        <f t="shared" si="17"/>
        <v>-1.4566653333333193</v>
      </c>
      <c r="E101" s="21">
        <f t="shared" si="18"/>
        <v>1.4566653333333193</v>
      </c>
      <c r="F101" s="24">
        <f t="shared" si="19"/>
        <v>1.3432915035664784E-2</v>
      </c>
      <c r="G101" s="21">
        <f t="shared" si="20"/>
        <v>2.1218738933350703</v>
      </c>
      <c r="H101" s="28">
        <f>AVERAGE(B95:B100)</f>
        <v>111.01999916666666</v>
      </c>
      <c r="I101" s="26">
        <f t="shared" si="21"/>
        <v>-2.5799971666666579</v>
      </c>
      <c r="J101" s="25">
        <f t="shared" si="22"/>
        <v>2.5799971666666579</v>
      </c>
      <c r="K101" s="27">
        <f t="shared" si="29"/>
        <v>2.3791932119907724E-2</v>
      </c>
      <c r="L101" s="25">
        <f t="shared" si="23"/>
        <v>6.6563853800079826</v>
      </c>
      <c r="M101" s="15">
        <f>AVERAGE(B92:B100)</f>
        <v>111.01333277777778</v>
      </c>
      <c r="N101" s="14">
        <f t="shared" si="24"/>
        <v>-2.5733307777777696</v>
      </c>
      <c r="O101" s="13">
        <f t="shared" si="25"/>
        <v>2.5733307777777696</v>
      </c>
      <c r="P101" s="16">
        <f t="shared" si="28"/>
        <v>2.3730456753198598E-2</v>
      </c>
      <c r="Q101" s="13">
        <f t="shared" si="26"/>
        <v>6.6220312918583408</v>
      </c>
    </row>
    <row r="102" spans="1:17" x14ac:dyDescent="0.25">
      <c r="A102" s="1">
        <v>44308</v>
      </c>
      <c r="B102" s="2">
        <v>108.94000200000001</v>
      </c>
      <c r="C102" s="23">
        <f t="shared" si="27"/>
        <v>109.010002</v>
      </c>
      <c r="D102" s="22">
        <f t="shared" si="17"/>
        <v>-6.9999999999993179E-2</v>
      </c>
      <c r="E102" s="21">
        <f t="shared" si="18"/>
        <v>6.9999999999993179E-2</v>
      </c>
      <c r="F102" s="24">
        <f t="shared" si="19"/>
        <v>6.4255552336040141E-4</v>
      </c>
      <c r="G102" s="21">
        <f t="shared" si="20"/>
        <v>4.8999999999990449E-3</v>
      </c>
      <c r="H102" s="28">
        <f>AVERAGE(B96:B101)</f>
        <v>110.44666666666667</v>
      </c>
      <c r="I102" s="26">
        <f t="shared" si="21"/>
        <v>-1.5066646666666657</v>
      </c>
      <c r="J102" s="25">
        <f t="shared" si="22"/>
        <v>1.5066646666666657</v>
      </c>
      <c r="K102" s="27">
        <f t="shared" si="29"/>
        <v>1.383022433455312E-2</v>
      </c>
      <c r="L102" s="25">
        <f t="shared" si="23"/>
        <v>2.2700384177817745</v>
      </c>
      <c r="M102" s="15">
        <f>AVERAGE(B93:B101)</f>
        <v>110.85999966666668</v>
      </c>
      <c r="N102" s="14">
        <f t="shared" si="24"/>
        <v>-1.9199976666666743</v>
      </c>
      <c r="O102" s="13">
        <f t="shared" si="25"/>
        <v>1.9199976666666743</v>
      </c>
      <c r="P102" s="16">
        <f t="shared" si="28"/>
        <v>1.762435865079821E-2</v>
      </c>
      <c r="Q102" s="13">
        <f t="shared" si="26"/>
        <v>3.6863910400054736</v>
      </c>
    </row>
    <row r="103" spans="1:17" x14ac:dyDescent="0.25">
      <c r="A103" s="1">
        <v>44309</v>
      </c>
      <c r="B103" s="2">
        <v>109.94000200000001</v>
      </c>
      <c r="C103" s="23">
        <f t="shared" si="27"/>
        <v>108.663335</v>
      </c>
      <c r="D103" s="22">
        <f t="shared" si="17"/>
        <v>1.2766670000000033</v>
      </c>
      <c r="E103" s="21">
        <f t="shared" si="18"/>
        <v>1.2766670000000033</v>
      </c>
      <c r="F103" s="24">
        <f t="shared" si="19"/>
        <v>1.1612397460207462E-2</v>
      </c>
      <c r="G103" s="21">
        <f t="shared" si="20"/>
        <v>1.6298786288890086</v>
      </c>
      <c r="H103" s="28">
        <f>AVERAGE(B97:B102)</f>
        <v>109.97333383333336</v>
      </c>
      <c r="I103" s="26">
        <f t="shared" si="21"/>
        <v>-3.3331833333349437E-2</v>
      </c>
      <c r="J103" s="25">
        <f t="shared" si="22"/>
        <v>3.3331833333349437E-2</v>
      </c>
      <c r="K103" s="27">
        <f t="shared" si="29"/>
        <v>3.0318203317250656E-4</v>
      </c>
      <c r="L103" s="25">
        <f t="shared" si="23"/>
        <v>1.1110111133621845E-3</v>
      </c>
      <c r="M103" s="15">
        <f>AVERAGE(B94:B102)</f>
        <v>110.54333311111112</v>
      </c>
      <c r="N103" s="14">
        <f t="shared" si="24"/>
        <v>-0.60333111111111748</v>
      </c>
      <c r="O103" s="13">
        <f t="shared" si="25"/>
        <v>0.60333111111111748</v>
      </c>
      <c r="P103" s="16">
        <f t="shared" si="28"/>
        <v>5.4878215402535419E-3</v>
      </c>
      <c r="Q103" s="13">
        <f t="shared" si="26"/>
        <v>0.36400842963457558</v>
      </c>
    </row>
    <row r="104" spans="1:17" x14ac:dyDescent="0.25">
      <c r="A104" s="1">
        <v>44312</v>
      </c>
      <c r="B104" s="2">
        <v>108.91999800000001</v>
      </c>
      <c r="C104" s="23">
        <f t="shared" si="27"/>
        <v>109.10666866666668</v>
      </c>
      <c r="D104" s="22">
        <f t="shared" si="17"/>
        <v>-0.18667066666667154</v>
      </c>
      <c r="E104" s="21">
        <f t="shared" si="18"/>
        <v>0.18667066666667154</v>
      </c>
      <c r="F104" s="24">
        <f t="shared" si="19"/>
        <v>1.7138328139399298E-3</v>
      </c>
      <c r="G104" s="21">
        <f t="shared" si="20"/>
        <v>3.4845937793779598E-2</v>
      </c>
      <c r="H104" s="28">
        <f>AVERAGE(B98:B103)</f>
        <v>109.50166800000001</v>
      </c>
      <c r="I104" s="26">
        <f t="shared" si="21"/>
        <v>-0.58167000000000257</v>
      </c>
      <c r="J104" s="25">
        <f t="shared" si="22"/>
        <v>0.58167000000000257</v>
      </c>
      <c r="K104" s="27">
        <f t="shared" si="29"/>
        <v>5.3403416331315257E-3</v>
      </c>
      <c r="L104" s="25">
        <f t="shared" si="23"/>
        <v>0.338339988900003</v>
      </c>
      <c r="M104" s="15">
        <f>AVERAGE(B95:B103)</f>
        <v>110.38222233333335</v>
      </c>
      <c r="N104" s="14">
        <f t="shared" si="24"/>
        <v>-1.4622243333333387</v>
      </c>
      <c r="O104" s="13">
        <f t="shared" si="25"/>
        <v>1.4622243333333387</v>
      </c>
      <c r="P104" s="16">
        <f t="shared" si="28"/>
        <v>1.3424755418498434E-2</v>
      </c>
      <c r="Q104" s="13">
        <f t="shared" si="26"/>
        <v>2.1381000009921269</v>
      </c>
    </row>
    <row r="105" spans="1:17" x14ac:dyDescent="0.25">
      <c r="A105" s="1">
        <v>44313</v>
      </c>
      <c r="B105" s="2">
        <v>106.66999800000001</v>
      </c>
      <c r="C105" s="23">
        <f t="shared" si="27"/>
        <v>109.26666733333333</v>
      </c>
      <c r="D105" s="22">
        <f t="shared" si="17"/>
        <v>-2.5966693333333239</v>
      </c>
      <c r="E105" s="21">
        <f t="shared" si="18"/>
        <v>2.5966693333333239</v>
      </c>
      <c r="F105" s="24">
        <f t="shared" si="19"/>
        <v>2.4343014737220899E-2</v>
      </c>
      <c r="G105" s="21">
        <f t="shared" si="20"/>
        <v>6.7426916266737287</v>
      </c>
      <c r="H105" s="28">
        <f>AVERAGE(B99:B104)</f>
        <v>109.13833466666667</v>
      </c>
      <c r="I105" s="26">
        <f t="shared" si="21"/>
        <v>-2.4683366666666586</v>
      </c>
      <c r="J105" s="25">
        <f t="shared" si="22"/>
        <v>2.4683366666666586</v>
      </c>
      <c r="K105" s="27">
        <f t="shared" si="29"/>
        <v>2.3139933560949899E-2</v>
      </c>
      <c r="L105" s="25">
        <f t="shared" si="23"/>
        <v>6.0926859000110714</v>
      </c>
      <c r="M105" s="15">
        <f>AVERAGE(B96:B104)</f>
        <v>110.05333355555557</v>
      </c>
      <c r="N105" s="14">
        <f t="shared" si="24"/>
        <v>-3.3833355555555613</v>
      </c>
      <c r="O105" s="13">
        <f t="shared" si="25"/>
        <v>3.3833355555555613</v>
      </c>
      <c r="P105" s="16">
        <f t="shared" si="28"/>
        <v>3.1717780247409032E-2</v>
      </c>
      <c r="Q105" s="13">
        <f t="shared" si="26"/>
        <v>11.446959481486459</v>
      </c>
    </row>
    <row r="106" spans="1:17" x14ac:dyDescent="0.25">
      <c r="A106" s="1">
        <v>44314</v>
      </c>
      <c r="B106" s="2">
        <v>104.489998</v>
      </c>
      <c r="C106" s="23">
        <f t="shared" si="27"/>
        <v>108.50999933333334</v>
      </c>
      <c r="D106" s="22">
        <f t="shared" si="17"/>
        <v>-4.0200013333333402</v>
      </c>
      <c r="E106" s="21">
        <f t="shared" si="18"/>
        <v>4.0200013333333402</v>
      </c>
      <c r="F106" s="24">
        <f t="shared" si="19"/>
        <v>3.8472594605019901E-2</v>
      </c>
      <c r="G106" s="21">
        <f t="shared" si="20"/>
        <v>16.160410720001831</v>
      </c>
      <c r="H106" s="28">
        <f>AVERAGE(B100:B105)</f>
        <v>108.58666716666666</v>
      </c>
      <c r="I106" s="26">
        <f t="shared" si="21"/>
        <v>-4.0966691666666577</v>
      </c>
      <c r="J106" s="25">
        <f t="shared" si="22"/>
        <v>4.0966691666666577</v>
      </c>
      <c r="K106" s="27">
        <f t="shared" si="29"/>
        <v>3.9206328309688149E-2</v>
      </c>
      <c r="L106" s="25">
        <f t="shared" si="23"/>
        <v>16.782698261117286</v>
      </c>
      <c r="M106" s="15">
        <f>AVERAGE(B97:B105)</f>
        <v>109.48555566666668</v>
      </c>
      <c r="N106" s="14">
        <f t="shared" si="24"/>
        <v>-4.9955576666666843</v>
      </c>
      <c r="O106" s="13">
        <f t="shared" si="25"/>
        <v>4.9955576666666843</v>
      </c>
      <c r="P106" s="16">
        <f t="shared" si="28"/>
        <v>4.7808955519998045E-2</v>
      </c>
      <c r="Q106" s="13">
        <f t="shared" si="26"/>
        <v>24.955596400992288</v>
      </c>
    </row>
    <row r="107" spans="1:17" x14ac:dyDescent="0.25">
      <c r="A107" s="1">
        <v>44315</v>
      </c>
      <c r="B107" s="2">
        <v>104.849998</v>
      </c>
      <c r="C107" s="23">
        <f t="shared" si="27"/>
        <v>106.69333133333333</v>
      </c>
      <c r="D107" s="22">
        <f t="shared" si="17"/>
        <v>-1.8433333333333337</v>
      </c>
      <c r="E107" s="21">
        <f t="shared" si="18"/>
        <v>1.8433333333333337</v>
      </c>
      <c r="F107" s="24">
        <f t="shared" si="19"/>
        <v>1.758067113490392E-2</v>
      </c>
      <c r="G107" s="21">
        <f t="shared" si="20"/>
        <v>3.3978777777777793</v>
      </c>
      <c r="H107" s="28">
        <f>AVERAGE(B101:B106)</f>
        <v>107.90000000000002</v>
      </c>
      <c r="I107" s="26">
        <f t="shared" si="21"/>
        <v>-3.0500020000000205</v>
      </c>
      <c r="J107" s="25">
        <f t="shared" si="22"/>
        <v>3.0500020000000205</v>
      </c>
      <c r="K107" s="27">
        <f t="shared" si="29"/>
        <v>2.9089194641663423E-2</v>
      </c>
      <c r="L107" s="25">
        <f t="shared" si="23"/>
        <v>9.3025122000041254</v>
      </c>
      <c r="M107" s="15">
        <f>AVERAGE(B98:B106)</f>
        <v>108.56555577777777</v>
      </c>
      <c r="N107" s="14">
        <f t="shared" si="24"/>
        <v>-3.7155577777777751</v>
      </c>
      <c r="O107" s="13">
        <f t="shared" si="25"/>
        <v>3.7155577777777751</v>
      </c>
      <c r="P107" s="16">
        <f t="shared" si="28"/>
        <v>3.5436889352899896E-2</v>
      </c>
      <c r="Q107" s="13">
        <f t="shared" si="26"/>
        <v>13.805369600004918</v>
      </c>
    </row>
    <row r="108" spans="1:17" x14ac:dyDescent="0.25">
      <c r="A108" s="1">
        <v>44316</v>
      </c>
      <c r="B108" s="2">
        <v>100.160004</v>
      </c>
      <c r="C108" s="23">
        <f t="shared" si="27"/>
        <v>105.33666466666666</v>
      </c>
      <c r="D108" s="22">
        <f t="shared" si="17"/>
        <v>-5.1766606666666632</v>
      </c>
      <c r="E108" s="21">
        <f t="shared" si="18"/>
        <v>5.1766606666666632</v>
      </c>
      <c r="F108" s="24">
        <f t="shared" si="19"/>
        <v>5.1683910342761798E-2</v>
      </c>
      <c r="G108" s="21">
        <f t="shared" si="20"/>
        <v>26.797815657813743</v>
      </c>
      <c r="H108" s="28">
        <f>AVERAGE(B102:B107)</f>
        <v>107.30166600000001</v>
      </c>
      <c r="I108" s="26">
        <f t="shared" si="21"/>
        <v>-7.1416620000000108</v>
      </c>
      <c r="J108" s="25">
        <f t="shared" si="22"/>
        <v>7.1416620000000108</v>
      </c>
      <c r="K108" s="27">
        <f t="shared" si="29"/>
        <v>7.1302533094946871E-2</v>
      </c>
      <c r="L108" s="25">
        <f t="shared" si="23"/>
        <v>51.003336122244157</v>
      </c>
      <c r="M108" s="15">
        <f>AVERAGE(B99:B107)</f>
        <v>107.87111133333333</v>
      </c>
      <c r="N108" s="14">
        <f t="shared" si="24"/>
        <v>-7.7111073333333309</v>
      </c>
      <c r="O108" s="13">
        <f t="shared" si="25"/>
        <v>7.7111073333333309</v>
      </c>
      <c r="P108" s="16">
        <f t="shared" si="28"/>
        <v>7.6987889630409062E-2</v>
      </c>
      <c r="Q108" s="13">
        <f t="shared" si="26"/>
        <v>59.46117630618707</v>
      </c>
    </row>
    <row r="109" spans="1:17" x14ac:dyDescent="0.25">
      <c r="A109" s="1">
        <v>44319</v>
      </c>
      <c r="B109" s="2">
        <v>99.370002999999997</v>
      </c>
      <c r="C109" s="23">
        <f t="shared" si="27"/>
        <v>103.16666666666667</v>
      </c>
      <c r="D109" s="22">
        <f t="shared" si="17"/>
        <v>-3.7966636666666744</v>
      </c>
      <c r="E109" s="21">
        <f t="shared" si="18"/>
        <v>3.7966636666666744</v>
      </c>
      <c r="F109" s="24">
        <f t="shared" si="19"/>
        <v>3.8207341773620299E-2</v>
      </c>
      <c r="G109" s="21">
        <f t="shared" si="20"/>
        <v>14.414654997786837</v>
      </c>
      <c r="H109" s="28">
        <f>AVERAGE(B103:B108)</f>
        <v>105.83833299999999</v>
      </c>
      <c r="I109" s="26">
        <f t="shared" si="21"/>
        <v>-6.4683299999999946</v>
      </c>
      <c r="J109" s="25">
        <f t="shared" si="22"/>
        <v>6.4683299999999946</v>
      </c>
      <c r="K109" s="27">
        <f t="shared" si="29"/>
        <v>6.5093386381401178E-2</v>
      </c>
      <c r="L109" s="25">
        <f t="shared" si="23"/>
        <v>41.839292988899928</v>
      </c>
      <c r="M109" s="15">
        <f>AVERAGE(B100:B108)</f>
        <v>106.78000033333333</v>
      </c>
      <c r="N109" s="14">
        <f t="shared" si="24"/>
        <v>-7.4099973333333367</v>
      </c>
      <c r="O109" s="13">
        <f t="shared" si="25"/>
        <v>7.4099973333333367</v>
      </c>
      <c r="P109" s="16">
        <f t="shared" si="28"/>
        <v>7.4569760587944608E-2</v>
      </c>
      <c r="Q109" s="13">
        <f t="shared" si="26"/>
        <v>54.908060480007158</v>
      </c>
    </row>
    <row r="110" spans="1:17" x14ac:dyDescent="0.25">
      <c r="A110" s="1">
        <v>44320</v>
      </c>
      <c r="B110" s="2">
        <v>96.790001000000004</v>
      </c>
      <c r="C110" s="23">
        <f t="shared" si="27"/>
        <v>101.46000166666666</v>
      </c>
      <c r="D110" s="22">
        <f t="shared" si="17"/>
        <v>-4.6700006666666525</v>
      </c>
      <c r="E110" s="21">
        <f t="shared" si="18"/>
        <v>4.6700006666666525</v>
      </c>
      <c r="F110" s="24">
        <f t="shared" si="19"/>
        <v>4.8248792420889142E-2</v>
      </c>
      <c r="G110" s="21">
        <f t="shared" si="20"/>
        <v>21.808906226666977</v>
      </c>
      <c r="H110" s="28">
        <f>AVERAGE(B104:B109)</f>
        <v>104.07666649999999</v>
      </c>
      <c r="I110" s="26">
        <f t="shared" si="21"/>
        <v>-7.2866654999999838</v>
      </c>
      <c r="J110" s="25">
        <f t="shared" si="22"/>
        <v>7.2866654999999838</v>
      </c>
      <c r="K110" s="27">
        <f t="shared" si="29"/>
        <v>7.5283246458484734E-2</v>
      </c>
      <c r="L110" s="25">
        <f t="shared" si="23"/>
        <v>53.095494108890016</v>
      </c>
      <c r="M110" s="15">
        <f>AVERAGE(B101:B109)</f>
        <v>105.7533338888889</v>
      </c>
      <c r="N110" s="14">
        <f t="shared" si="24"/>
        <v>-8.9633328888888997</v>
      </c>
      <c r="O110" s="13">
        <f t="shared" si="25"/>
        <v>8.9633328888888997</v>
      </c>
      <c r="P110" s="16">
        <f t="shared" si="28"/>
        <v>9.2605979918203532E-2</v>
      </c>
      <c r="Q110" s="13">
        <f t="shared" si="26"/>
        <v>80.34133647703743</v>
      </c>
    </row>
    <row r="111" spans="1:17" x14ac:dyDescent="0.25">
      <c r="A111" s="1">
        <v>44321</v>
      </c>
      <c r="B111" s="2">
        <v>97.629997000000003</v>
      </c>
      <c r="C111" s="23">
        <f t="shared" si="27"/>
        <v>98.773336000000015</v>
      </c>
      <c r="D111" s="22">
        <f t="shared" si="17"/>
        <v>-1.1433390000000117</v>
      </c>
      <c r="E111" s="21">
        <f t="shared" si="18"/>
        <v>1.1433390000000117</v>
      </c>
      <c r="F111" s="24">
        <f t="shared" si="19"/>
        <v>1.1710939620330129E-2</v>
      </c>
      <c r="G111" s="21">
        <f t="shared" si="20"/>
        <v>1.3072240689210266</v>
      </c>
      <c r="H111" s="28">
        <f>AVERAGE(B105:B110)</f>
        <v>102.05500033333334</v>
      </c>
      <c r="I111" s="26">
        <f t="shared" si="21"/>
        <v>-4.4250033333333363</v>
      </c>
      <c r="J111" s="25">
        <f t="shared" si="22"/>
        <v>4.4250033333333363</v>
      </c>
      <c r="K111" s="27">
        <f t="shared" si="29"/>
        <v>4.5324218675673378E-2</v>
      </c>
      <c r="L111" s="25">
        <f t="shared" si="23"/>
        <v>19.580654500011136</v>
      </c>
      <c r="M111" s="15">
        <f>AVERAGE(B102:B110)</f>
        <v>104.45888933333333</v>
      </c>
      <c r="N111" s="14">
        <f t="shared" si="24"/>
        <v>-6.8288923333333287</v>
      </c>
      <c r="O111" s="13">
        <f t="shared" si="25"/>
        <v>6.8288923333333287</v>
      </c>
      <c r="P111" s="16">
        <f t="shared" si="28"/>
        <v>6.9946661304653407E-2</v>
      </c>
      <c r="Q111" s="13">
        <f t="shared" si="26"/>
        <v>46.633770500258713</v>
      </c>
    </row>
    <row r="112" spans="1:17" x14ac:dyDescent="0.25">
      <c r="A112" s="1">
        <v>44322</v>
      </c>
      <c r="B112" s="2">
        <v>97.75</v>
      </c>
      <c r="C112" s="23">
        <f t="shared" si="27"/>
        <v>97.930000333333339</v>
      </c>
      <c r="D112" s="22">
        <f t="shared" si="17"/>
        <v>-0.18000033333333931</v>
      </c>
      <c r="E112" s="21">
        <f t="shared" si="18"/>
        <v>0.18000033333333931</v>
      </c>
      <c r="F112" s="24">
        <f t="shared" si="19"/>
        <v>1.8414356351236759E-3</v>
      </c>
      <c r="G112" s="21">
        <f t="shared" si="20"/>
        <v>3.2400120000113261E-2</v>
      </c>
      <c r="H112" s="28">
        <f>AVERAGE(B106:B111)</f>
        <v>100.54833350000001</v>
      </c>
      <c r="I112" s="26">
        <f t="shared" si="21"/>
        <v>-2.7983335000000125</v>
      </c>
      <c r="J112" s="25">
        <f t="shared" si="22"/>
        <v>2.7983335000000125</v>
      </c>
      <c r="K112" s="27">
        <f t="shared" si="29"/>
        <v>2.8627452685422123E-2</v>
      </c>
      <c r="L112" s="25">
        <f t="shared" si="23"/>
        <v>7.8306703772223196</v>
      </c>
      <c r="M112" s="15">
        <f>AVERAGE(B103:B111)</f>
        <v>103.2022221111111</v>
      </c>
      <c r="N112" s="14">
        <f t="shared" si="24"/>
        <v>-5.452222111111098</v>
      </c>
      <c r="O112" s="13">
        <f t="shared" si="25"/>
        <v>5.452222111111098</v>
      </c>
      <c r="P112" s="16">
        <f t="shared" si="28"/>
        <v>5.5777208297811742E-2</v>
      </c>
      <c r="Q112" s="13">
        <f t="shared" si="26"/>
        <v>29.72672594888876</v>
      </c>
    </row>
    <row r="113" spans="1:17" x14ac:dyDescent="0.25">
      <c r="A113" s="1">
        <v>44323</v>
      </c>
      <c r="B113" s="2">
        <v>97.040001000000004</v>
      </c>
      <c r="C113" s="23">
        <f t="shared" si="27"/>
        <v>97.389999333333336</v>
      </c>
      <c r="D113" s="22">
        <f t="shared" si="17"/>
        <v>-0.34999833333333186</v>
      </c>
      <c r="E113" s="21">
        <f t="shared" si="18"/>
        <v>0.34999833333333186</v>
      </c>
      <c r="F113" s="24">
        <f t="shared" si="19"/>
        <v>3.6067428867125819E-3</v>
      </c>
      <c r="G113" s="21">
        <f t="shared" si="20"/>
        <v>0.12249883333611007</v>
      </c>
      <c r="H113" s="28">
        <f>AVERAGE(B107:B112)</f>
        <v>99.42500050000001</v>
      </c>
      <c r="I113" s="26">
        <f t="shared" si="21"/>
        <v>-2.3849995000000064</v>
      </c>
      <c r="J113" s="25">
        <f t="shared" si="22"/>
        <v>2.3849995000000064</v>
      </c>
      <c r="K113" s="27">
        <f t="shared" si="29"/>
        <v>2.4577488411196599E-2</v>
      </c>
      <c r="L113" s="25">
        <f t="shared" si="23"/>
        <v>5.6882226150002806</v>
      </c>
      <c r="M113" s="15">
        <f>AVERAGE(B104:B112)</f>
        <v>101.84777744444443</v>
      </c>
      <c r="N113" s="14">
        <f t="shared" si="24"/>
        <v>-4.8077764444444284</v>
      </c>
      <c r="O113" s="13">
        <f t="shared" si="25"/>
        <v>4.8077764444444284</v>
      </c>
      <c r="P113" s="16">
        <f t="shared" si="28"/>
        <v>4.9544274473414612E-2</v>
      </c>
      <c r="Q113" s="13">
        <f t="shared" si="26"/>
        <v>23.114714339754709</v>
      </c>
    </row>
    <row r="114" spans="1:17" x14ac:dyDescent="0.25">
      <c r="A114" s="1">
        <v>44326</v>
      </c>
      <c r="B114" s="2">
        <v>97.400002000000001</v>
      </c>
      <c r="C114" s="23">
        <f t="shared" si="27"/>
        <v>97.473332666666678</v>
      </c>
      <c r="D114" s="22">
        <f t="shared" si="17"/>
        <v>-7.3330666666677757E-2</v>
      </c>
      <c r="E114" s="21">
        <f t="shared" si="18"/>
        <v>7.3330666666677757E-2</v>
      </c>
      <c r="F114" s="24">
        <f t="shared" si="19"/>
        <v>7.5288157249398988E-4</v>
      </c>
      <c r="G114" s="21">
        <f t="shared" si="20"/>
        <v>5.3773866737794043E-3</v>
      </c>
      <c r="H114" s="28">
        <f>AVERAGE(B108:B113)</f>
        <v>98.123334333333332</v>
      </c>
      <c r="I114" s="26">
        <f t="shared" si="21"/>
        <v>-0.72333233333333169</v>
      </c>
      <c r="J114" s="25">
        <f t="shared" si="22"/>
        <v>0.72333233333333169</v>
      </c>
      <c r="K114" s="27">
        <f t="shared" si="29"/>
        <v>7.4264098406623411E-3</v>
      </c>
      <c r="L114" s="25">
        <f t="shared" si="23"/>
        <v>0.52320966444544204</v>
      </c>
      <c r="M114" s="15">
        <f>AVERAGE(B105:B113)</f>
        <v>100.52777777777777</v>
      </c>
      <c r="N114" s="14">
        <f t="shared" si="24"/>
        <v>-3.1277757777777708</v>
      </c>
      <c r="O114" s="13">
        <f t="shared" si="25"/>
        <v>3.1277757777777708</v>
      </c>
      <c r="P114" s="16">
        <f t="shared" si="28"/>
        <v>3.2112686997457875E-2</v>
      </c>
      <c r="Q114" s="13">
        <f t="shared" si="26"/>
        <v>9.7829813160533394</v>
      </c>
    </row>
    <row r="115" spans="1:17" x14ac:dyDescent="0.25">
      <c r="A115" s="1">
        <v>44327</v>
      </c>
      <c r="B115" s="2">
        <v>96.050003000000004</v>
      </c>
      <c r="C115" s="23">
        <f t="shared" si="27"/>
        <v>97.396667666666687</v>
      </c>
      <c r="D115" s="22">
        <f t="shared" si="17"/>
        <v>-1.3466646666666833</v>
      </c>
      <c r="E115" s="21">
        <f t="shared" si="18"/>
        <v>1.3466646666666833</v>
      </c>
      <c r="F115" s="24">
        <f t="shared" si="19"/>
        <v>1.4020454186416665E-2</v>
      </c>
      <c r="G115" s="21">
        <f t="shared" si="20"/>
        <v>1.8135057244484891</v>
      </c>
      <c r="H115" s="28">
        <f>AVERAGE(B109:B114)</f>
        <v>97.663334000000006</v>
      </c>
      <c r="I115" s="26">
        <f t="shared" si="21"/>
        <v>-1.6133310000000023</v>
      </c>
      <c r="J115" s="25">
        <f t="shared" si="22"/>
        <v>1.6133310000000023</v>
      </c>
      <c r="K115" s="27">
        <f t="shared" si="29"/>
        <v>1.6796782400933422E-2</v>
      </c>
      <c r="L115" s="25">
        <f t="shared" si="23"/>
        <v>2.6028369155610074</v>
      </c>
      <c r="M115" s="15">
        <f>AVERAGE(B106:B114)</f>
        <v>99.497778222222223</v>
      </c>
      <c r="N115" s="14">
        <f t="shared" si="24"/>
        <v>-3.4477752222222193</v>
      </c>
      <c r="O115" s="13">
        <f t="shared" si="25"/>
        <v>3.4477752222222193</v>
      </c>
      <c r="P115" s="16">
        <f t="shared" si="28"/>
        <v>3.5895628469914981E-2</v>
      </c>
      <c r="Q115" s="13">
        <f t="shared" si="26"/>
        <v>11.887153982969474</v>
      </c>
    </row>
    <row r="116" spans="1:17" x14ac:dyDescent="0.25">
      <c r="A116" s="1">
        <v>44328</v>
      </c>
      <c r="B116" s="2">
        <v>93.050003000000004</v>
      </c>
      <c r="C116" s="23">
        <f t="shared" si="27"/>
        <v>96.830001999999993</v>
      </c>
      <c r="D116" s="22">
        <f t="shared" si="17"/>
        <v>-3.7799989999999895</v>
      </c>
      <c r="E116" s="21">
        <f t="shared" si="18"/>
        <v>3.7799989999999895</v>
      </c>
      <c r="F116" s="24">
        <f t="shared" si="19"/>
        <v>4.0623308738635823E-2</v>
      </c>
      <c r="G116" s="21">
        <f t="shared" si="20"/>
        <v>14.288392440000921</v>
      </c>
      <c r="H116" s="28">
        <f>AVERAGE(B110:B115)</f>
        <v>97.110000666666679</v>
      </c>
      <c r="I116" s="26">
        <f t="shared" si="21"/>
        <v>-4.0599976666666748</v>
      </c>
      <c r="J116" s="25">
        <f t="shared" si="22"/>
        <v>4.0599976666666748</v>
      </c>
      <c r="K116" s="27">
        <f t="shared" si="29"/>
        <v>4.3632429186129897E-2</v>
      </c>
      <c r="L116" s="25">
        <f t="shared" si="23"/>
        <v>16.483581053338845</v>
      </c>
      <c r="M116" s="15">
        <f>AVERAGE(B107:B115)</f>
        <v>98.560001</v>
      </c>
      <c r="N116" s="14">
        <f t="shared" si="24"/>
        <v>-5.509997999999996</v>
      </c>
      <c r="O116" s="13">
        <f t="shared" si="25"/>
        <v>5.509997999999996</v>
      </c>
      <c r="P116" s="16">
        <f t="shared" si="28"/>
        <v>5.9215452147809128E-2</v>
      </c>
      <c r="Q116" s="13">
        <f t="shared" si="26"/>
        <v>30.360077960003956</v>
      </c>
    </row>
    <row r="117" spans="1:17" x14ac:dyDescent="0.25">
      <c r="A117" s="1">
        <v>44329</v>
      </c>
      <c r="B117" s="2">
        <v>92.970000999999996</v>
      </c>
      <c r="C117" s="23">
        <f t="shared" si="27"/>
        <v>95.50000266666666</v>
      </c>
      <c r="D117" s="22">
        <f t="shared" si="17"/>
        <v>-2.5300016666666636</v>
      </c>
      <c r="E117" s="21">
        <f t="shared" si="18"/>
        <v>2.5300016666666636</v>
      </c>
      <c r="F117" s="24">
        <f t="shared" si="19"/>
        <v>2.7213097122228316E-2</v>
      </c>
      <c r="G117" s="21">
        <f t="shared" si="20"/>
        <v>6.4009084333360953</v>
      </c>
      <c r="H117" s="28">
        <f>AVERAGE(B111:B116)</f>
        <v>96.486667666666676</v>
      </c>
      <c r="I117" s="26">
        <f t="shared" si="21"/>
        <v>-3.5166666666666799</v>
      </c>
      <c r="J117" s="25">
        <f t="shared" si="22"/>
        <v>3.5166666666666799</v>
      </c>
      <c r="K117" s="27">
        <f t="shared" si="29"/>
        <v>3.782582154287252E-2</v>
      </c>
      <c r="L117" s="25">
        <f t="shared" si="23"/>
        <v>12.366944444444538</v>
      </c>
      <c r="M117" s="15">
        <f>AVERAGE(B108:B116)</f>
        <v>97.248890444444442</v>
      </c>
      <c r="N117" s="14">
        <f t="shared" si="24"/>
        <v>-4.2788894444444452</v>
      </c>
      <c r="O117" s="13">
        <f t="shared" si="25"/>
        <v>4.2788894444444452</v>
      </c>
      <c r="P117" s="16">
        <f t="shared" si="28"/>
        <v>4.6024410007744813E-2</v>
      </c>
      <c r="Q117" s="13">
        <f t="shared" si="26"/>
        <v>18.308894877778094</v>
      </c>
    </row>
    <row r="118" spans="1:17" x14ac:dyDescent="0.25">
      <c r="A118" s="1">
        <v>44330</v>
      </c>
      <c r="B118" s="2">
        <v>94.150002000000001</v>
      </c>
      <c r="C118" s="23">
        <f t="shared" si="27"/>
        <v>94.023335666666682</v>
      </c>
      <c r="D118" s="22">
        <f t="shared" si="17"/>
        <v>0.12666633333331845</v>
      </c>
      <c r="E118" s="21">
        <f t="shared" si="18"/>
        <v>0.12666633333331845</v>
      </c>
      <c r="F118" s="24">
        <f t="shared" si="19"/>
        <v>1.3453672930704606E-3</v>
      </c>
      <c r="G118" s="21">
        <f t="shared" si="20"/>
        <v>1.6044360000107342E-2</v>
      </c>
      <c r="H118" s="28">
        <f>AVERAGE(B112:B117)</f>
        <v>95.710001666666685</v>
      </c>
      <c r="I118" s="26">
        <f t="shared" si="21"/>
        <v>-1.559999666666684</v>
      </c>
      <c r="J118" s="25">
        <f t="shared" si="22"/>
        <v>1.559999666666684</v>
      </c>
      <c r="K118" s="27">
        <f t="shared" si="29"/>
        <v>1.6569300409220215E-2</v>
      </c>
      <c r="L118" s="25">
        <f t="shared" si="23"/>
        <v>2.4335989600001651</v>
      </c>
      <c r="M118" s="15">
        <f>AVERAGE(B109:B117)</f>
        <v>96.450001222222241</v>
      </c>
      <c r="N118" s="14">
        <f t="shared" si="24"/>
        <v>-2.2999992222222403</v>
      </c>
      <c r="O118" s="13">
        <f t="shared" si="25"/>
        <v>2.2999992222222403</v>
      </c>
      <c r="P118" s="16">
        <f t="shared" si="28"/>
        <v>2.4429093716028177E-2</v>
      </c>
      <c r="Q118" s="13">
        <f t="shared" si="26"/>
        <v>5.2899964222229103</v>
      </c>
    </row>
    <row r="119" spans="1:17" x14ac:dyDescent="0.25">
      <c r="A119" s="1">
        <v>44333</v>
      </c>
      <c r="B119" s="2">
        <v>93.919998000000007</v>
      </c>
      <c r="C119" s="23">
        <f t="shared" si="27"/>
        <v>93.390001999999996</v>
      </c>
      <c r="D119" s="22">
        <f t="shared" si="17"/>
        <v>0.52999600000001124</v>
      </c>
      <c r="E119" s="21">
        <f t="shared" si="18"/>
        <v>0.52999600000001124</v>
      </c>
      <c r="F119" s="24">
        <f t="shared" si="19"/>
        <v>5.6430580418028887E-3</v>
      </c>
      <c r="G119" s="21">
        <f t="shared" si="20"/>
        <v>0.28089576001601191</v>
      </c>
      <c r="H119" s="28">
        <f>AVERAGE(B113:B118)</f>
        <v>95.110001999999994</v>
      </c>
      <c r="I119" s="26">
        <f t="shared" si="21"/>
        <v>-1.1900039999999876</v>
      </c>
      <c r="J119" s="25">
        <f t="shared" si="22"/>
        <v>1.1900039999999876</v>
      </c>
      <c r="K119" s="27">
        <f t="shared" si="29"/>
        <v>1.2670400610527989E-2</v>
      </c>
      <c r="L119" s="25">
        <f t="shared" si="23"/>
        <v>1.4161095200159706</v>
      </c>
      <c r="M119" s="15">
        <f>AVERAGE(B110:B118)</f>
        <v>95.870001111111122</v>
      </c>
      <c r="N119" s="14">
        <f t="shared" si="24"/>
        <v>-1.9500031111111156</v>
      </c>
      <c r="O119" s="13">
        <f t="shared" si="25"/>
        <v>1.9500031111111156</v>
      </c>
      <c r="P119" s="16">
        <f t="shared" si="28"/>
        <v>2.0762384504215123E-2</v>
      </c>
      <c r="Q119" s="13">
        <f t="shared" si="26"/>
        <v>3.8025121333430296</v>
      </c>
    </row>
    <row r="120" spans="1:17" x14ac:dyDescent="0.25">
      <c r="A120" s="1">
        <v>44334</v>
      </c>
      <c r="B120" s="2">
        <v>95</v>
      </c>
      <c r="C120" s="23">
        <f t="shared" si="27"/>
        <v>93.680000333333339</v>
      </c>
      <c r="D120" s="22">
        <f t="shared" si="17"/>
        <v>1.3199996666666607</v>
      </c>
      <c r="E120" s="21">
        <f t="shared" si="18"/>
        <v>1.3199996666666607</v>
      </c>
      <c r="F120" s="24">
        <f t="shared" si="19"/>
        <v>1.389473333333327E-2</v>
      </c>
      <c r="G120" s="21">
        <f t="shared" si="20"/>
        <v>1.7423991200000952</v>
      </c>
      <c r="H120" s="28">
        <f>AVERAGE(B114:B119)</f>
        <v>94.590001499999985</v>
      </c>
      <c r="I120" s="26">
        <f t="shared" si="21"/>
        <v>0.40999850000001459</v>
      </c>
      <c r="J120" s="25">
        <f t="shared" si="22"/>
        <v>0.40999850000001459</v>
      </c>
      <c r="K120" s="27">
        <f t="shared" si="29"/>
        <v>4.3157736842106796E-3</v>
      </c>
      <c r="L120" s="25">
        <f t="shared" si="23"/>
        <v>0.16809877000226195</v>
      </c>
      <c r="M120" s="15">
        <f>AVERAGE(B111:B119)</f>
        <v>95.551111888888897</v>
      </c>
      <c r="N120" s="14">
        <f t="shared" si="24"/>
        <v>-0.55111188888889728</v>
      </c>
      <c r="O120" s="13">
        <f t="shared" si="25"/>
        <v>0.55111188888889728</v>
      </c>
      <c r="P120" s="16">
        <f t="shared" si="28"/>
        <v>5.8011777777778658E-3</v>
      </c>
      <c r="Q120" s="13">
        <f t="shared" si="26"/>
        <v>0.30372431407468825</v>
      </c>
    </row>
    <row r="121" spans="1:17" x14ac:dyDescent="0.25">
      <c r="A121" s="1">
        <v>44335</v>
      </c>
      <c r="B121" s="2">
        <v>95.309997999999993</v>
      </c>
      <c r="C121" s="23">
        <f t="shared" si="27"/>
        <v>94.356666666666669</v>
      </c>
      <c r="D121" s="22">
        <f t="shared" si="17"/>
        <v>0.95333133333332398</v>
      </c>
      <c r="E121" s="21">
        <f t="shared" si="18"/>
        <v>0.95333133333332398</v>
      </c>
      <c r="F121" s="24">
        <f t="shared" si="19"/>
        <v>1.0002427377380954E-2</v>
      </c>
      <c r="G121" s="21">
        <f t="shared" si="20"/>
        <v>0.90884063111509328</v>
      </c>
      <c r="H121" s="28">
        <f>AVERAGE(B115:B120)</f>
        <v>94.190001166666661</v>
      </c>
      <c r="I121" s="26">
        <f t="shared" si="21"/>
        <v>1.1199968333333317</v>
      </c>
      <c r="J121" s="25">
        <f t="shared" si="22"/>
        <v>1.1199968333333317</v>
      </c>
      <c r="K121" s="27">
        <f t="shared" si="29"/>
        <v>1.1751094920108295E-2</v>
      </c>
      <c r="L121" s="25">
        <f t="shared" si="23"/>
        <v>1.2543929066766908</v>
      </c>
      <c r="M121" s="15">
        <f>AVERAGE(B112:B120)</f>
        <v>95.258890000000008</v>
      </c>
      <c r="N121" s="14">
        <f t="shared" si="24"/>
        <v>5.1107999999985054E-2</v>
      </c>
      <c r="O121" s="13">
        <f t="shared" si="25"/>
        <v>5.1107999999985054E-2</v>
      </c>
      <c r="P121" s="16">
        <f t="shared" si="28"/>
        <v>5.3622915824617955E-4</v>
      </c>
      <c r="Q121" s="13">
        <f t="shared" si="26"/>
        <v>2.6120276639984724E-3</v>
      </c>
    </row>
    <row r="122" spans="1:17" x14ac:dyDescent="0.25">
      <c r="A122" s="1">
        <v>44336</v>
      </c>
      <c r="B122" s="2">
        <v>96.900002000000001</v>
      </c>
      <c r="C122" s="23">
        <f t="shared" si="27"/>
        <v>94.743332000000009</v>
      </c>
      <c r="D122" s="22">
        <f t="shared" si="17"/>
        <v>2.1566699999999912</v>
      </c>
      <c r="E122" s="21">
        <f t="shared" si="18"/>
        <v>2.1566699999999912</v>
      </c>
      <c r="F122" s="24">
        <f t="shared" si="19"/>
        <v>2.2256655887375434E-2</v>
      </c>
      <c r="G122" s="21">
        <f t="shared" si="20"/>
        <v>4.6512254888999625</v>
      </c>
      <c r="H122" s="28">
        <f>AVERAGE(B116:B121)</f>
        <v>94.066666999999995</v>
      </c>
      <c r="I122" s="26">
        <f t="shared" si="21"/>
        <v>2.8333350000000053</v>
      </c>
      <c r="J122" s="25">
        <f t="shared" si="22"/>
        <v>2.8333350000000053</v>
      </c>
      <c r="K122" s="27">
        <f t="shared" si="29"/>
        <v>2.9239782678229513E-2</v>
      </c>
      <c r="L122" s="25">
        <f t="shared" si="23"/>
        <v>8.0277872222250295</v>
      </c>
      <c r="M122" s="15">
        <f>AVERAGE(B113:B121)</f>
        <v>94.987778666666657</v>
      </c>
      <c r="N122" s="14">
        <f t="shared" si="24"/>
        <v>1.912223333333344</v>
      </c>
      <c r="O122" s="13">
        <f t="shared" si="25"/>
        <v>1.912223333333344</v>
      </c>
      <c r="P122" s="16">
        <f t="shared" si="28"/>
        <v>1.9733986520798462E-2</v>
      </c>
      <c r="Q122" s="13">
        <f t="shared" si="26"/>
        <v>3.6565980765444852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22"/>
  <sheetViews>
    <sheetView topLeftCell="V1" workbookViewId="0">
      <selection activeCell="AG6" sqref="AG6"/>
    </sheetView>
  </sheetViews>
  <sheetFormatPr defaultRowHeight="15" x14ac:dyDescent="0.25"/>
  <cols>
    <col min="1" max="1" width="10.5703125" bestFit="1" customWidth="1"/>
    <col min="2" max="2" width="8.85546875" style="2"/>
    <col min="3" max="4" width="9.140625" style="21"/>
    <col min="5" max="5" width="13.7109375" style="21" bestFit="1" customWidth="1"/>
    <col min="6" max="7" width="9.140625" style="21"/>
    <col min="8" max="9" width="9.140625" style="17"/>
    <col min="10" max="10" width="13.7109375" style="17" bestFit="1" customWidth="1"/>
    <col min="11" max="12" width="9.140625" style="17"/>
    <col min="13" max="14" width="9.140625" style="13"/>
    <col min="15" max="15" width="13.7109375" style="13" bestFit="1" customWidth="1"/>
    <col min="16" max="16" width="12.140625" style="13" bestFit="1" customWidth="1"/>
    <col min="17" max="17" width="9.140625" style="13"/>
  </cols>
  <sheetData>
    <row r="1" spans="1:33" x14ac:dyDescent="0.25">
      <c r="A1" t="s">
        <v>2</v>
      </c>
      <c r="B1" s="3"/>
    </row>
    <row r="2" spans="1:33" x14ac:dyDescent="0.25">
      <c r="A2" t="s">
        <v>0</v>
      </c>
      <c r="B2" s="3" t="s">
        <v>1</v>
      </c>
      <c r="C2" s="21" t="s">
        <v>6</v>
      </c>
      <c r="D2" s="22" t="s">
        <v>48</v>
      </c>
      <c r="E2" s="21" t="s">
        <v>49</v>
      </c>
      <c r="F2" s="22" t="s">
        <v>50</v>
      </c>
      <c r="G2" s="21" t="s">
        <v>51</v>
      </c>
      <c r="H2" s="17" t="s">
        <v>7</v>
      </c>
      <c r="I2" s="18" t="s">
        <v>48</v>
      </c>
      <c r="J2" s="17" t="s">
        <v>49</v>
      </c>
      <c r="K2" s="18" t="s">
        <v>50</v>
      </c>
      <c r="L2" s="17" t="s">
        <v>51</v>
      </c>
      <c r="M2" s="13" t="s">
        <v>8</v>
      </c>
      <c r="N2" s="14" t="s">
        <v>48</v>
      </c>
      <c r="O2" s="13" t="s">
        <v>49</v>
      </c>
      <c r="P2" s="14" t="s">
        <v>50</v>
      </c>
      <c r="Q2" s="13" t="s">
        <v>51</v>
      </c>
    </row>
    <row r="3" spans="1:33" x14ac:dyDescent="0.25">
      <c r="A3" s="1">
        <v>44162</v>
      </c>
      <c r="B3" s="2">
        <v>94.07</v>
      </c>
      <c r="D3" s="23"/>
      <c r="F3" s="24"/>
      <c r="I3" s="19"/>
      <c r="K3" s="20"/>
      <c r="N3" s="15"/>
      <c r="P3" s="16"/>
    </row>
    <row r="4" spans="1:33" x14ac:dyDescent="0.25">
      <c r="A4" s="1">
        <v>44165</v>
      </c>
      <c r="B4" s="2">
        <v>93.290001000000004</v>
      </c>
      <c r="C4" s="23">
        <f>B3</f>
        <v>94.07</v>
      </c>
      <c r="D4" s="23">
        <f t="shared" ref="D4:D5" si="0">B4-C4</f>
        <v>-0.77999899999998945</v>
      </c>
      <c r="E4" s="21">
        <f t="shared" ref="E4:E69" si="1">ABS(D4)</f>
        <v>0.77999899999998945</v>
      </c>
      <c r="F4" s="24">
        <f>E4/B4</f>
        <v>8.3610139526098769E-3</v>
      </c>
      <c r="G4" s="21">
        <f t="shared" ref="G4:G5" si="2">D4^2</f>
        <v>0.60839844000098353</v>
      </c>
      <c r="H4" s="19">
        <f>B3</f>
        <v>94.07</v>
      </c>
      <c r="I4" s="19">
        <f t="shared" ref="I4:I8" si="3">B4-H4</f>
        <v>-0.77999899999998945</v>
      </c>
      <c r="J4" s="17">
        <f t="shared" ref="J4:J8" si="4">ABS(I4)</f>
        <v>0.77999899999998945</v>
      </c>
      <c r="K4" s="20">
        <f>J4/B4</f>
        <v>8.3610139526098769E-3</v>
      </c>
      <c r="L4" s="17">
        <f t="shared" ref="L4:L8" si="5">I4^2</f>
        <v>0.60839844000098353</v>
      </c>
      <c r="M4" s="15">
        <f>B3</f>
        <v>94.07</v>
      </c>
      <c r="N4" s="15">
        <f t="shared" ref="N4:N67" si="6">B4-M4</f>
        <v>-0.77999899999998945</v>
      </c>
      <c r="O4" s="13">
        <f t="shared" ref="O4:O11" si="7">ABS(N4)</f>
        <v>0.77999899999998945</v>
      </c>
      <c r="P4" s="16">
        <f t="shared" ref="P4:P67" si="8">O4/B4</f>
        <v>8.3610139526098769E-3</v>
      </c>
      <c r="Q4" s="13">
        <f t="shared" ref="Q4:Q11" si="9">N4^2</f>
        <v>0.60839844000098353</v>
      </c>
    </row>
    <row r="5" spans="1:33" x14ac:dyDescent="0.25">
      <c r="A5" s="1">
        <v>44166</v>
      </c>
      <c r="B5" s="2">
        <v>94.68</v>
      </c>
      <c r="C5" s="23">
        <f>0.2*B4+0.8*C4</f>
        <v>93.914000200000004</v>
      </c>
      <c r="D5" s="23">
        <f t="shared" si="0"/>
        <v>0.76599980000000301</v>
      </c>
      <c r="E5" s="21">
        <f t="shared" si="1"/>
        <v>0.76599980000000301</v>
      </c>
      <c r="F5" s="24">
        <f t="shared" ref="F4:F5" si="10">E5/M5</f>
        <v>8.1835836316515986E-3</v>
      </c>
      <c r="G5" s="21">
        <f t="shared" si="2"/>
        <v>0.58675569360004465</v>
      </c>
      <c r="H5" s="19">
        <f>0.4*B4+0.6*H4</f>
        <v>93.758000399999986</v>
      </c>
      <c r="I5" s="19">
        <f t="shared" si="3"/>
        <v>0.92199960000002079</v>
      </c>
      <c r="J5" s="17">
        <f t="shared" si="4"/>
        <v>0.92199960000002079</v>
      </c>
      <c r="K5" s="20">
        <f t="shared" ref="K5:K68" si="11">J5/B5</f>
        <v>9.7380608365021208E-3</v>
      </c>
      <c r="L5" s="17">
        <f t="shared" si="5"/>
        <v>0.85008326240019838</v>
      </c>
      <c r="M5" s="15">
        <f>0.6*B4+0.4*M4</f>
        <v>93.602000599999997</v>
      </c>
      <c r="N5" s="15">
        <f t="shared" si="6"/>
        <v>1.0779994000000102</v>
      </c>
      <c r="O5" s="13">
        <f t="shared" si="7"/>
        <v>1.0779994000000102</v>
      </c>
      <c r="P5" s="16">
        <f t="shared" si="8"/>
        <v>1.1385713983946029E-2</v>
      </c>
      <c r="Q5" s="13">
        <f t="shared" si="9"/>
        <v>1.1620827064003818</v>
      </c>
      <c r="S5" t="s">
        <v>6</v>
      </c>
      <c r="T5" s="11" t="s">
        <v>52</v>
      </c>
      <c r="U5" s="11" t="s">
        <v>53</v>
      </c>
      <c r="V5" s="11" t="s">
        <v>54</v>
      </c>
      <c r="W5" s="11" t="s">
        <v>55</v>
      </c>
      <c r="X5" t="s">
        <v>7</v>
      </c>
      <c r="Y5" s="11" t="s">
        <v>52</v>
      </c>
      <c r="Z5" s="11" t="s">
        <v>53</v>
      </c>
      <c r="AA5" s="11" t="s">
        <v>54</v>
      </c>
      <c r="AB5" s="11" t="s">
        <v>55</v>
      </c>
      <c r="AC5" t="s">
        <v>8</v>
      </c>
      <c r="AD5" s="11" t="s">
        <v>52</v>
      </c>
      <c r="AE5" s="11" t="s">
        <v>53</v>
      </c>
      <c r="AF5" s="11" t="s">
        <v>54</v>
      </c>
      <c r="AG5" s="11" t="s">
        <v>55</v>
      </c>
    </row>
    <row r="6" spans="1:33" x14ac:dyDescent="0.25">
      <c r="A6" s="1">
        <v>44167</v>
      </c>
      <c r="B6" s="2">
        <v>92.620002999999997</v>
      </c>
      <c r="C6" s="23">
        <f>0.2*B5+0.8*C5</f>
        <v>94.067200160000013</v>
      </c>
      <c r="D6" s="23">
        <f>B6-C6</f>
        <v>-1.447197160000016</v>
      </c>
      <c r="E6" s="21">
        <f t="shared" si="1"/>
        <v>1.447197160000016</v>
      </c>
      <c r="F6" s="24">
        <f>E6/M6</f>
        <v>1.5355072492326677E-2</v>
      </c>
      <c r="G6" s="21">
        <f t="shared" ref="G6:G69" si="12">D6^2</f>
        <v>2.0943796199121119</v>
      </c>
      <c r="H6" s="19">
        <f>0.4*B5+0.6*H5</f>
        <v>94.126800239999994</v>
      </c>
      <c r="I6" s="19">
        <f t="shared" si="3"/>
        <v>-1.5067972399999974</v>
      </c>
      <c r="J6" s="17">
        <f t="shared" si="4"/>
        <v>1.5067972399999974</v>
      </c>
      <c r="K6" s="20">
        <f t="shared" si="11"/>
        <v>1.6268594161025857E-2</v>
      </c>
      <c r="L6" s="17">
        <f t="shared" si="5"/>
        <v>2.2704379224716096</v>
      </c>
      <c r="M6" s="15">
        <f>0.6*B5+0.4*M5</f>
        <v>94.248800240000008</v>
      </c>
      <c r="N6" s="15">
        <f t="shared" si="6"/>
        <v>-1.6287972400000115</v>
      </c>
      <c r="O6" s="13">
        <f t="shared" si="7"/>
        <v>1.6287972400000115</v>
      </c>
      <c r="P6" s="16">
        <f t="shared" si="8"/>
        <v>1.7585804224169714E-2</v>
      </c>
      <c r="Q6" s="13">
        <f t="shared" si="9"/>
        <v>2.6529804490316549</v>
      </c>
      <c r="T6" s="31">
        <f>AVERAGE(D4:D122)</f>
        <v>7.4955729944675295E-2</v>
      </c>
      <c r="U6" s="31">
        <f t="shared" ref="U6:AG6" si="13">AVERAGE(E4:E122)</f>
        <v>2.6642307606442057</v>
      </c>
      <c r="V6" s="31">
        <f t="shared" si="13"/>
        <v>2.5645157134420737E-2</v>
      </c>
      <c r="W6" s="31">
        <f t="shared" si="13"/>
        <v>12.806102552453369</v>
      </c>
      <c r="X6" s="31"/>
      <c r="Y6" s="31">
        <f t="shared" si="13"/>
        <v>3.3291730061749798E-2</v>
      </c>
      <c r="Z6" s="31">
        <f t="shared" si="13"/>
        <v>1.8267665136323601</v>
      </c>
      <c r="AA6" s="31">
        <f t="shared" si="13"/>
        <v>1.7535862073871294E-2</v>
      </c>
      <c r="AB6" s="31">
        <f t="shared" si="13"/>
        <v>6.9131986273264703</v>
      </c>
      <c r="AC6" s="31"/>
      <c r="AD6" s="31">
        <f t="shared" si="13"/>
        <v>2.9064410643843554E-2</v>
      </c>
      <c r="AE6" s="31">
        <f t="shared" si="13"/>
        <v>1.550045619291476</v>
      </c>
      <c r="AF6" s="31">
        <f t="shared" si="13"/>
        <v>1.4894150928762484E-2</v>
      </c>
      <c r="AG6" s="32">
        <f t="shared" si="13"/>
        <v>4.9542170295299792</v>
      </c>
    </row>
    <row r="7" spans="1:33" x14ac:dyDescent="0.25">
      <c r="A7" s="1">
        <v>44168</v>
      </c>
      <c r="B7" s="2">
        <v>93.830001999999993</v>
      </c>
      <c r="C7" s="23">
        <f>0.2*B6+0.8*C6</f>
        <v>93.777760728000004</v>
      </c>
      <c r="D7" s="23">
        <f>B7-C7</f>
        <v>5.2241271999989181E-2</v>
      </c>
      <c r="E7" s="21">
        <f t="shared" si="1"/>
        <v>5.2241271999989181E-2</v>
      </c>
      <c r="F7" s="24">
        <f>E7/M7</f>
        <v>5.6009884837345599E-4</v>
      </c>
      <c r="G7" s="21">
        <f t="shared" si="12"/>
        <v>2.7291505001768536E-3</v>
      </c>
      <c r="H7" s="19">
        <f>0.4*B6+0.6*H6</f>
        <v>93.524081343999995</v>
      </c>
      <c r="I7" s="19">
        <f t="shared" si="3"/>
        <v>0.30592065599999785</v>
      </c>
      <c r="J7" s="17">
        <f t="shared" si="4"/>
        <v>0.30592065599999785</v>
      </c>
      <c r="K7" s="20">
        <f t="shared" si="11"/>
        <v>3.2603714108414691E-3</v>
      </c>
      <c r="L7" s="17">
        <f t="shared" si="5"/>
        <v>9.3587447767469023E-2</v>
      </c>
      <c r="M7" s="15">
        <f>0.6*B6+0.4*M6</f>
        <v>93.271521895999996</v>
      </c>
      <c r="N7" s="15">
        <f t="shared" si="6"/>
        <v>0.55848010399999737</v>
      </c>
      <c r="O7" s="13">
        <f t="shared" si="7"/>
        <v>0.55848010399999737</v>
      </c>
      <c r="P7" s="16">
        <f t="shared" si="8"/>
        <v>5.9520419065961167E-3</v>
      </c>
      <c r="Q7" s="13">
        <f t="shared" si="9"/>
        <v>0.31190002656384785</v>
      </c>
    </row>
    <row r="8" spans="1:33" x14ac:dyDescent="0.25">
      <c r="A8" s="1">
        <v>44169</v>
      </c>
      <c r="B8" s="2">
        <v>94.400002000000001</v>
      </c>
      <c r="C8" s="23">
        <f>0.2*B7+0.8*C7</f>
        <v>93.788208982400008</v>
      </c>
      <c r="D8" s="23">
        <f>B8-C8</f>
        <v>0.61179301759999305</v>
      </c>
      <c r="E8" s="21">
        <f t="shared" si="1"/>
        <v>0.61179301759999305</v>
      </c>
      <c r="F8" s="24">
        <f>E8/M8</f>
        <v>6.5357886357799086E-3</v>
      </c>
      <c r="G8" s="21">
        <f t="shared" si="12"/>
        <v>0.37429069638410539</v>
      </c>
      <c r="H8" s="19">
        <f>0.4*B7+0.6*H7</f>
        <v>93.646449606399997</v>
      </c>
      <c r="I8" s="19">
        <f t="shared" si="3"/>
        <v>0.75355239360000326</v>
      </c>
      <c r="J8" s="17">
        <f t="shared" si="4"/>
        <v>0.75355239360000326</v>
      </c>
      <c r="K8" s="20">
        <f t="shared" si="11"/>
        <v>7.9825463732511714E-3</v>
      </c>
      <c r="L8" s="17">
        <f t="shared" si="5"/>
        <v>0.56784120990029419</v>
      </c>
      <c r="M8" s="15">
        <f>0.6*B7+0.4*M7</f>
        <v>93.606609958399986</v>
      </c>
      <c r="N8" s="15">
        <f t="shared" si="6"/>
        <v>0.79339204160001486</v>
      </c>
      <c r="O8" s="13">
        <f t="shared" si="7"/>
        <v>0.79339204160001486</v>
      </c>
      <c r="P8" s="16">
        <f t="shared" si="8"/>
        <v>8.4045765338015017E-3</v>
      </c>
      <c r="Q8" s="13">
        <f t="shared" si="9"/>
        <v>0.62947093167423973</v>
      </c>
    </row>
    <row r="9" spans="1:33" x14ac:dyDescent="0.25">
      <c r="A9" s="1">
        <v>44172</v>
      </c>
      <c r="B9" s="2">
        <v>93.360000999999997</v>
      </c>
      <c r="C9" s="23">
        <f>0.2*B8+0.8*C8</f>
        <v>93.910567585920006</v>
      </c>
      <c r="D9" s="23">
        <f>B9-C9</f>
        <v>-0.55056658592000929</v>
      </c>
      <c r="E9" s="21">
        <f t="shared" si="1"/>
        <v>0.55056658592000929</v>
      </c>
      <c r="F9" s="24">
        <f>E9/M9</f>
        <v>5.8519462845352237E-3</v>
      </c>
      <c r="G9" s="21">
        <f t="shared" si="12"/>
        <v>0.30312356553161496</v>
      </c>
      <c r="H9" s="19">
        <f>0.4*B8+0.6*H8</f>
        <v>93.947870563839999</v>
      </c>
      <c r="I9" s="19">
        <f>B9-H9</f>
        <v>-0.58786956384000177</v>
      </c>
      <c r="J9" s="17">
        <f t="shared" ref="J9:J72" si="14">ABS(I9)</f>
        <v>0.58786956384000177</v>
      </c>
      <c r="K9" s="20">
        <f t="shared" si="11"/>
        <v>6.2968033155869586E-3</v>
      </c>
      <c r="L9" s="17">
        <f t="shared" ref="L9:L72" si="15">I9^2</f>
        <v>0.34559062408943392</v>
      </c>
      <c r="M9" s="15">
        <f>0.6*B8+0.4*M8</f>
        <v>94.08264518336</v>
      </c>
      <c r="N9" s="15">
        <f t="shared" si="6"/>
        <v>-0.72264418336000347</v>
      </c>
      <c r="O9" s="13">
        <f t="shared" si="7"/>
        <v>0.72264418336000347</v>
      </c>
      <c r="P9" s="16">
        <f t="shared" si="8"/>
        <v>7.740404623174795E-3</v>
      </c>
      <c r="Q9" s="13">
        <f t="shared" si="9"/>
        <v>0.52221461574404626</v>
      </c>
    </row>
    <row r="10" spans="1:33" x14ac:dyDescent="0.25">
      <c r="A10" s="1">
        <v>44173</v>
      </c>
      <c r="B10" s="2">
        <v>93.370002999999997</v>
      </c>
      <c r="C10" s="23">
        <f>0.2*B9+0.8*C9</f>
        <v>93.800454268736004</v>
      </c>
      <c r="D10" s="23">
        <f>B10-C10</f>
        <v>-0.43045126873600736</v>
      </c>
      <c r="E10" s="21">
        <f t="shared" si="1"/>
        <v>0.43045126873600736</v>
      </c>
      <c r="F10" s="24">
        <f>E10/M10</f>
        <v>4.5964292095818978E-3</v>
      </c>
      <c r="G10" s="21">
        <f t="shared" si="12"/>
        <v>0.18528829475643843</v>
      </c>
      <c r="H10" s="19">
        <f>0.4*B9+0.6*H9</f>
        <v>93.712722738303995</v>
      </c>
      <c r="I10" s="19">
        <f>B10-H10</f>
        <v>-0.34271973830399816</v>
      </c>
      <c r="J10" s="17">
        <f t="shared" si="14"/>
        <v>0.34271973830399816</v>
      </c>
      <c r="K10" s="20">
        <f t="shared" si="11"/>
        <v>3.6705550743529286E-3</v>
      </c>
      <c r="L10" s="17">
        <f t="shared" si="15"/>
        <v>0.11745681902316098</v>
      </c>
      <c r="M10" s="15">
        <f>0.6*B9+0.4*M9</f>
        <v>93.649058673344001</v>
      </c>
      <c r="N10" s="15">
        <f t="shared" si="6"/>
        <v>-0.27905567334400416</v>
      </c>
      <c r="O10" s="13">
        <f t="shared" si="7"/>
        <v>0.27905567334400416</v>
      </c>
      <c r="P10" s="16">
        <f t="shared" si="8"/>
        <v>2.9887079830553734E-3</v>
      </c>
      <c r="Q10" s="13">
        <f t="shared" si="9"/>
        <v>7.7872068825475552E-2</v>
      </c>
    </row>
    <row r="11" spans="1:33" x14ac:dyDescent="0.25">
      <c r="A11" s="1">
        <v>44174</v>
      </c>
      <c r="B11" s="2">
        <v>94.129997000000003</v>
      </c>
      <c r="C11" s="23">
        <f>0.2*B10+0.8*C10</f>
        <v>93.714364014988803</v>
      </c>
      <c r="D11" s="23">
        <f>B11-C11</f>
        <v>0.41563298501120016</v>
      </c>
      <c r="E11" s="21">
        <f t="shared" si="1"/>
        <v>0.41563298501120016</v>
      </c>
      <c r="F11" s="24">
        <f>E11/M11</f>
        <v>4.4461463289035231E-3</v>
      </c>
      <c r="G11" s="21">
        <f t="shared" si="12"/>
        <v>0.17275077822932053</v>
      </c>
      <c r="H11" s="19">
        <f>0.4*B10+0.6*H10</f>
        <v>93.575634842982396</v>
      </c>
      <c r="I11" s="19">
        <f>B11-H11</f>
        <v>0.55436215701760716</v>
      </c>
      <c r="J11" s="17">
        <f t="shared" si="14"/>
        <v>0.55436215701760716</v>
      </c>
      <c r="K11" s="20">
        <f t="shared" si="11"/>
        <v>5.8893251321107251E-3</v>
      </c>
      <c r="L11" s="17">
        <f t="shared" si="15"/>
        <v>0.30731740113321415</v>
      </c>
      <c r="M11" s="15">
        <f>0.6*B10+0.4*M10</f>
        <v>93.481625269337599</v>
      </c>
      <c r="N11" s="15">
        <f t="shared" si="6"/>
        <v>0.64837173066240439</v>
      </c>
      <c r="O11" s="13">
        <f t="shared" si="7"/>
        <v>0.64837173066240439</v>
      </c>
      <c r="P11" s="16">
        <f t="shared" si="8"/>
        <v>6.8880458018330155E-3</v>
      </c>
      <c r="Q11" s="13">
        <f t="shared" si="9"/>
        <v>0.42038590112216145</v>
      </c>
    </row>
    <row r="12" spans="1:33" x14ac:dyDescent="0.25">
      <c r="A12" s="1">
        <v>44175</v>
      </c>
      <c r="B12" s="2">
        <v>94.089995999999999</v>
      </c>
      <c r="C12" s="23">
        <f>0.2*B11+0.8*C11</f>
        <v>93.797490611991051</v>
      </c>
      <c r="D12" s="23">
        <f>B12-C12</f>
        <v>0.29250538800894788</v>
      </c>
      <c r="E12" s="21">
        <f t="shared" si="1"/>
        <v>0.29250538800894788</v>
      </c>
      <c r="F12" s="24">
        <f>E12/M12</f>
        <v>3.1160473830971198E-3</v>
      </c>
      <c r="G12" s="21">
        <f t="shared" si="12"/>
        <v>8.5559402014265151E-2</v>
      </c>
      <c r="H12" s="19">
        <f>0.4*B11+0.6*H11</f>
        <v>93.797379705789439</v>
      </c>
      <c r="I12" s="19">
        <f>B12-H12</f>
        <v>0.29261629421056057</v>
      </c>
      <c r="J12" s="17">
        <f t="shared" si="14"/>
        <v>0.29261629421056057</v>
      </c>
      <c r="K12" s="20">
        <f t="shared" si="11"/>
        <v>3.1099618094421067E-3</v>
      </c>
      <c r="L12" s="17">
        <f t="shared" si="15"/>
        <v>8.5624295637521344E-2</v>
      </c>
      <c r="M12" s="15">
        <f>0.6*B11+0.4*M11</f>
        <v>93.870648307735053</v>
      </c>
      <c r="N12" s="15">
        <f t="shared" si="6"/>
        <v>0.21934769226494666</v>
      </c>
      <c r="O12" s="13">
        <f t="shared" ref="O12:O75" si="16">ABS(N12)</f>
        <v>0.21934769226494666</v>
      </c>
      <c r="P12" s="16">
        <f t="shared" si="8"/>
        <v>2.331254135295602E-3</v>
      </c>
      <c r="Q12" s="13">
        <f t="shared" ref="Q12:Q75" si="17">N12^2</f>
        <v>4.8113410101957743E-2</v>
      </c>
    </row>
    <row r="13" spans="1:33" x14ac:dyDescent="0.25">
      <c r="A13" s="1">
        <v>44176</v>
      </c>
      <c r="B13" s="2">
        <v>94.68</v>
      </c>
      <c r="C13" s="23">
        <f>0.2*B12+0.8*C12</f>
        <v>93.855991689592841</v>
      </c>
      <c r="D13" s="23">
        <f>B13-C13</f>
        <v>0.82400831040716582</v>
      </c>
      <c r="E13" s="21">
        <f t="shared" si="1"/>
        <v>0.82400831040716582</v>
      </c>
      <c r="F13" s="24">
        <f>E13/M13</f>
        <v>8.7658353892642281E-3</v>
      </c>
      <c r="G13" s="21">
        <f t="shared" si="12"/>
        <v>0.67898969562007216</v>
      </c>
      <c r="H13" s="19">
        <f>0.4*B12+0.6*H12</f>
        <v>93.914426223473669</v>
      </c>
      <c r="I13" s="19">
        <f>B13-H13</f>
        <v>0.76557377652633818</v>
      </c>
      <c r="J13" s="17">
        <f t="shared" si="14"/>
        <v>0.76557377652633818</v>
      </c>
      <c r="K13" s="20">
        <f t="shared" si="11"/>
        <v>8.0859080748451433E-3</v>
      </c>
      <c r="L13" s="17">
        <f t="shared" si="15"/>
        <v>0.58610320730479959</v>
      </c>
      <c r="M13" s="15">
        <f>0.6*B12+0.4*M12</f>
        <v>94.002256923094023</v>
      </c>
      <c r="N13" s="15">
        <f t="shared" si="6"/>
        <v>0.67774307690598334</v>
      </c>
      <c r="O13" s="13">
        <f t="shared" si="16"/>
        <v>0.67774307690598334</v>
      </c>
      <c r="P13" s="16">
        <f t="shared" si="8"/>
        <v>7.158249650464547E-3</v>
      </c>
      <c r="Q13" s="13">
        <f t="shared" si="17"/>
        <v>0.45933567829398964</v>
      </c>
    </row>
    <row r="14" spans="1:33" x14ac:dyDescent="0.25">
      <c r="A14" s="1">
        <v>44179</v>
      </c>
      <c r="B14" s="2">
        <v>93.370002999999997</v>
      </c>
      <c r="C14" s="23">
        <f>0.2*B13+0.8*C13</f>
        <v>94.020793351674286</v>
      </c>
      <c r="D14" s="23">
        <f>B14-C14</f>
        <v>-0.65079035167428856</v>
      </c>
      <c r="E14" s="21">
        <f t="shared" si="1"/>
        <v>0.65079035167428856</v>
      </c>
      <c r="F14" s="24">
        <f>E14/M14</f>
        <v>6.8933154881061004E-3</v>
      </c>
      <c r="G14" s="21">
        <f t="shared" si="12"/>
        <v>0.42352808183234419</v>
      </c>
      <c r="H14" s="19">
        <f>0.4*B13+0.6*H13</f>
        <v>94.220655734084204</v>
      </c>
      <c r="I14" s="19">
        <f>B14-H14</f>
        <v>-0.85065273408420694</v>
      </c>
      <c r="J14" s="17">
        <f t="shared" si="14"/>
        <v>0.85065273408420694</v>
      </c>
      <c r="K14" s="20">
        <f t="shared" si="11"/>
        <v>9.1105569963857332E-3</v>
      </c>
      <c r="L14" s="17">
        <f t="shared" si="15"/>
        <v>0.72361007400493649</v>
      </c>
      <c r="M14" s="15">
        <f>0.6*B13+0.4*M13</f>
        <v>94.408902769237613</v>
      </c>
      <c r="N14" s="15">
        <f t="shared" si="6"/>
        <v>-1.0388997692376165</v>
      </c>
      <c r="O14" s="13">
        <f t="shared" si="16"/>
        <v>1.0388997692376165</v>
      </c>
      <c r="P14" s="16">
        <f t="shared" si="8"/>
        <v>1.1126697395925075E-2</v>
      </c>
      <c r="Q14" s="13">
        <f t="shared" si="17"/>
        <v>1.0793127305219727</v>
      </c>
    </row>
    <row r="15" spans="1:33" x14ac:dyDescent="0.25">
      <c r="A15" s="1">
        <v>44180</v>
      </c>
      <c r="B15" s="2">
        <v>94.150002000000001</v>
      </c>
      <c r="C15" s="23">
        <f>0.2*B14+0.8*C14</f>
        <v>93.890635281339428</v>
      </c>
      <c r="D15" s="23">
        <f>B15-C15</f>
        <v>0.25936671866057281</v>
      </c>
      <c r="E15" s="21">
        <f t="shared" si="1"/>
        <v>0.25936671866057281</v>
      </c>
      <c r="F15" s="24">
        <f>E15/M15</f>
        <v>2.7655292629191219E-3</v>
      </c>
      <c r="G15" s="21">
        <f t="shared" si="12"/>
        <v>6.727109474875273E-2</v>
      </c>
      <c r="H15" s="19">
        <f>0.4*B14+0.6*H14</f>
        <v>93.880394640450518</v>
      </c>
      <c r="I15" s="19">
        <f>B15-H15</f>
        <v>0.26960735954948234</v>
      </c>
      <c r="J15" s="17">
        <f t="shared" si="14"/>
        <v>0.26960735954948234</v>
      </c>
      <c r="K15" s="20">
        <f t="shared" si="11"/>
        <v>2.8635937740020688E-3</v>
      </c>
      <c r="L15" s="17">
        <f t="shared" si="15"/>
        <v>7.2688128323243839E-2</v>
      </c>
      <c r="M15" s="15">
        <f>0.6*B14+0.4*M14</f>
        <v>93.785562907695038</v>
      </c>
      <c r="N15" s="15">
        <f t="shared" si="6"/>
        <v>0.36443909230496274</v>
      </c>
      <c r="O15" s="13">
        <f t="shared" si="16"/>
        <v>0.36443909230496274</v>
      </c>
      <c r="P15" s="16">
        <f t="shared" si="8"/>
        <v>3.870834674065782E-3</v>
      </c>
      <c r="Q15" s="13">
        <f t="shared" si="17"/>
        <v>0.13281585200006515</v>
      </c>
    </row>
    <row r="16" spans="1:33" x14ac:dyDescent="0.25">
      <c r="A16" s="1">
        <v>44181</v>
      </c>
      <c r="B16" s="2">
        <v>95.110000999999997</v>
      </c>
      <c r="C16" s="23">
        <f>0.2*B15+0.8*C15</f>
        <v>93.942508625071554</v>
      </c>
      <c r="D16" s="23">
        <f>B16-C16</f>
        <v>1.1674923749284432</v>
      </c>
      <c r="E16" s="21">
        <f t="shared" si="1"/>
        <v>1.1674923749284432</v>
      </c>
      <c r="F16" s="24">
        <f>E16/M16</f>
        <v>1.241957324790025E-2</v>
      </c>
      <c r="G16" s="21">
        <f t="shared" si="12"/>
        <v>1.3630384455160565</v>
      </c>
      <c r="H16" s="19">
        <f>0.4*B15+0.6*H15</f>
        <v>93.988237584270308</v>
      </c>
      <c r="I16" s="19">
        <f>B16-H16</f>
        <v>1.1217634157296885</v>
      </c>
      <c r="J16" s="17">
        <f t="shared" si="14"/>
        <v>1.1217634157296885</v>
      </c>
      <c r="K16" s="20">
        <f t="shared" si="11"/>
        <v>1.1794379181319623E-2</v>
      </c>
      <c r="L16" s="17">
        <f t="shared" si="15"/>
        <v>1.258353160869538</v>
      </c>
      <c r="M16" s="15">
        <f>0.6*B15+0.4*M15</f>
        <v>94.004226363078018</v>
      </c>
      <c r="N16" s="15">
        <f t="shared" si="6"/>
        <v>1.1057746369219785</v>
      </c>
      <c r="O16" s="13">
        <f t="shared" si="16"/>
        <v>1.1057746369219785</v>
      </c>
      <c r="P16" s="16">
        <f t="shared" si="8"/>
        <v>1.1626270899965385E-2</v>
      </c>
      <c r="Q16" s="13">
        <f t="shared" si="17"/>
        <v>1.2227375476599334</v>
      </c>
    </row>
    <row r="17" spans="1:17" x14ac:dyDescent="0.25">
      <c r="A17" s="1">
        <v>44182</v>
      </c>
      <c r="B17" s="2">
        <v>97.019997000000004</v>
      </c>
      <c r="C17" s="23">
        <f>0.2*B16+0.8*C16</f>
        <v>94.176007100057234</v>
      </c>
      <c r="D17" s="23">
        <f>B17-C17</f>
        <v>2.8439898999427697</v>
      </c>
      <c r="E17" s="21">
        <f t="shared" si="1"/>
        <v>2.8439898999427697</v>
      </c>
      <c r="F17" s="24">
        <f>E17/M17</f>
        <v>3.0041821719088511E-2</v>
      </c>
      <c r="G17" s="21">
        <f t="shared" si="12"/>
        <v>8.0882785509764847</v>
      </c>
      <c r="H17" s="19">
        <f>0.4*B16+0.6*H16</f>
        <v>94.436942950562184</v>
      </c>
      <c r="I17" s="19">
        <f>B17-H17</f>
        <v>2.5830540494378198</v>
      </c>
      <c r="J17" s="17">
        <f t="shared" si="14"/>
        <v>2.5830540494378198</v>
      </c>
      <c r="K17" s="20">
        <f t="shared" si="11"/>
        <v>2.6623934542461588E-2</v>
      </c>
      <c r="L17" s="17">
        <f t="shared" si="15"/>
        <v>6.6721682223171186</v>
      </c>
      <c r="M17" s="15">
        <f>0.6*B16+0.4*M16</f>
        <v>94.667691145231203</v>
      </c>
      <c r="N17" s="15">
        <f t="shared" si="6"/>
        <v>2.3523058547688009</v>
      </c>
      <c r="O17" s="13">
        <f t="shared" si="16"/>
        <v>2.3523058547688009</v>
      </c>
      <c r="P17" s="16">
        <f t="shared" si="8"/>
        <v>2.4245577484080946E-2</v>
      </c>
      <c r="Q17" s="13">
        <f t="shared" si="17"/>
        <v>5.533342834379579</v>
      </c>
    </row>
    <row r="18" spans="1:17" x14ac:dyDescent="0.25">
      <c r="A18" s="1">
        <v>44183</v>
      </c>
      <c r="B18" s="2">
        <v>98.709998999999996</v>
      </c>
      <c r="C18" s="23">
        <f>0.2*B17+0.8*C17</f>
        <v>94.744805080045793</v>
      </c>
      <c r="D18" s="23">
        <f>B18-C18</f>
        <v>3.9651939199542028</v>
      </c>
      <c r="E18" s="21">
        <f t="shared" si="1"/>
        <v>3.9651939199542028</v>
      </c>
      <c r="F18" s="24">
        <f>E18/M18</f>
        <v>4.1270109376727072E-2</v>
      </c>
      <c r="G18" s="21">
        <f t="shared" si="12"/>
        <v>15.722762822841776</v>
      </c>
      <c r="H18" s="19">
        <f>0.4*B17+0.6*H17</f>
        <v>95.470164570337317</v>
      </c>
      <c r="I18" s="19">
        <f>B18-H18</f>
        <v>3.2398344296626789</v>
      </c>
      <c r="J18" s="17">
        <f t="shared" si="14"/>
        <v>3.2398344296626789</v>
      </c>
      <c r="K18" s="20">
        <f t="shared" si="11"/>
        <v>3.2821745137113001E-2</v>
      </c>
      <c r="L18" s="17">
        <f t="shared" si="15"/>
        <v>10.496527131627696</v>
      </c>
      <c r="M18" s="15">
        <f>0.6*B17+0.4*M17</f>
        <v>96.07907465809248</v>
      </c>
      <c r="N18" s="15">
        <f t="shared" si="6"/>
        <v>2.6309243419075159</v>
      </c>
      <c r="O18" s="13">
        <f t="shared" si="16"/>
        <v>2.6309243419075159</v>
      </c>
      <c r="P18" s="16">
        <f t="shared" si="8"/>
        <v>2.6653068266240344E-2</v>
      </c>
      <c r="Q18" s="13">
        <f t="shared" si="17"/>
        <v>6.921762892841496</v>
      </c>
    </row>
    <row r="19" spans="1:17" x14ac:dyDescent="0.25">
      <c r="A19" s="1">
        <v>44186</v>
      </c>
      <c r="B19" s="2">
        <v>99.400002000000001</v>
      </c>
      <c r="C19" s="23">
        <f>0.2*B18+0.8*C18</f>
        <v>95.537843864036645</v>
      </c>
      <c r="D19" s="23">
        <f>B19-C19</f>
        <v>3.8621581359633552</v>
      </c>
      <c r="E19" s="21">
        <f t="shared" si="1"/>
        <v>3.8621581359633552</v>
      </c>
      <c r="F19" s="24">
        <f>E19/M19</f>
        <v>3.9547940750772011E-2</v>
      </c>
      <c r="G19" s="21">
        <f t="shared" si="12"/>
        <v>14.916265467187939</v>
      </c>
      <c r="H19" s="19">
        <f>0.4*B18+0.6*H18</f>
        <v>96.766098342202383</v>
      </c>
      <c r="I19" s="19">
        <f>B19-H19</f>
        <v>2.6339036577976174</v>
      </c>
      <c r="J19" s="17">
        <f t="shared" si="14"/>
        <v>2.6339036577976174</v>
      </c>
      <c r="K19" s="20">
        <f t="shared" si="11"/>
        <v>2.6498024193174739E-2</v>
      </c>
      <c r="L19" s="17">
        <f t="shared" si="15"/>
        <v>6.9374484785596682</v>
      </c>
      <c r="M19" s="15">
        <f>0.6*B18+0.4*M18</f>
        <v>97.657629263236984</v>
      </c>
      <c r="N19" s="15">
        <f t="shared" si="6"/>
        <v>1.7423727367630164</v>
      </c>
      <c r="O19" s="13">
        <f t="shared" si="16"/>
        <v>1.7423727367630164</v>
      </c>
      <c r="P19" s="16">
        <f t="shared" si="8"/>
        <v>1.7528900419569574E-2</v>
      </c>
      <c r="Q19" s="13">
        <f t="shared" si="17"/>
        <v>3.0358627538150436</v>
      </c>
    </row>
    <row r="20" spans="1:17" x14ac:dyDescent="0.25">
      <c r="A20" s="1">
        <v>44187</v>
      </c>
      <c r="B20" s="2">
        <v>97.459998999999996</v>
      </c>
      <c r="C20" s="23">
        <f>0.2*B19+0.8*C19</f>
        <v>96.310275491229319</v>
      </c>
      <c r="D20" s="23">
        <f>B20-C20</f>
        <v>1.149723508770677</v>
      </c>
      <c r="E20" s="21">
        <f t="shared" si="1"/>
        <v>1.149723508770677</v>
      </c>
      <c r="F20" s="24">
        <f>E20/M20</f>
        <v>1.1648307473060964E-2</v>
      </c>
      <c r="G20" s="21">
        <f t="shared" si="12"/>
        <v>1.321864146619957</v>
      </c>
      <c r="H20" s="19">
        <f>0.4*B19+0.6*H19</f>
        <v>97.819659805321436</v>
      </c>
      <c r="I20" s="19">
        <f>B20-H20</f>
        <v>-0.35966080532143963</v>
      </c>
      <c r="J20" s="17">
        <f t="shared" si="14"/>
        <v>0.35966080532143963</v>
      </c>
      <c r="K20" s="20">
        <f t="shared" si="11"/>
        <v>3.6903427971658365E-3</v>
      </c>
      <c r="L20" s="17">
        <f t="shared" si="15"/>
        <v>0.1293558948844665</v>
      </c>
      <c r="M20" s="15">
        <f>0.6*B19+0.4*M19</f>
        <v>98.703052905294797</v>
      </c>
      <c r="N20" s="15">
        <f t="shared" si="6"/>
        <v>-1.2430539052948006</v>
      </c>
      <c r="O20" s="13">
        <f t="shared" si="16"/>
        <v>1.2430539052948006</v>
      </c>
      <c r="P20" s="16">
        <f t="shared" si="8"/>
        <v>1.2754503571201562E-2</v>
      </c>
      <c r="Q20" s="13">
        <f t="shared" si="17"/>
        <v>1.5451830114686551</v>
      </c>
    </row>
    <row r="21" spans="1:17" x14ac:dyDescent="0.25">
      <c r="A21" s="1">
        <v>44188</v>
      </c>
      <c r="B21" s="2">
        <v>97.459998999999996</v>
      </c>
      <c r="C21" s="23">
        <f>0.2*B20+0.8*C20</f>
        <v>96.540220192983469</v>
      </c>
      <c r="D21" s="23">
        <f>B21-C21</f>
        <v>0.91977880701652737</v>
      </c>
      <c r="E21" s="21">
        <f t="shared" si="1"/>
        <v>0.91977880701652737</v>
      </c>
      <c r="F21" s="24">
        <f>E21/M21</f>
        <v>9.38959682337317E-3</v>
      </c>
      <c r="G21" s="21">
        <f t="shared" si="12"/>
        <v>0.84599305383674628</v>
      </c>
      <c r="H21" s="19">
        <f>0.4*B20+0.6*H20</f>
        <v>97.675795483192871</v>
      </c>
      <c r="I21" s="19">
        <f>B21-H21</f>
        <v>-0.21579648319287514</v>
      </c>
      <c r="J21" s="17">
        <f t="shared" si="14"/>
        <v>0.21579648319287514</v>
      </c>
      <c r="K21" s="20">
        <f t="shared" si="11"/>
        <v>2.2142056782996186E-3</v>
      </c>
      <c r="L21" s="17">
        <f t="shared" si="15"/>
        <v>4.6568122158412842E-2</v>
      </c>
      <c r="M21" s="15">
        <f>0.6*B20+0.4*M20</f>
        <v>97.957220562117911</v>
      </c>
      <c r="N21" s="15">
        <f t="shared" si="6"/>
        <v>-0.49722156211791457</v>
      </c>
      <c r="O21" s="13">
        <f t="shared" si="16"/>
        <v>0.49722156211791457</v>
      </c>
      <c r="P21" s="16">
        <f t="shared" si="8"/>
        <v>5.1018014284805666E-3</v>
      </c>
      <c r="Q21" s="13">
        <f t="shared" si="17"/>
        <v>0.24722928183497919</v>
      </c>
    </row>
    <row r="22" spans="1:17" x14ac:dyDescent="0.25">
      <c r="A22" s="1">
        <v>44189</v>
      </c>
      <c r="B22" s="2">
        <v>96.839995999999999</v>
      </c>
      <c r="C22" s="23">
        <f>0.2*B21+0.8*C21</f>
        <v>96.72417595438678</v>
      </c>
      <c r="D22" s="23">
        <f>B22-C22</f>
        <v>0.11582004561321924</v>
      </c>
      <c r="E22" s="21">
        <f t="shared" si="1"/>
        <v>0.11582004561321924</v>
      </c>
      <c r="F22" s="24">
        <f>E22/M22</f>
        <v>1.1859652350141184E-3</v>
      </c>
      <c r="G22" s="21">
        <f t="shared" si="12"/>
        <v>1.3414282965848184E-2</v>
      </c>
      <c r="H22" s="19">
        <f>0.4*B21+0.6*H21</f>
        <v>97.589476889915716</v>
      </c>
      <c r="I22" s="19">
        <f>B22-H22</f>
        <v>-0.74948088991571638</v>
      </c>
      <c r="J22" s="17">
        <f t="shared" si="14"/>
        <v>0.74948088991571638</v>
      </c>
      <c r="K22" s="20">
        <f t="shared" si="11"/>
        <v>7.7393734084387654E-3</v>
      </c>
      <c r="L22" s="17">
        <f t="shared" si="15"/>
        <v>0.56172160434885421</v>
      </c>
      <c r="M22" s="15">
        <f>0.6*B21+0.4*M21</f>
        <v>97.658887624847154</v>
      </c>
      <c r="N22" s="15">
        <f t="shared" si="6"/>
        <v>-0.81889162484715428</v>
      </c>
      <c r="O22" s="13">
        <f t="shared" si="16"/>
        <v>0.81889162484715428</v>
      </c>
      <c r="P22" s="16">
        <f t="shared" si="8"/>
        <v>8.4561303043336998E-3</v>
      </c>
      <c r="Q22" s="13">
        <f t="shared" si="17"/>
        <v>0.67058349324481248</v>
      </c>
    </row>
    <row r="23" spans="1:17" x14ac:dyDescent="0.25">
      <c r="A23" s="1">
        <v>44193</v>
      </c>
      <c r="B23" s="2">
        <v>97.949996999999996</v>
      </c>
      <c r="C23" s="23">
        <f>0.2*B22+0.8*C22</f>
        <v>96.747339963509432</v>
      </c>
      <c r="D23" s="23">
        <f>B23-C23</f>
        <v>1.2026570364905638</v>
      </c>
      <c r="E23" s="21">
        <f t="shared" si="1"/>
        <v>1.2026570364905638</v>
      </c>
      <c r="F23" s="24">
        <f>E23/M23</f>
        <v>1.2377146523627303E-2</v>
      </c>
      <c r="G23" s="21">
        <f t="shared" si="12"/>
        <v>1.4463839474202653</v>
      </c>
      <c r="H23" s="19">
        <f>0.4*B22+0.6*H22</f>
        <v>97.289684533949426</v>
      </c>
      <c r="I23" s="19">
        <f>B23-H23</f>
        <v>0.66031246605056992</v>
      </c>
      <c r="J23" s="17">
        <f t="shared" si="14"/>
        <v>0.66031246605056992</v>
      </c>
      <c r="K23" s="20">
        <f t="shared" si="11"/>
        <v>6.7413219629865835E-3</v>
      </c>
      <c r="L23" s="17">
        <f t="shared" si="15"/>
        <v>0.43601255282178508</v>
      </c>
      <c r="M23" s="15">
        <f>0.6*B22+0.4*M22</f>
        <v>97.16755264993887</v>
      </c>
      <c r="N23" s="15">
        <f t="shared" si="6"/>
        <v>0.78244435006112667</v>
      </c>
      <c r="O23" s="13">
        <f t="shared" si="16"/>
        <v>0.78244435006112667</v>
      </c>
      <c r="P23" s="16">
        <f t="shared" si="8"/>
        <v>7.9882018787721526E-3</v>
      </c>
      <c r="Q23" s="13">
        <f t="shared" si="17"/>
        <v>0.61221916094257889</v>
      </c>
    </row>
    <row r="24" spans="1:17" x14ac:dyDescent="0.25">
      <c r="A24" s="1">
        <v>44194</v>
      </c>
      <c r="B24" s="2">
        <v>100.43</v>
      </c>
      <c r="C24" s="23">
        <f>0.2*B23+0.8*C23</f>
        <v>96.987871370807554</v>
      </c>
      <c r="D24" s="23">
        <f>B24-C24</f>
        <v>3.4421286291924531</v>
      </c>
      <c r="E24" s="21">
        <f t="shared" si="1"/>
        <v>3.4421286291924531</v>
      </c>
      <c r="F24" s="24">
        <f>E24/M24</f>
        <v>3.5254339545405286E-2</v>
      </c>
      <c r="G24" s="21">
        <f t="shared" si="12"/>
        <v>11.848249499906316</v>
      </c>
      <c r="H24" s="19">
        <f>0.4*B23+0.6*H23</f>
        <v>97.553809520369654</v>
      </c>
      <c r="I24" s="19">
        <f>B24-H24</f>
        <v>2.8761904796303526</v>
      </c>
      <c r="J24" s="17">
        <f t="shared" si="14"/>
        <v>2.8761904796303526</v>
      </c>
      <c r="K24" s="20">
        <f t="shared" si="11"/>
        <v>2.863875813631736E-2</v>
      </c>
      <c r="L24" s="17">
        <f t="shared" si="15"/>
        <v>8.272471675116277</v>
      </c>
      <c r="M24" s="15">
        <f>0.6*B23+0.4*M23</f>
        <v>97.637019259975546</v>
      </c>
      <c r="N24" s="15">
        <f t="shared" si="6"/>
        <v>2.7929807400244613</v>
      </c>
      <c r="O24" s="13">
        <f t="shared" si="16"/>
        <v>2.7929807400244613</v>
      </c>
      <c r="P24" s="16">
        <f t="shared" si="8"/>
        <v>2.7810223439454954E-2</v>
      </c>
      <c r="Q24" s="13">
        <f t="shared" si="17"/>
        <v>7.8007414141475877</v>
      </c>
    </row>
    <row r="25" spans="1:17" x14ac:dyDescent="0.25">
      <c r="A25" s="1">
        <v>44195</v>
      </c>
      <c r="B25" s="2">
        <v>100.779999</v>
      </c>
      <c r="C25" s="23">
        <f>0.2*B24+0.8*C24</f>
        <v>97.676297096646053</v>
      </c>
      <c r="D25" s="23">
        <f>B25-C25</f>
        <v>3.1037019033539508</v>
      </c>
      <c r="E25" s="21">
        <f t="shared" si="1"/>
        <v>3.1037019033539508</v>
      </c>
      <c r="F25" s="24">
        <f>E25/M25</f>
        <v>3.125177885016385E-2</v>
      </c>
      <c r="G25" s="21">
        <f t="shared" si="12"/>
        <v>9.6329655048829377</v>
      </c>
      <c r="H25" s="19">
        <f>0.4*B24+0.6*H24</f>
        <v>98.704285712221804</v>
      </c>
      <c r="I25" s="19">
        <f>B25-H25</f>
        <v>2.0757132877781999</v>
      </c>
      <c r="J25" s="17">
        <f t="shared" si="14"/>
        <v>2.0757132877781999</v>
      </c>
      <c r="K25" s="20">
        <f t="shared" si="11"/>
        <v>2.0596480535569364E-2</v>
      </c>
      <c r="L25" s="17">
        <f t="shared" si="15"/>
        <v>4.3085856530589837</v>
      </c>
      <c r="M25" s="15">
        <f>0.6*B24+0.4*M24</f>
        <v>99.312807703990217</v>
      </c>
      <c r="N25" s="15">
        <f t="shared" si="6"/>
        <v>1.467191296009787</v>
      </c>
      <c r="O25" s="13">
        <f t="shared" si="16"/>
        <v>1.467191296009787</v>
      </c>
      <c r="P25" s="16">
        <f t="shared" si="8"/>
        <v>1.4558357913952619E-2</v>
      </c>
      <c r="Q25" s="13">
        <f t="shared" si="17"/>
        <v>2.1526502990868783</v>
      </c>
    </row>
    <row r="26" spans="1:17" x14ac:dyDescent="0.25">
      <c r="A26" s="1">
        <v>44196</v>
      </c>
      <c r="B26" s="2">
        <v>101.099998</v>
      </c>
      <c r="C26" s="23">
        <f>0.2*B25+0.8*C25</f>
        <v>98.297037477316849</v>
      </c>
      <c r="D26" s="23">
        <f>B26-C26</f>
        <v>2.8029605226831507</v>
      </c>
      <c r="E26" s="21">
        <f t="shared" si="1"/>
        <v>2.8029605226831507</v>
      </c>
      <c r="F26" s="24">
        <f>E26/M26</f>
        <v>2.7975578096171332E-2</v>
      </c>
      <c r="G26" s="21">
        <f t="shared" si="12"/>
        <v>7.8565876917202013</v>
      </c>
      <c r="H26" s="19">
        <f>0.4*B25+0.6*H25</f>
        <v>99.534571027333087</v>
      </c>
      <c r="I26" s="19">
        <f>B26-H26</f>
        <v>1.5654269726669128</v>
      </c>
      <c r="J26" s="17">
        <f t="shared" si="14"/>
        <v>1.5654269726669128</v>
      </c>
      <c r="K26" s="20">
        <f t="shared" si="11"/>
        <v>1.5483946623489673E-2</v>
      </c>
      <c r="L26" s="17">
        <f t="shared" si="15"/>
        <v>2.4505616067530953</v>
      </c>
      <c r="M26" s="15">
        <f>0.6*B25+0.4*M25</f>
        <v>100.19312248159608</v>
      </c>
      <c r="N26" s="15">
        <f t="shared" si="6"/>
        <v>0.90687551840392189</v>
      </c>
      <c r="O26" s="13">
        <f t="shared" si="16"/>
        <v>0.90687551840392189</v>
      </c>
      <c r="P26" s="16">
        <f t="shared" si="8"/>
        <v>8.9700844346596517E-3</v>
      </c>
      <c r="Q26" s="13">
        <f t="shared" si="17"/>
        <v>0.82242320588038209</v>
      </c>
    </row>
    <row r="27" spans="1:17" x14ac:dyDescent="0.25">
      <c r="A27" s="1">
        <v>44200</v>
      </c>
      <c r="B27" s="2">
        <v>100.07</v>
      </c>
      <c r="C27" s="23">
        <f>0.2*B26+0.8*C26</f>
        <v>98.857629581853473</v>
      </c>
      <c r="D27" s="23">
        <f>B27-C27</f>
        <v>1.21237041814652</v>
      </c>
      <c r="E27" s="21">
        <f t="shared" si="1"/>
        <v>1.21237041814652</v>
      </c>
      <c r="F27" s="24">
        <f>E27/M27</f>
        <v>1.2034976582267879E-2</v>
      </c>
      <c r="G27" s="21">
        <f t="shared" si="12"/>
        <v>1.4698420307967679</v>
      </c>
      <c r="H27" s="19">
        <f>0.4*B26+0.6*H26</f>
        <v>100.16074181639985</v>
      </c>
      <c r="I27" s="19">
        <f>B27-H27</f>
        <v>-9.0741816399855679E-2</v>
      </c>
      <c r="J27" s="17">
        <f t="shared" si="14"/>
        <v>9.0741816399855679E-2</v>
      </c>
      <c r="K27" s="20">
        <f t="shared" si="11"/>
        <v>9.0678341560763152E-4</v>
      </c>
      <c r="L27" s="17">
        <f t="shared" si="15"/>
        <v>8.2340772435451175E-3</v>
      </c>
      <c r="M27" s="15">
        <f>0.6*B26+0.4*M26</f>
        <v>100.73724779263843</v>
      </c>
      <c r="N27" s="15">
        <f t="shared" si="6"/>
        <v>-0.66724779263843459</v>
      </c>
      <c r="O27" s="13">
        <f t="shared" si="16"/>
        <v>0.66724779263843459</v>
      </c>
      <c r="P27" s="16">
        <f t="shared" si="8"/>
        <v>6.6678104590630026E-3</v>
      </c>
      <c r="Q27" s="13">
        <f t="shared" si="17"/>
        <v>0.44521961678086341</v>
      </c>
    </row>
    <row r="28" spans="1:17" x14ac:dyDescent="0.25">
      <c r="A28" s="1">
        <v>44201</v>
      </c>
      <c r="B28" s="2">
        <v>103.110001</v>
      </c>
      <c r="C28" s="23">
        <f>0.2*B27+0.8*C27</f>
        <v>99.100103665482777</v>
      </c>
      <c r="D28" s="23">
        <f>B28-C28</f>
        <v>4.0098973345172197</v>
      </c>
      <c r="E28" s="21">
        <f t="shared" si="1"/>
        <v>4.0098973345172197</v>
      </c>
      <c r="F28" s="24">
        <f>E28/M28</f>
        <v>3.9964333857269996E-2</v>
      </c>
      <c r="G28" s="21">
        <f t="shared" si="12"/>
        <v>16.079276633368305</v>
      </c>
      <c r="H28" s="19">
        <f>0.4*B27+0.6*H27</f>
        <v>100.1244450898399</v>
      </c>
      <c r="I28" s="19">
        <f>B28-H28</f>
        <v>2.9855559101601017</v>
      </c>
      <c r="J28" s="17">
        <f t="shared" si="14"/>
        <v>2.9855559101601017</v>
      </c>
      <c r="K28" s="20">
        <f t="shared" si="11"/>
        <v>2.8955056553244547E-2</v>
      </c>
      <c r="L28" s="17">
        <f t="shared" si="15"/>
        <v>8.9135440926919127</v>
      </c>
      <c r="M28" s="15">
        <f>0.6*B27+0.4*M27</f>
        <v>100.33689911705537</v>
      </c>
      <c r="N28" s="15">
        <f t="shared" si="6"/>
        <v>2.7731018829446299</v>
      </c>
      <c r="O28" s="13">
        <f t="shared" si="16"/>
        <v>2.7731018829446299</v>
      </c>
      <c r="P28" s="16">
        <f t="shared" si="8"/>
        <v>2.6894596606052115E-2</v>
      </c>
      <c r="Q28" s="13">
        <f t="shared" si="17"/>
        <v>7.6900940531910518</v>
      </c>
    </row>
    <row r="29" spans="1:17" x14ac:dyDescent="0.25">
      <c r="A29" s="1">
        <v>44202</v>
      </c>
      <c r="B29" s="2">
        <v>101.08000199999999</v>
      </c>
      <c r="C29" s="23">
        <f>0.2*B28+0.8*C28</f>
        <v>99.902083132386224</v>
      </c>
      <c r="D29" s="23">
        <f>B29-C29</f>
        <v>1.1779188676137693</v>
      </c>
      <c r="E29" s="21">
        <f t="shared" si="1"/>
        <v>1.1779188676137693</v>
      </c>
      <c r="F29" s="24">
        <f>E29/M29</f>
        <v>1.154813811939669E-2</v>
      </c>
      <c r="G29" s="21">
        <f t="shared" si="12"/>
        <v>1.3874928586805046</v>
      </c>
      <c r="H29" s="19">
        <f>0.4*B28+0.6*H28</f>
        <v>101.31866745390394</v>
      </c>
      <c r="I29" s="19">
        <f>B29-H29</f>
        <v>-0.23866545390394833</v>
      </c>
      <c r="J29" s="17">
        <f t="shared" si="14"/>
        <v>0.23866545390394833</v>
      </c>
      <c r="K29" s="20">
        <f t="shared" si="11"/>
        <v>2.361154028310648E-3</v>
      </c>
      <c r="L29" s="17">
        <f t="shared" si="15"/>
        <v>5.6961198887177683E-2</v>
      </c>
      <c r="M29" s="15">
        <f>0.6*B28+0.4*M28</f>
        <v>102.00076024682214</v>
      </c>
      <c r="N29" s="15">
        <f t="shared" si="6"/>
        <v>-0.92075824682214602</v>
      </c>
      <c r="O29" s="13">
        <f t="shared" si="16"/>
        <v>0.92075824682214602</v>
      </c>
      <c r="P29" s="16">
        <f t="shared" si="8"/>
        <v>9.1092028947738456E-3</v>
      </c>
      <c r="Q29" s="13">
        <f t="shared" si="17"/>
        <v>0.84779574909099198</v>
      </c>
    </row>
    <row r="30" spans="1:17" x14ac:dyDescent="0.25">
      <c r="A30" s="1">
        <v>44203</v>
      </c>
      <c r="B30" s="2">
        <v>102</v>
      </c>
      <c r="C30" s="23">
        <f>0.2*B29+0.8*C29</f>
        <v>100.13766690590899</v>
      </c>
      <c r="D30" s="23">
        <f>B30-C30</f>
        <v>1.8623330940910137</v>
      </c>
      <c r="E30" s="21">
        <f t="shared" si="1"/>
        <v>1.8623330940910137</v>
      </c>
      <c r="F30" s="24">
        <f>E30/M30</f>
        <v>1.8357458891078673E-2</v>
      </c>
      <c r="G30" s="21">
        <f t="shared" si="12"/>
        <v>3.4682845533466082</v>
      </c>
      <c r="H30" s="19">
        <f>0.4*B29+0.6*H29</f>
        <v>101.22320127234235</v>
      </c>
      <c r="I30" s="19">
        <f>B30-H30</f>
        <v>0.77679872765764912</v>
      </c>
      <c r="J30" s="17">
        <f t="shared" si="14"/>
        <v>0.77679872765764912</v>
      </c>
      <c r="K30" s="20">
        <f t="shared" si="11"/>
        <v>7.6156738005651878E-3</v>
      </c>
      <c r="L30" s="17">
        <f t="shared" si="15"/>
        <v>0.60341626329054254</v>
      </c>
      <c r="M30" s="15">
        <f>0.6*B29+0.4*M29</f>
        <v>101.44830529872885</v>
      </c>
      <c r="N30" s="15">
        <f t="shared" si="6"/>
        <v>0.5516947012711455</v>
      </c>
      <c r="O30" s="13">
        <f t="shared" si="16"/>
        <v>0.5516947012711455</v>
      </c>
      <c r="P30" s="16">
        <f t="shared" si="8"/>
        <v>5.4087715810896622E-3</v>
      </c>
      <c r="Q30" s="13">
        <f t="shared" si="17"/>
        <v>0.30436704341065846</v>
      </c>
    </row>
    <row r="31" spans="1:17" x14ac:dyDescent="0.25">
      <c r="A31" s="1">
        <v>44204</v>
      </c>
      <c r="B31" s="2">
        <v>103.989998</v>
      </c>
      <c r="C31" s="23">
        <f>0.2*B30+0.8*C30</f>
        <v>100.51013352472719</v>
      </c>
      <c r="D31" s="23">
        <f>B31-C31</f>
        <v>3.4798644752728052</v>
      </c>
      <c r="E31" s="21">
        <f t="shared" si="1"/>
        <v>3.4798644752728052</v>
      </c>
      <c r="F31" s="24">
        <f>E31/M31</f>
        <v>3.4190289371227631E-2</v>
      </c>
      <c r="G31" s="21">
        <f t="shared" si="12"/>
        <v>12.109456766265676</v>
      </c>
      <c r="H31" s="19">
        <f>0.4*B30+0.6*H30</f>
        <v>101.5339207634054</v>
      </c>
      <c r="I31" s="19">
        <f>B31-H31</f>
        <v>2.4560772365945951</v>
      </c>
      <c r="J31" s="17">
        <f t="shared" si="14"/>
        <v>2.4560772365945951</v>
      </c>
      <c r="K31" s="20">
        <f t="shared" si="11"/>
        <v>2.3618398729025797E-2</v>
      </c>
      <c r="L31" s="17">
        <f t="shared" si="15"/>
        <v>6.0323153921181429</v>
      </c>
      <c r="M31" s="15">
        <f>0.6*B30+0.4*M30</f>
        <v>101.77932211949154</v>
      </c>
      <c r="N31" s="15">
        <f t="shared" si="6"/>
        <v>2.210675880508461</v>
      </c>
      <c r="O31" s="13">
        <f t="shared" si="16"/>
        <v>2.210675880508461</v>
      </c>
      <c r="P31" s="16">
        <f t="shared" si="8"/>
        <v>2.1258543350567819E-2</v>
      </c>
      <c r="Q31" s="13">
        <f t="shared" si="17"/>
        <v>4.8870878486618592</v>
      </c>
    </row>
    <row r="32" spans="1:17" x14ac:dyDescent="0.25">
      <c r="A32" s="1">
        <v>44207</v>
      </c>
      <c r="B32" s="2">
        <v>103.839996</v>
      </c>
      <c r="C32" s="23">
        <f>0.2*B31+0.8*C31</f>
        <v>101.20610641978176</v>
      </c>
      <c r="D32" s="23">
        <f>B32-C32</f>
        <v>2.6338895802182378</v>
      </c>
      <c r="E32" s="21">
        <f t="shared" si="1"/>
        <v>2.6338895802182378</v>
      </c>
      <c r="F32" s="24">
        <f>E32/M32</f>
        <v>2.5545521478840216E-2</v>
      </c>
      <c r="G32" s="21">
        <f t="shared" si="12"/>
        <v>6.9373743207822054</v>
      </c>
      <c r="H32" s="19">
        <f>0.4*B31+0.6*H31</f>
        <v>102.51635165804325</v>
      </c>
      <c r="I32" s="19">
        <f>B32-H32</f>
        <v>1.3236443419567507</v>
      </c>
      <c r="J32" s="17">
        <f t="shared" si="14"/>
        <v>1.3236443419567507</v>
      </c>
      <c r="K32" s="20">
        <f t="shared" si="11"/>
        <v>1.2746960640837763E-2</v>
      </c>
      <c r="L32" s="17">
        <f t="shared" si="15"/>
        <v>1.7520343439941197</v>
      </c>
      <c r="M32" s="15">
        <f>0.6*B31+0.4*M31</f>
        <v>103.10572764779661</v>
      </c>
      <c r="N32" s="15">
        <f t="shared" si="6"/>
        <v>0.7342683522033866</v>
      </c>
      <c r="O32" s="13">
        <f t="shared" si="16"/>
        <v>0.7342683522033866</v>
      </c>
      <c r="P32" s="16">
        <f t="shared" si="8"/>
        <v>7.0711515840523199E-3</v>
      </c>
      <c r="Q32" s="13">
        <f t="shared" si="17"/>
        <v>0.53915001304747656</v>
      </c>
    </row>
    <row r="33" spans="1:17" x14ac:dyDescent="0.25">
      <c r="A33" s="1">
        <v>44208</v>
      </c>
      <c r="B33" s="2">
        <v>104.029999</v>
      </c>
      <c r="C33" s="23">
        <f>0.2*B32+0.8*C32</f>
        <v>101.73288433582542</v>
      </c>
      <c r="D33" s="23">
        <f>B33-C33</f>
        <v>2.2971146641745861</v>
      </c>
      <c r="E33" s="21">
        <f t="shared" si="1"/>
        <v>2.2971146641745861</v>
      </c>
      <c r="F33" s="24">
        <f>E33/M33</f>
        <v>2.2184422966011291E-2</v>
      </c>
      <c r="G33" s="21">
        <f t="shared" si="12"/>
        <v>5.2767357803659216</v>
      </c>
      <c r="H33" s="19">
        <f>0.4*B32+0.6*H32</f>
        <v>103.04580939482595</v>
      </c>
      <c r="I33" s="19">
        <f>B33-H33</f>
        <v>0.98418960517405196</v>
      </c>
      <c r="J33" s="17">
        <f t="shared" si="14"/>
        <v>0.98418960517405196</v>
      </c>
      <c r="K33" s="20">
        <f t="shared" si="11"/>
        <v>9.4606326505304681E-3</v>
      </c>
      <c r="L33" s="17">
        <f t="shared" si="15"/>
        <v>0.96862917893265632</v>
      </c>
      <c r="M33" s="15">
        <f>0.6*B32+0.4*M32</f>
        <v>103.54628865911864</v>
      </c>
      <c r="N33" s="15">
        <f t="shared" si="6"/>
        <v>0.483710340881359</v>
      </c>
      <c r="O33" s="13">
        <f t="shared" si="16"/>
        <v>0.483710340881359</v>
      </c>
      <c r="P33" s="16">
        <f t="shared" si="8"/>
        <v>4.6497197494095813E-3</v>
      </c>
      <c r="Q33" s="13">
        <f t="shared" si="17"/>
        <v>0.23397569387556053</v>
      </c>
    </row>
    <row r="34" spans="1:17" x14ac:dyDescent="0.25">
      <c r="A34" s="1">
        <v>44209</v>
      </c>
      <c r="B34" s="2">
        <v>103.889999</v>
      </c>
      <c r="C34" s="23">
        <f>0.2*B33+0.8*C33</f>
        <v>102.19230726866033</v>
      </c>
      <c r="D34" s="23">
        <f>B34-C34</f>
        <v>1.697691731339674</v>
      </c>
      <c r="E34" s="21">
        <f t="shared" si="1"/>
        <v>1.697691731339674</v>
      </c>
      <c r="F34" s="24">
        <f>E34/M34</f>
        <v>1.6349660170788587E-2</v>
      </c>
      <c r="G34" s="21">
        <f t="shared" si="12"/>
        <v>2.8821572146590997</v>
      </c>
      <c r="H34" s="19">
        <f>0.4*B33+0.6*H33</f>
        <v>103.43948523689556</v>
      </c>
      <c r="I34" s="19">
        <f>B34-H34</f>
        <v>0.45051376310443914</v>
      </c>
      <c r="J34" s="17">
        <f t="shared" si="14"/>
        <v>0.45051376310443914</v>
      </c>
      <c r="K34" s="20">
        <f t="shared" si="11"/>
        <v>4.3364497780430155E-3</v>
      </c>
      <c r="L34" s="17">
        <f t="shared" si="15"/>
        <v>0.2029626507465227</v>
      </c>
      <c r="M34" s="15">
        <f>0.6*B33+0.4*M33</f>
        <v>103.83651486364747</v>
      </c>
      <c r="N34" s="15">
        <f t="shared" si="6"/>
        <v>5.3484136352537348E-2</v>
      </c>
      <c r="O34" s="13">
        <f t="shared" si="16"/>
        <v>5.3484136352537348E-2</v>
      </c>
      <c r="P34" s="16">
        <f t="shared" si="8"/>
        <v>5.1481506273320249E-4</v>
      </c>
      <c r="Q34" s="13">
        <f t="shared" si="17"/>
        <v>2.8605528413768069E-3</v>
      </c>
    </row>
    <row r="35" spans="1:17" x14ac:dyDescent="0.25">
      <c r="A35" s="1">
        <v>44210</v>
      </c>
      <c r="B35" s="2">
        <v>103.41999800000001</v>
      </c>
      <c r="C35" s="23">
        <f>0.2*B34+0.8*C34</f>
        <v>102.53184561492827</v>
      </c>
      <c r="D35" s="23">
        <f>B35-C35</f>
        <v>0.88815238507173433</v>
      </c>
      <c r="E35" s="21">
        <f t="shared" si="1"/>
        <v>0.88815238507173433</v>
      </c>
      <c r="F35" s="24">
        <f>E35/M35</f>
        <v>8.5507298583417761E-3</v>
      </c>
      <c r="G35" s="21">
        <f t="shared" si="12"/>
        <v>0.78881465910861026</v>
      </c>
      <c r="H35" s="19">
        <f>0.4*B34+0.6*H34</f>
        <v>103.61969074213735</v>
      </c>
      <c r="I35" s="19">
        <f>B35-H35</f>
        <v>-0.19969274213734423</v>
      </c>
      <c r="J35" s="17">
        <f t="shared" si="14"/>
        <v>0.19969274213734423</v>
      </c>
      <c r="K35" s="20">
        <f t="shared" si="11"/>
        <v>1.9308909881949931E-3</v>
      </c>
      <c r="L35" s="17">
        <f t="shared" si="15"/>
        <v>3.9877191262331857E-2</v>
      </c>
      <c r="M35" s="15">
        <f>0.6*B34+0.4*M34</f>
        <v>103.86860534545899</v>
      </c>
      <c r="N35" s="15">
        <f t="shared" si="6"/>
        <v>-0.4486073454589814</v>
      </c>
      <c r="O35" s="13">
        <f t="shared" si="16"/>
        <v>0.4486073454589814</v>
      </c>
      <c r="P35" s="16">
        <f t="shared" si="8"/>
        <v>4.3377234010290866E-3</v>
      </c>
      <c r="Q35" s="13">
        <f t="shared" si="17"/>
        <v>0.20124855039975387</v>
      </c>
    </row>
    <row r="36" spans="1:17" x14ac:dyDescent="0.25">
      <c r="A36" s="1">
        <v>44211</v>
      </c>
      <c r="B36" s="2">
        <v>102.050003</v>
      </c>
      <c r="C36" s="23">
        <f>0.2*B35+0.8*C35</f>
        <v>102.70947609194263</v>
      </c>
      <c r="D36" s="23">
        <f>B36-C36</f>
        <v>-0.65947309194262971</v>
      </c>
      <c r="E36" s="21">
        <f t="shared" si="1"/>
        <v>0.65947309194262971</v>
      </c>
      <c r="F36" s="24">
        <f>E36/M36</f>
        <v>6.3656047365750609E-3</v>
      </c>
      <c r="G36" s="21">
        <f t="shared" si="12"/>
        <v>0.43490475899637215</v>
      </c>
      <c r="H36" s="19">
        <f>0.4*B35+0.6*H35</f>
        <v>103.53981364528241</v>
      </c>
      <c r="I36" s="19">
        <f>B36-H36</f>
        <v>-1.4898106452824038</v>
      </c>
      <c r="J36" s="17">
        <f t="shared" si="14"/>
        <v>1.4898106452824038</v>
      </c>
      <c r="K36" s="20">
        <f t="shared" si="11"/>
        <v>1.4598829999861966E-2</v>
      </c>
      <c r="L36" s="17">
        <f t="shared" si="15"/>
        <v>2.2195357587967726</v>
      </c>
      <c r="M36" s="15">
        <f>0.6*B35+0.4*M35</f>
        <v>103.59944093818359</v>
      </c>
      <c r="N36" s="15">
        <f t="shared" si="6"/>
        <v>-1.549437938183587</v>
      </c>
      <c r="O36" s="13">
        <f t="shared" si="16"/>
        <v>1.549437938183587</v>
      </c>
      <c r="P36" s="16">
        <f t="shared" si="8"/>
        <v>1.5183124866577288E-2</v>
      </c>
      <c r="Q36" s="13">
        <f t="shared" si="17"/>
        <v>2.4007579242826051</v>
      </c>
    </row>
    <row r="37" spans="1:17" x14ac:dyDescent="0.25">
      <c r="A37" s="1">
        <v>44215</v>
      </c>
      <c r="B37" s="2">
        <v>102.230003</v>
      </c>
      <c r="C37" s="23">
        <f>0.2*B36+0.8*C36</f>
        <v>102.57758147355412</v>
      </c>
      <c r="D37" s="23">
        <f>B37-C37</f>
        <v>-0.34757847355412252</v>
      </c>
      <c r="E37" s="21">
        <f t="shared" si="1"/>
        <v>0.34757847355412252</v>
      </c>
      <c r="F37" s="24">
        <f>E37/M37</f>
        <v>3.3854020114931142E-3</v>
      </c>
      <c r="G37" s="21">
        <f t="shared" si="12"/>
        <v>0.12081079527821385</v>
      </c>
      <c r="H37" s="19">
        <f>0.4*B36+0.6*H36</f>
        <v>102.94388938716945</v>
      </c>
      <c r="I37" s="19">
        <f>B37-H37</f>
        <v>-0.71388638716945252</v>
      </c>
      <c r="J37" s="17">
        <f t="shared" si="14"/>
        <v>0.71388638716945252</v>
      </c>
      <c r="K37" s="20">
        <f t="shared" si="11"/>
        <v>6.9831396480488465E-3</v>
      </c>
      <c r="L37" s="17">
        <f t="shared" si="15"/>
        <v>0.50963377378585351</v>
      </c>
      <c r="M37" s="15">
        <f>0.6*B36+0.4*M36</f>
        <v>102.66977817527344</v>
      </c>
      <c r="N37" s="15">
        <f t="shared" si="6"/>
        <v>-0.43977517527343934</v>
      </c>
      <c r="O37" s="13">
        <f t="shared" si="16"/>
        <v>0.43977517527343934</v>
      </c>
      <c r="P37" s="16">
        <f t="shared" si="8"/>
        <v>4.3018210150442757E-3</v>
      </c>
      <c r="Q37" s="13">
        <f t="shared" si="17"/>
        <v>0.1934022047867843</v>
      </c>
    </row>
    <row r="38" spans="1:17" x14ac:dyDescent="0.25">
      <c r="A38" s="1">
        <v>44216</v>
      </c>
      <c r="B38" s="2">
        <v>102.889999</v>
      </c>
      <c r="C38" s="23">
        <f>0.2*B37+0.8*C37</f>
        <v>102.5080657788433</v>
      </c>
      <c r="D38" s="23">
        <f>B38-C38</f>
        <v>0.38193322115670014</v>
      </c>
      <c r="E38" s="21">
        <f t="shared" si="1"/>
        <v>0.38193322115670014</v>
      </c>
      <c r="F38" s="24">
        <f>E38/M38</f>
        <v>3.7296012476859628E-3</v>
      </c>
      <c r="G38" s="21">
        <f t="shared" si="12"/>
        <v>0.14587298542313282</v>
      </c>
      <c r="H38" s="19">
        <f>0.4*B37+0.6*H37</f>
        <v>102.65833483230168</v>
      </c>
      <c r="I38" s="19">
        <f>B38-H38</f>
        <v>0.23166416769832665</v>
      </c>
      <c r="J38" s="17">
        <f t="shared" si="14"/>
        <v>0.23166416769832665</v>
      </c>
      <c r="K38" s="20">
        <f t="shared" si="11"/>
        <v>2.2515712892399449E-3</v>
      </c>
      <c r="L38" s="17">
        <f t="shared" si="15"/>
        <v>5.3668286595358411E-2</v>
      </c>
      <c r="M38" s="15">
        <f>0.6*B37+0.4*M37</f>
        <v>102.40591307010936</v>
      </c>
      <c r="N38" s="15">
        <f t="shared" si="6"/>
        <v>0.48408592989063948</v>
      </c>
      <c r="O38" s="13">
        <f t="shared" si="16"/>
        <v>0.48408592989063948</v>
      </c>
      <c r="P38" s="16">
        <f t="shared" si="8"/>
        <v>4.7048880804308243E-3</v>
      </c>
      <c r="Q38" s="13">
        <f t="shared" si="17"/>
        <v>0.23433918751808511</v>
      </c>
    </row>
    <row r="39" spans="1:17" x14ac:dyDescent="0.25">
      <c r="A39" s="1">
        <v>44217</v>
      </c>
      <c r="B39" s="2">
        <v>102.550003</v>
      </c>
      <c r="C39" s="23">
        <f>0.2*B38+0.8*C38</f>
        <v>102.58445242307465</v>
      </c>
      <c r="D39" s="23">
        <f>B39-C39</f>
        <v>-3.4449423074647711E-2</v>
      </c>
      <c r="E39" s="21">
        <f t="shared" si="1"/>
        <v>3.4449423074647711E-2</v>
      </c>
      <c r="F39" s="24">
        <f>E39/M39</f>
        <v>3.3544929462128649E-4</v>
      </c>
      <c r="G39" s="21">
        <f t="shared" si="12"/>
        <v>1.1867627501760702E-3</v>
      </c>
      <c r="H39" s="19">
        <f>0.4*B38+0.6*H38</f>
        <v>102.75100049938101</v>
      </c>
      <c r="I39" s="19">
        <f>B39-H39</f>
        <v>-0.20099749938100331</v>
      </c>
      <c r="J39" s="17">
        <f t="shared" si="14"/>
        <v>0.20099749938100331</v>
      </c>
      <c r="K39" s="20">
        <f t="shared" si="11"/>
        <v>1.9599950609558081E-3</v>
      </c>
      <c r="L39" s="17">
        <f t="shared" si="15"/>
        <v>4.0399994757416423E-2</v>
      </c>
      <c r="M39" s="15">
        <f>0.6*B38+0.4*M38</f>
        <v>102.69636462804375</v>
      </c>
      <c r="N39" s="15">
        <f t="shared" si="6"/>
        <v>-0.14636162804374919</v>
      </c>
      <c r="O39" s="13">
        <f t="shared" si="16"/>
        <v>0.14636162804374919</v>
      </c>
      <c r="P39" s="16">
        <f t="shared" si="8"/>
        <v>1.4272220747155824E-3</v>
      </c>
      <c r="Q39" s="13">
        <f t="shared" si="17"/>
        <v>2.1421726163616789E-2</v>
      </c>
    </row>
    <row r="40" spans="1:17" x14ac:dyDescent="0.25">
      <c r="A40" s="1">
        <v>44218</v>
      </c>
      <c r="B40" s="2">
        <v>101.110001</v>
      </c>
      <c r="C40" s="23">
        <f>0.2*B39+0.8*C39</f>
        <v>102.57756253845973</v>
      </c>
      <c r="D40" s="23">
        <f>B40-C40</f>
        <v>-1.4675615384597336</v>
      </c>
      <c r="E40" s="21">
        <f t="shared" si="1"/>
        <v>1.4675615384597336</v>
      </c>
      <c r="F40" s="24">
        <f>E40/M40</f>
        <v>1.4302527148597841E-2</v>
      </c>
      <c r="G40" s="21">
        <f t="shared" si="12"/>
        <v>2.1537368691663001</v>
      </c>
      <c r="H40" s="19">
        <f>0.4*B39+0.6*H39</f>
        <v>102.6706014996286</v>
      </c>
      <c r="I40" s="19">
        <f>B40-H40</f>
        <v>-1.560600499628606</v>
      </c>
      <c r="J40" s="17">
        <f t="shared" si="14"/>
        <v>1.560600499628606</v>
      </c>
      <c r="K40" s="20">
        <f t="shared" si="11"/>
        <v>1.5434679895103613E-2</v>
      </c>
      <c r="L40" s="17">
        <f t="shared" si="15"/>
        <v>2.4354739194410548</v>
      </c>
      <c r="M40" s="15">
        <f>0.6*B39+0.4*M39</f>
        <v>102.60854765121751</v>
      </c>
      <c r="N40" s="15">
        <f t="shared" si="6"/>
        <v>-1.4985466512175094</v>
      </c>
      <c r="O40" s="13">
        <f t="shared" si="16"/>
        <v>1.4985466512175094</v>
      </c>
      <c r="P40" s="16">
        <f t="shared" si="8"/>
        <v>1.4820953777040409E-2</v>
      </c>
      <c r="Q40" s="13">
        <f t="shared" si="17"/>
        <v>2.2456420658752116</v>
      </c>
    </row>
    <row r="41" spans="1:17" x14ac:dyDescent="0.25">
      <c r="A41" s="1">
        <v>44221</v>
      </c>
      <c r="B41" s="2">
        <v>99.279999000000004</v>
      </c>
      <c r="C41" s="23">
        <f>0.2*B40+0.8*C40</f>
        <v>102.28405023076779</v>
      </c>
      <c r="D41" s="23">
        <f>B41-C41</f>
        <v>-3.0040512307677858</v>
      </c>
      <c r="E41" s="21">
        <f t="shared" si="1"/>
        <v>3.0040512307677858</v>
      </c>
      <c r="F41" s="24">
        <f>E41/M41</f>
        <v>2.9535624535028459E-2</v>
      </c>
      <c r="G41" s="21">
        <f t="shared" si="12"/>
        <v>9.0243237970774484</v>
      </c>
      <c r="H41" s="19">
        <f>0.4*B40+0.6*H40</f>
        <v>102.04636129977716</v>
      </c>
      <c r="I41" s="19">
        <f>B41-H41</f>
        <v>-2.7663622997771569</v>
      </c>
      <c r="J41" s="17">
        <f t="shared" si="14"/>
        <v>2.7663622997771569</v>
      </c>
      <c r="K41" s="20">
        <f t="shared" si="11"/>
        <v>2.786424584650889E-2</v>
      </c>
      <c r="L41" s="17">
        <f t="shared" si="15"/>
        <v>7.65276037362836</v>
      </c>
      <c r="M41" s="15">
        <f>0.6*B40+0.4*M40</f>
        <v>101.709419660487</v>
      </c>
      <c r="N41" s="15">
        <f t="shared" si="6"/>
        <v>-2.429420660486997</v>
      </c>
      <c r="O41" s="13">
        <f t="shared" si="16"/>
        <v>2.429420660486997</v>
      </c>
      <c r="P41" s="16">
        <f t="shared" si="8"/>
        <v>2.4470393684099423E-2</v>
      </c>
      <c r="Q41" s="13">
        <f t="shared" si="17"/>
        <v>5.9020847456010772</v>
      </c>
    </row>
    <row r="42" spans="1:17" x14ac:dyDescent="0.25">
      <c r="A42" s="1">
        <v>44222</v>
      </c>
      <c r="B42" s="2">
        <v>99.709998999999996</v>
      </c>
      <c r="C42" s="23">
        <f>0.2*B41+0.8*C41</f>
        <v>101.68323998461425</v>
      </c>
      <c r="D42" s="23">
        <f>B42-C42</f>
        <v>-1.9732409846142502</v>
      </c>
      <c r="E42" s="21">
        <f t="shared" si="1"/>
        <v>1.9732409846142502</v>
      </c>
      <c r="F42" s="24">
        <f>E42/M42</f>
        <v>1.9682854860943674E-2</v>
      </c>
      <c r="G42" s="21">
        <f t="shared" si="12"/>
        <v>3.893679983361416</v>
      </c>
      <c r="H42" s="19">
        <f>0.4*B41+0.6*H41</f>
        <v>100.9398163798663</v>
      </c>
      <c r="I42" s="19">
        <f>B42-H42</f>
        <v>-1.2298173798663043</v>
      </c>
      <c r="J42" s="17">
        <f t="shared" si="14"/>
        <v>1.2298173798663043</v>
      </c>
      <c r="K42" s="20">
        <f t="shared" si="11"/>
        <v>1.2333942354831479E-2</v>
      </c>
      <c r="L42" s="17">
        <f t="shared" si="15"/>
        <v>1.5124507878212219</v>
      </c>
      <c r="M42" s="15">
        <f>0.6*B41+0.4*M41</f>
        <v>100.2517672641948</v>
      </c>
      <c r="N42" s="15">
        <f t="shared" si="6"/>
        <v>-0.54176826419480051</v>
      </c>
      <c r="O42" s="13">
        <f t="shared" si="16"/>
        <v>0.54176826419480051</v>
      </c>
      <c r="P42" s="16">
        <f t="shared" si="8"/>
        <v>5.4334396713292569E-3</v>
      </c>
      <c r="Q42" s="13">
        <f t="shared" si="17"/>
        <v>0.29351285208864714</v>
      </c>
    </row>
    <row r="43" spans="1:17" x14ac:dyDescent="0.25">
      <c r="A43" s="1">
        <v>44223</v>
      </c>
      <c r="B43" s="2">
        <v>97</v>
      </c>
      <c r="C43" s="23">
        <f>0.2*B42+0.8*C42</f>
        <v>101.2885917876914</v>
      </c>
      <c r="D43" s="23">
        <f>B43-C43</f>
        <v>-4.2885917876914021</v>
      </c>
      <c r="E43" s="21">
        <f t="shared" si="1"/>
        <v>4.2885917876914021</v>
      </c>
      <c r="F43" s="24">
        <f>E43/M43</f>
        <v>4.2917373605535526E-2</v>
      </c>
      <c r="G43" s="21">
        <f t="shared" si="12"/>
        <v>18.392019521454138</v>
      </c>
      <c r="H43" s="19">
        <f>0.4*B42+0.6*H42</f>
        <v>100.44788942791979</v>
      </c>
      <c r="I43" s="19">
        <f>B43-H43</f>
        <v>-3.4478894279197903</v>
      </c>
      <c r="J43" s="17">
        <f t="shared" si="14"/>
        <v>3.4478894279197903</v>
      </c>
      <c r="K43" s="20">
        <f t="shared" si="11"/>
        <v>3.5545251834224641E-2</v>
      </c>
      <c r="L43" s="17">
        <f t="shared" si="15"/>
        <v>11.887941507161058</v>
      </c>
      <c r="M43" s="15">
        <f>0.6*B42+0.4*M42</f>
        <v>99.926706305677925</v>
      </c>
      <c r="N43" s="15">
        <f t="shared" si="6"/>
        <v>-2.926706305677925</v>
      </c>
      <c r="O43" s="13">
        <f t="shared" si="16"/>
        <v>2.926706305677925</v>
      </c>
      <c r="P43" s="16">
        <f t="shared" si="8"/>
        <v>3.0172229955442526E-2</v>
      </c>
      <c r="Q43" s="13">
        <f t="shared" si="17"/>
        <v>8.5656097996949274</v>
      </c>
    </row>
    <row r="44" spans="1:17" x14ac:dyDescent="0.25">
      <c r="A44" s="1">
        <v>44224</v>
      </c>
      <c r="B44" s="2">
        <v>97.650002000000001</v>
      </c>
      <c r="C44" s="23">
        <f>0.2*B43+0.8*C43</f>
        <v>100.43087343015313</v>
      </c>
      <c r="D44" s="23">
        <f>B44-C44</f>
        <v>-2.7808714301531268</v>
      </c>
      <c r="E44" s="21">
        <f t="shared" si="1"/>
        <v>2.7808714301531268</v>
      </c>
      <c r="F44" s="24">
        <f>E44/M44</f>
        <v>2.8326903294394981E-2</v>
      </c>
      <c r="G44" s="21">
        <f t="shared" si="12"/>
        <v>7.7332459110418963</v>
      </c>
      <c r="H44" s="19">
        <f>0.4*B43+0.6*H43</f>
        <v>99.068733656751874</v>
      </c>
      <c r="I44" s="19">
        <f>B44-H44</f>
        <v>-1.4187316567518735</v>
      </c>
      <c r="J44" s="17">
        <f t="shared" si="14"/>
        <v>1.4187316567518735</v>
      </c>
      <c r="K44" s="20">
        <f t="shared" si="11"/>
        <v>1.4528741707059806E-2</v>
      </c>
      <c r="L44" s="17">
        <f t="shared" si="15"/>
        <v>2.0127995138699157</v>
      </c>
      <c r="M44" s="15">
        <f>0.6*B43+0.4*M43</f>
        <v>98.170682522271164</v>
      </c>
      <c r="N44" s="15">
        <f t="shared" si="6"/>
        <v>-0.52068052227116368</v>
      </c>
      <c r="O44" s="13">
        <f t="shared" si="16"/>
        <v>0.52068052227116368</v>
      </c>
      <c r="P44" s="16">
        <f t="shared" si="8"/>
        <v>5.3321096938755176E-3</v>
      </c>
      <c r="Q44" s="13">
        <f t="shared" si="17"/>
        <v>0.27110820627257176</v>
      </c>
    </row>
    <row r="45" spans="1:17" x14ac:dyDescent="0.25">
      <c r="A45" s="1">
        <v>44225</v>
      </c>
      <c r="B45" s="2">
        <v>95.709998999999996</v>
      </c>
      <c r="C45" s="23">
        <f>0.2*B44+0.8*C44</f>
        <v>99.874699144122516</v>
      </c>
      <c r="D45" s="23">
        <f>B45-C45</f>
        <v>-4.16470014412252</v>
      </c>
      <c r="E45" s="21">
        <f t="shared" si="1"/>
        <v>4.16470014412252</v>
      </c>
      <c r="F45" s="24">
        <f>E45/M45</f>
        <v>4.2558487545280965E-2</v>
      </c>
      <c r="G45" s="21">
        <f t="shared" si="12"/>
        <v>17.344727290454138</v>
      </c>
      <c r="H45" s="19">
        <f>0.4*B44+0.6*H44</f>
        <v>98.50124099405113</v>
      </c>
      <c r="I45" s="19">
        <f>B45-H45</f>
        <v>-2.7912419940511342</v>
      </c>
      <c r="J45" s="17">
        <f t="shared" si="14"/>
        <v>2.7912419940511342</v>
      </c>
      <c r="K45" s="20">
        <f t="shared" si="11"/>
        <v>2.9163535923254311E-2</v>
      </c>
      <c r="L45" s="17">
        <f t="shared" si="15"/>
        <v>7.7910318693545513</v>
      </c>
      <c r="M45" s="15">
        <f>0.6*B44+0.4*M44</f>
        <v>97.858274208908455</v>
      </c>
      <c r="N45" s="15">
        <f t="shared" si="6"/>
        <v>-2.1482752089084585</v>
      </c>
      <c r="O45" s="13">
        <f t="shared" si="16"/>
        <v>2.1482752089084585</v>
      </c>
      <c r="P45" s="16">
        <f t="shared" si="8"/>
        <v>2.2445671626310001E-2</v>
      </c>
      <c r="Q45" s="13">
        <f t="shared" si="17"/>
        <v>4.6150863732106808</v>
      </c>
    </row>
    <row r="46" spans="1:17" x14ac:dyDescent="0.25">
      <c r="A46" s="1">
        <v>44228</v>
      </c>
      <c r="B46" s="2">
        <v>98.529999000000004</v>
      </c>
      <c r="C46" s="23">
        <f>0.2*B45+0.8*C45</f>
        <v>99.041759115298021</v>
      </c>
      <c r="D46" s="23">
        <f>B46-C46</f>
        <v>-0.51176011529801713</v>
      </c>
      <c r="E46" s="21">
        <f t="shared" si="1"/>
        <v>0.51176011529801713</v>
      </c>
      <c r="F46" s="24">
        <f>E46/M46</f>
        <v>5.2994074427433332E-3</v>
      </c>
      <c r="G46" s="21">
        <f t="shared" si="12"/>
        <v>0.26189841560983979</v>
      </c>
      <c r="H46" s="19">
        <f>0.4*B45+0.6*H45</f>
        <v>97.384744196430674</v>
      </c>
      <c r="I46" s="19">
        <f>B46-H46</f>
        <v>1.1452548035693297</v>
      </c>
      <c r="J46" s="17">
        <f t="shared" si="14"/>
        <v>1.1452548035693297</v>
      </c>
      <c r="K46" s="20">
        <f t="shared" si="11"/>
        <v>1.1623412312927454E-2</v>
      </c>
      <c r="L46" s="17">
        <f t="shared" si="15"/>
        <v>1.311608565098624</v>
      </c>
      <c r="M46" s="15">
        <f>0.6*B45+0.4*M45</f>
        <v>96.569309083563383</v>
      </c>
      <c r="N46" s="15">
        <f t="shared" si="6"/>
        <v>1.9606899164366212</v>
      </c>
      <c r="O46" s="13">
        <f t="shared" si="16"/>
        <v>1.9606899164366212</v>
      </c>
      <c r="P46" s="16">
        <f t="shared" si="8"/>
        <v>1.9899420849853262E-2</v>
      </c>
      <c r="Q46" s="13">
        <f t="shared" si="17"/>
        <v>3.8443049484162444</v>
      </c>
    </row>
    <row r="47" spans="1:17" x14ac:dyDescent="0.25">
      <c r="A47" s="1">
        <v>44229</v>
      </c>
      <c r="B47" s="2">
        <v>99.239998</v>
      </c>
      <c r="C47" s="23">
        <f>0.2*B46+0.8*C46</f>
        <v>98.939407092238426</v>
      </c>
      <c r="D47" s="23">
        <f>B47-C47</f>
        <v>0.30059090776157404</v>
      </c>
      <c r="E47" s="21">
        <f t="shared" si="1"/>
        <v>0.30059090776157404</v>
      </c>
      <c r="F47" s="24">
        <f>E47/M47</f>
        <v>3.0752333548014505E-3</v>
      </c>
      <c r="G47" s="21">
        <f t="shared" si="12"/>
        <v>9.0354893828927113E-2</v>
      </c>
      <c r="H47" s="19">
        <f>0.4*B46+0.6*H46</f>
        <v>97.8428461178584</v>
      </c>
      <c r="I47" s="19">
        <f>B47-H47</f>
        <v>1.3971518821415998</v>
      </c>
      <c r="J47" s="17">
        <f t="shared" si="14"/>
        <v>1.3971518821415998</v>
      </c>
      <c r="K47" s="20">
        <f t="shared" si="11"/>
        <v>1.4078515823242961E-2</v>
      </c>
      <c r="L47" s="17">
        <f t="shared" si="15"/>
        <v>1.9520333817718147</v>
      </c>
      <c r="M47" s="15">
        <f>0.6*B46+0.4*M46</f>
        <v>97.74572303342535</v>
      </c>
      <c r="N47" s="15">
        <f t="shared" si="6"/>
        <v>1.4942749665746504</v>
      </c>
      <c r="O47" s="13">
        <f t="shared" si="16"/>
        <v>1.4942749665746504</v>
      </c>
      <c r="P47" s="16">
        <f t="shared" si="8"/>
        <v>1.5057184569619303E-2</v>
      </c>
      <c r="Q47" s="13">
        <f t="shared" si="17"/>
        <v>2.2328576757316725</v>
      </c>
    </row>
    <row r="48" spans="1:17" x14ac:dyDescent="0.25">
      <c r="A48" s="1">
        <v>44230</v>
      </c>
      <c r="B48" s="2">
        <v>111.30999799999999</v>
      </c>
      <c r="C48" s="23">
        <f>0.2*B47+0.8*C47</f>
        <v>98.999525273790738</v>
      </c>
      <c r="D48" s="23">
        <f>B48-C48</f>
        <v>12.310472726209255</v>
      </c>
      <c r="E48" s="21">
        <f t="shared" si="1"/>
        <v>12.310472726209255</v>
      </c>
      <c r="F48" s="24">
        <f>E48/M48</f>
        <v>0.12479914014708045</v>
      </c>
      <c r="G48" s="21">
        <f t="shared" si="12"/>
        <v>151.54773874274193</v>
      </c>
      <c r="H48" s="19">
        <f>0.4*B47+0.6*H47</f>
        <v>98.401706870715032</v>
      </c>
      <c r="I48" s="19">
        <f>B48-H48</f>
        <v>12.908291129284962</v>
      </c>
      <c r="J48" s="17">
        <f t="shared" si="14"/>
        <v>12.908291129284962</v>
      </c>
      <c r="K48" s="20">
        <f t="shared" si="11"/>
        <v>0.11596704124713902</v>
      </c>
      <c r="L48" s="17">
        <f t="shared" si="15"/>
        <v>166.62397987837682</v>
      </c>
      <c r="M48" s="15">
        <f>0.6*B47+0.4*M47</f>
        <v>98.642288013370148</v>
      </c>
      <c r="N48" s="15">
        <f t="shared" si="6"/>
        <v>12.667709986629845</v>
      </c>
      <c r="O48" s="13">
        <f t="shared" si="16"/>
        <v>12.667709986629845</v>
      </c>
      <c r="P48" s="16">
        <f t="shared" si="8"/>
        <v>0.11380567976139794</v>
      </c>
      <c r="Q48" s="13">
        <f t="shared" si="17"/>
        <v>160.47087630536151</v>
      </c>
    </row>
    <row r="49" spans="1:17" x14ac:dyDescent="0.25">
      <c r="A49" s="1">
        <v>44231</v>
      </c>
      <c r="B49" s="2">
        <v>110.879997</v>
      </c>
      <c r="C49" s="23">
        <f>0.2*B48+0.8*C48</f>
        <v>101.46161981903259</v>
      </c>
      <c r="D49" s="23">
        <f>B49-C49</f>
        <v>9.4183771809674113</v>
      </c>
      <c r="E49" s="21">
        <f t="shared" si="1"/>
        <v>9.4183771809674113</v>
      </c>
      <c r="F49" s="24">
        <f>E49/M49</f>
        <v>8.8649462123123898E-2</v>
      </c>
      <c r="G49" s="21">
        <f t="shared" si="12"/>
        <v>88.705828722967638</v>
      </c>
      <c r="H49" s="19">
        <f>0.4*B48+0.6*H48</f>
        <v>103.56502332242901</v>
      </c>
      <c r="I49" s="19">
        <f>B49-H49</f>
        <v>7.3149736775709897</v>
      </c>
      <c r="J49" s="17">
        <f t="shared" si="14"/>
        <v>7.3149736775709897</v>
      </c>
      <c r="K49" s="20">
        <f t="shared" si="11"/>
        <v>6.5971986611534542E-2</v>
      </c>
      <c r="L49" s="17">
        <f t="shared" si="15"/>
        <v>53.508839903556449</v>
      </c>
      <c r="M49" s="15">
        <f>0.6*B48+0.4*M48</f>
        <v>106.24291400534804</v>
      </c>
      <c r="N49" s="15">
        <f t="shared" si="6"/>
        <v>4.6370829946519621</v>
      </c>
      <c r="O49" s="13">
        <f t="shared" si="16"/>
        <v>4.6370829946519621</v>
      </c>
      <c r="P49" s="16">
        <f t="shared" si="8"/>
        <v>4.1820735210264859E-2</v>
      </c>
      <c r="Q49" s="13">
        <f t="shared" si="17"/>
        <v>21.502538699290408</v>
      </c>
    </row>
    <row r="50" spans="1:17" x14ac:dyDescent="0.25">
      <c r="A50" s="1">
        <v>44232</v>
      </c>
      <c r="B50" s="2">
        <v>116.709999</v>
      </c>
      <c r="C50" s="23">
        <f>0.2*B49+0.8*C49</f>
        <v>103.34529525522609</v>
      </c>
      <c r="D50" s="23">
        <f>B50-C50</f>
        <v>13.364703744773905</v>
      </c>
      <c r="E50" s="21">
        <f t="shared" si="1"/>
        <v>13.364703744773905</v>
      </c>
      <c r="F50" s="24">
        <f>E50/M50</f>
        <v>0.1225836612273145</v>
      </c>
      <c r="G50" s="21">
        <f t="shared" si="12"/>
        <v>178.61530618557364</v>
      </c>
      <c r="H50" s="19">
        <f>0.4*B49+0.6*H49</f>
        <v>106.4910127934574</v>
      </c>
      <c r="I50" s="19">
        <f>B50-H50</f>
        <v>10.218986206542596</v>
      </c>
      <c r="J50" s="17">
        <f t="shared" si="14"/>
        <v>10.218986206542596</v>
      </c>
      <c r="K50" s="20">
        <f t="shared" si="11"/>
        <v>8.7558789256288114E-2</v>
      </c>
      <c r="L50" s="17">
        <f t="shared" si="15"/>
        <v>104.42767908950783</v>
      </c>
      <c r="M50" s="15">
        <f>0.6*B49+0.4*M49</f>
        <v>109.02516380213922</v>
      </c>
      <c r="N50" s="15">
        <f t="shared" si="6"/>
        <v>7.6848351978607781</v>
      </c>
      <c r="O50" s="13">
        <f t="shared" si="16"/>
        <v>7.6848351978607781</v>
      </c>
      <c r="P50" s="16">
        <f t="shared" si="8"/>
        <v>6.5845559623908298E-2</v>
      </c>
      <c r="Q50" s="13">
        <f t="shared" si="17"/>
        <v>59.056692018279904</v>
      </c>
    </row>
    <row r="51" spans="1:17" x14ac:dyDescent="0.25">
      <c r="A51" s="1">
        <v>44235</v>
      </c>
      <c r="B51" s="2">
        <v>115.620003</v>
      </c>
      <c r="C51" s="23">
        <f>0.2*B50+0.8*C50</f>
        <v>106.01823600418088</v>
      </c>
      <c r="D51" s="23">
        <f>B51-C51</f>
        <v>9.6017669958191192</v>
      </c>
      <c r="E51" s="21">
        <f t="shared" si="1"/>
        <v>9.6017669958191192</v>
      </c>
      <c r="F51" s="24">
        <f>E51/M51</f>
        <v>8.4495771676944983E-2</v>
      </c>
      <c r="G51" s="21">
        <f t="shared" si="12"/>
        <v>92.19392944200132</v>
      </c>
      <c r="H51" s="19">
        <f>0.4*B50+0.6*H50</f>
        <v>110.57860727607444</v>
      </c>
      <c r="I51" s="19">
        <f>B51-H51</f>
        <v>5.0413957239255609</v>
      </c>
      <c r="J51" s="17">
        <f t="shared" si="14"/>
        <v>5.0413957239255609</v>
      </c>
      <c r="K51" s="20">
        <f t="shared" si="11"/>
        <v>4.3603144725100559E-2</v>
      </c>
      <c r="L51" s="17">
        <f t="shared" si="15"/>
        <v>25.41567084521493</v>
      </c>
      <c r="M51" s="15">
        <f>0.6*B50+0.4*M50</f>
        <v>113.63606492085569</v>
      </c>
      <c r="N51" s="15">
        <f t="shared" si="6"/>
        <v>1.9839380791443091</v>
      </c>
      <c r="O51" s="13">
        <f t="shared" si="16"/>
        <v>1.9839380791443091</v>
      </c>
      <c r="P51" s="16">
        <f t="shared" si="8"/>
        <v>1.7159124958198706E-2</v>
      </c>
      <c r="Q51" s="13">
        <f t="shared" si="17"/>
        <v>3.9360103018788108</v>
      </c>
    </row>
    <row r="52" spans="1:17" x14ac:dyDescent="0.25">
      <c r="A52" s="1">
        <v>44236</v>
      </c>
      <c r="B52" s="2">
        <v>112.639999</v>
      </c>
      <c r="C52" s="23">
        <f>0.2*B51+0.8*C51</f>
        <v>107.93858940334471</v>
      </c>
      <c r="D52" s="23">
        <f>B52-C52</f>
        <v>4.7014095966552958</v>
      </c>
      <c r="E52" s="21">
        <f t="shared" si="1"/>
        <v>4.7014095966552958</v>
      </c>
      <c r="F52" s="24">
        <f>E52/M52</f>
        <v>4.0943619757467346E-2</v>
      </c>
      <c r="G52" s="21">
        <f t="shared" si="12"/>
        <v>22.103252195522511</v>
      </c>
      <c r="H52" s="19">
        <f>0.4*B51+0.6*H51</f>
        <v>112.59516556564466</v>
      </c>
      <c r="I52" s="19">
        <f>B52-H52</f>
        <v>4.4833434355339818E-2</v>
      </c>
      <c r="J52" s="17">
        <f t="shared" si="14"/>
        <v>4.4833434355339818E-2</v>
      </c>
      <c r="K52" s="20">
        <f t="shared" si="11"/>
        <v>3.9802410114847227E-4</v>
      </c>
      <c r="L52" s="17">
        <f t="shared" si="15"/>
        <v>2.0100368360945649E-3</v>
      </c>
      <c r="M52" s="15">
        <f>0.6*B51+0.4*M51</f>
        <v>114.82642776834227</v>
      </c>
      <c r="N52" s="15">
        <f t="shared" si="6"/>
        <v>-2.1864287683422674</v>
      </c>
      <c r="O52" s="13">
        <f t="shared" si="16"/>
        <v>2.1864287683422674</v>
      </c>
      <c r="P52" s="16">
        <f t="shared" si="8"/>
        <v>1.9410766936727931E-2</v>
      </c>
      <c r="Q52" s="13">
        <f t="shared" si="17"/>
        <v>4.7804707590346842</v>
      </c>
    </row>
    <row r="53" spans="1:17" x14ac:dyDescent="0.25">
      <c r="A53" s="1">
        <v>44237</v>
      </c>
      <c r="B53" s="2">
        <v>113.30999799999999</v>
      </c>
      <c r="C53" s="23">
        <f>0.2*B52+0.8*C52</f>
        <v>108.87887132267578</v>
      </c>
      <c r="D53" s="23">
        <f>B53-C53</f>
        <v>4.4311266773242153</v>
      </c>
      <c r="E53" s="21">
        <f t="shared" si="1"/>
        <v>4.4311266773242153</v>
      </c>
      <c r="F53" s="24">
        <f>E53/M53</f>
        <v>3.9035752481112664E-2</v>
      </c>
      <c r="G53" s="21">
        <f t="shared" si="12"/>
        <v>19.63488363049434</v>
      </c>
      <c r="H53" s="19">
        <f>0.4*B52+0.6*H52</f>
        <v>112.6130989393868</v>
      </c>
      <c r="I53" s="19">
        <f>B53-H53</f>
        <v>0.69689906061319107</v>
      </c>
      <c r="J53" s="17">
        <f t="shared" si="14"/>
        <v>0.69689906061319107</v>
      </c>
      <c r="K53" s="20">
        <f t="shared" si="11"/>
        <v>6.1503757207125812E-3</v>
      </c>
      <c r="L53" s="17">
        <f t="shared" si="15"/>
        <v>0.48566830068354816</v>
      </c>
      <c r="M53" s="15">
        <f>0.6*B52+0.4*M52</f>
        <v>113.51457050733691</v>
      </c>
      <c r="N53" s="15">
        <f t="shared" si="6"/>
        <v>-0.20457250733691978</v>
      </c>
      <c r="O53" s="13">
        <f t="shared" si="16"/>
        <v>0.20457250733691978</v>
      </c>
      <c r="P53" s="16">
        <f t="shared" si="8"/>
        <v>1.8054232719774631E-3</v>
      </c>
      <c r="Q53" s="13">
        <f t="shared" si="17"/>
        <v>4.1849910758114096E-2</v>
      </c>
    </row>
    <row r="54" spans="1:17" x14ac:dyDescent="0.25">
      <c r="A54" s="1">
        <v>44238</v>
      </c>
      <c r="B54" s="2">
        <v>113.970001</v>
      </c>
      <c r="C54" s="23">
        <f>0.2*B53+0.8*C53</f>
        <v>109.76509665814064</v>
      </c>
      <c r="D54" s="23">
        <f>B54-C54</f>
        <v>4.2049043418593612</v>
      </c>
      <c r="E54" s="21">
        <f t="shared" si="1"/>
        <v>4.2049043418593612</v>
      </c>
      <c r="F54" s="24">
        <f>E54/M54</f>
        <v>3.7082957855071264E-2</v>
      </c>
      <c r="G54" s="21">
        <f t="shared" si="12"/>
        <v>17.681220524187708</v>
      </c>
      <c r="H54" s="19">
        <f>0.4*B53+0.6*H53</f>
        <v>112.89185856363208</v>
      </c>
      <c r="I54" s="19">
        <f>B54-H54</f>
        <v>1.0781424363679122</v>
      </c>
      <c r="J54" s="17">
        <f t="shared" si="14"/>
        <v>1.0781424363679122</v>
      </c>
      <c r="K54" s="20">
        <f t="shared" si="11"/>
        <v>9.4598791516015881E-3</v>
      </c>
      <c r="L54" s="17">
        <f t="shared" si="15"/>
        <v>1.1623911130973377</v>
      </c>
      <c r="M54" s="15">
        <f>0.6*B53+0.4*M53</f>
        <v>113.39182700293476</v>
      </c>
      <c r="N54" s="15">
        <f t="shared" si="6"/>
        <v>0.57817399706523531</v>
      </c>
      <c r="O54" s="13">
        <f t="shared" si="16"/>
        <v>0.57817399706523531</v>
      </c>
      <c r="P54" s="16">
        <f t="shared" si="8"/>
        <v>5.073036693798356E-3</v>
      </c>
      <c r="Q54" s="13">
        <f t="shared" si="17"/>
        <v>0.33428517088239074</v>
      </c>
    </row>
    <row r="55" spans="1:17" x14ac:dyDescent="0.25">
      <c r="A55" s="1">
        <v>44239</v>
      </c>
      <c r="B55" s="2">
        <v>113.529999</v>
      </c>
      <c r="C55" s="23">
        <f>0.2*B54+0.8*C54</f>
        <v>110.60607752651251</v>
      </c>
      <c r="D55" s="23">
        <f>B55-C55</f>
        <v>2.9239214734874963</v>
      </c>
      <c r="E55" s="21">
        <f t="shared" si="1"/>
        <v>2.9239214734874963</v>
      </c>
      <c r="F55" s="24">
        <f>E55/M55</f>
        <v>2.570735085108676E-2</v>
      </c>
      <c r="G55" s="21">
        <f t="shared" si="12"/>
        <v>8.5493167831212915</v>
      </c>
      <c r="H55" s="19">
        <f>0.4*B54+0.6*H54</f>
        <v>113.32311553817925</v>
      </c>
      <c r="I55" s="19">
        <f>B55-H55</f>
        <v>0.20688346182075179</v>
      </c>
      <c r="J55" s="17">
        <f t="shared" si="14"/>
        <v>0.20688346182075179</v>
      </c>
      <c r="K55" s="20">
        <f t="shared" si="11"/>
        <v>1.8222801342643524E-3</v>
      </c>
      <c r="L55" s="17">
        <f t="shared" si="15"/>
        <v>4.2800766774938465E-2</v>
      </c>
      <c r="M55" s="15">
        <f>0.6*B54+0.4*M54</f>
        <v>113.73873140117391</v>
      </c>
      <c r="N55" s="15">
        <f t="shared" si="6"/>
        <v>-0.20873240117390424</v>
      </c>
      <c r="O55" s="13">
        <f t="shared" si="16"/>
        <v>0.20873240117390424</v>
      </c>
      <c r="P55" s="16">
        <f t="shared" si="8"/>
        <v>1.8385660443272288E-3</v>
      </c>
      <c r="Q55" s="13">
        <f t="shared" si="17"/>
        <v>4.3569215299823702E-2</v>
      </c>
    </row>
    <row r="56" spans="1:17" x14ac:dyDescent="0.25">
      <c r="A56" s="1">
        <v>44243</v>
      </c>
      <c r="B56" s="2">
        <v>114.970001</v>
      </c>
      <c r="C56" s="23">
        <f>0.2*B55+0.8*C55</f>
        <v>111.19086182121001</v>
      </c>
      <c r="D56" s="23">
        <f>B56-C56</f>
        <v>3.7791391787899897</v>
      </c>
      <c r="E56" s="21">
        <f t="shared" si="1"/>
        <v>3.7791391787899897</v>
      </c>
      <c r="F56" s="24">
        <f>E56/M56</f>
        <v>3.3263119666323566E-2</v>
      </c>
      <c r="G56" s="21">
        <f t="shared" si="12"/>
        <v>14.281892932665478</v>
      </c>
      <c r="H56" s="19">
        <f>0.4*B55+0.6*H55</f>
        <v>113.40586892290754</v>
      </c>
      <c r="I56" s="19">
        <f>B56-H56</f>
        <v>1.5641320770924523</v>
      </c>
      <c r="J56" s="17">
        <f t="shared" si="14"/>
        <v>1.5641320770924523</v>
      </c>
      <c r="K56" s="20">
        <f t="shared" si="11"/>
        <v>1.3604697429657779E-2</v>
      </c>
      <c r="L56" s="17">
        <f t="shared" si="15"/>
        <v>2.446509154589549</v>
      </c>
      <c r="M56" s="15">
        <f>0.6*B55+0.4*M55</f>
        <v>113.61349196046956</v>
      </c>
      <c r="N56" s="15">
        <f t="shared" si="6"/>
        <v>1.3565090395304367</v>
      </c>
      <c r="O56" s="13">
        <f t="shared" si="16"/>
        <v>1.3565090395304367</v>
      </c>
      <c r="P56" s="16">
        <f t="shared" si="8"/>
        <v>1.179880862600355E-2</v>
      </c>
      <c r="Q56" s="13">
        <f t="shared" si="17"/>
        <v>1.8401167743277878</v>
      </c>
    </row>
    <row r="57" spans="1:17" x14ac:dyDescent="0.25">
      <c r="A57" s="1">
        <v>44244</v>
      </c>
      <c r="B57" s="2">
        <v>114.91999800000001</v>
      </c>
      <c r="C57" s="23">
        <f>0.2*B56+0.8*C56</f>
        <v>111.94668965696802</v>
      </c>
      <c r="D57" s="23">
        <f>B57-C57</f>
        <v>2.973308343031988</v>
      </c>
      <c r="E57" s="21">
        <f t="shared" si="1"/>
        <v>2.973308343031988</v>
      </c>
      <c r="F57" s="24">
        <f>E57/M57</f>
        <v>2.5984234641369681E-2</v>
      </c>
      <c r="G57" s="21">
        <f t="shared" si="12"/>
        <v>8.8405625027436265</v>
      </c>
      <c r="H57" s="19">
        <f>0.4*B56+0.6*H56</f>
        <v>114.03152175374453</v>
      </c>
      <c r="I57" s="19">
        <f>B57-H57</f>
        <v>0.88847624625547894</v>
      </c>
      <c r="J57" s="17">
        <f t="shared" si="14"/>
        <v>0.88847624625547894</v>
      </c>
      <c r="K57" s="20">
        <f t="shared" si="11"/>
        <v>7.7312588036720893E-3</v>
      </c>
      <c r="L57" s="17">
        <f t="shared" si="15"/>
        <v>0.7893900401602264</v>
      </c>
      <c r="M57" s="15">
        <f>0.6*B56+0.4*M56</f>
        <v>114.42739738418783</v>
      </c>
      <c r="N57" s="15">
        <f t="shared" si="6"/>
        <v>0.4926006158121794</v>
      </c>
      <c r="O57" s="13">
        <f t="shared" si="16"/>
        <v>0.4926006158121794</v>
      </c>
      <c r="P57" s="16">
        <f t="shared" si="8"/>
        <v>4.2864655794040245E-3</v>
      </c>
      <c r="Q57" s="13">
        <f t="shared" si="17"/>
        <v>0.24265536669853838</v>
      </c>
    </row>
    <row r="58" spans="1:17" x14ac:dyDescent="0.25">
      <c r="A58" s="1">
        <v>44245</v>
      </c>
      <c r="B58" s="2">
        <v>113.519997</v>
      </c>
      <c r="C58" s="23">
        <f>0.2*B57+0.8*C57</f>
        <v>112.54135132557442</v>
      </c>
      <c r="D58" s="23">
        <f>B58-C58</f>
        <v>0.9786456744255787</v>
      </c>
      <c r="E58" s="21">
        <f t="shared" si="1"/>
        <v>0.9786456744255787</v>
      </c>
      <c r="F58" s="24">
        <f>E58/M58</f>
        <v>8.5305129294770809E-3</v>
      </c>
      <c r="G58" s="21">
        <f t="shared" si="12"/>
        <v>0.95774735607189576</v>
      </c>
      <c r="H58" s="19">
        <f>0.4*B57+0.6*H57</f>
        <v>114.38691225224672</v>
      </c>
      <c r="I58" s="19">
        <f>B58-H58</f>
        <v>-0.86691525224671295</v>
      </c>
      <c r="J58" s="17">
        <f t="shared" si="14"/>
        <v>0.86691525224671295</v>
      </c>
      <c r="K58" s="20">
        <f t="shared" si="11"/>
        <v>7.6366743759402403E-3</v>
      </c>
      <c r="L58" s="17">
        <f t="shared" si="15"/>
        <v>0.75154205457798195</v>
      </c>
      <c r="M58" s="15">
        <f>0.6*B57+0.4*M57</f>
        <v>114.72295775367513</v>
      </c>
      <c r="N58" s="15">
        <f t="shared" si="6"/>
        <v>-1.2029607536751286</v>
      </c>
      <c r="O58" s="13">
        <f t="shared" si="16"/>
        <v>1.2029607536751286</v>
      </c>
      <c r="P58" s="16">
        <f t="shared" si="8"/>
        <v>1.05969061439909E-2</v>
      </c>
      <c r="Q58" s="13">
        <f t="shared" si="17"/>
        <v>1.4471145748826333</v>
      </c>
    </row>
    <row r="59" spans="1:17" x14ac:dyDescent="0.25">
      <c r="A59" s="1">
        <v>44246</v>
      </c>
      <c r="B59" s="2">
        <v>115.540001</v>
      </c>
      <c r="C59" s="23">
        <f>0.2*B58+0.8*C58</f>
        <v>112.73708046045955</v>
      </c>
      <c r="D59" s="23">
        <f>B59-C59</f>
        <v>2.8029205395404517</v>
      </c>
      <c r="E59" s="21">
        <f t="shared" si="1"/>
        <v>2.8029205395404517</v>
      </c>
      <c r="F59" s="24">
        <f>E59/M59</f>
        <v>2.4586767501367179E-2</v>
      </c>
      <c r="G59" s="21">
        <f t="shared" si="12"/>
        <v>7.8563635509777372</v>
      </c>
      <c r="H59" s="19">
        <f>0.4*B58+0.6*H58</f>
        <v>114.04014615134803</v>
      </c>
      <c r="I59" s="19">
        <f>B59-H59</f>
        <v>1.499854848651978</v>
      </c>
      <c r="J59" s="17">
        <f t="shared" si="14"/>
        <v>1.499854848651978</v>
      </c>
      <c r="K59" s="20">
        <f t="shared" si="11"/>
        <v>1.2981260478368681E-2</v>
      </c>
      <c r="L59" s="17">
        <f t="shared" si="15"/>
        <v>2.2495645670248479</v>
      </c>
      <c r="M59" s="15">
        <f>0.6*B58+0.4*M58</f>
        <v>114.00118130147006</v>
      </c>
      <c r="N59" s="15">
        <f t="shared" si="6"/>
        <v>1.5388196985299487</v>
      </c>
      <c r="O59" s="13">
        <f t="shared" si="16"/>
        <v>1.5388196985299487</v>
      </c>
      <c r="P59" s="16">
        <f t="shared" si="8"/>
        <v>1.3318501689557271E-2</v>
      </c>
      <c r="Q59" s="13">
        <f t="shared" si="17"/>
        <v>2.3679660645838023</v>
      </c>
    </row>
    <row r="60" spans="1:17" x14ac:dyDescent="0.25">
      <c r="A60" s="1">
        <v>44249</v>
      </c>
      <c r="B60" s="2">
        <v>113.279999</v>
      </c>
      <c r="C60" s="23">
        <f>0.2*B59+0.8*C59</f>
        <v>113.29766456836765</v>
      </c>
      <c r="D60" s="23">
        <f>B60-C60</f>
        <v>-1.7665568367647211E-2</v>
      </c>
      <c r="E60" s="21">
        <f t="shared" si="1"/>
        <v>1.7665568367647211E-2</v>
      </c>
      <c r="F60" s="24">
        <f>E60/M60</f>
        <v>1.5371459087840298E-4</v>
      </c>
      <c r="G60" s="21">
        <f t="shared" si="12"/>
        <v>3.1207230575201771E-4</v>
      </c>
      <c r="H60" s="19">
        <f>0.4*B59+0.6*H59</f>
        <v>114.64008809080883</v>
      </c>
      <c r="I60" s="19">
        <f>B60-H60</f>
        <v>-1.3600890908088275</v>
      </c>
      <c r="J60" s="17">
        <f t="shared" si="14"/>
        <v>1.3600890908088275</v>
      </c>
      <c r="K60" s="20">
        <f t="shared" si="11"/>
        <v>1.2006436288976552E-2</v>
      </c>
      <c r="L60" s="17">
        <f t="shared" si="15"/>
        <v>1.8498423349371829</v>
      </c>
      <c r="M60" s="15">
        <f>0.6*B59+0.4*M59</f>
        <v>114.92447312058803</v>
      </c>
      <c r="N60" s="15">
        <f t="shared" si="6"/>
        <v>-1.6444741205880291</v>
      </c>
      <c r="O60" s="13">
        <f t="shared" si="16"/>
        <v>1.6444741205880291</v>
      </c>
      <c r="P60" s="16">
        <f t="shared" si="8"/>
        <v>1.4516897379104223E-2</v>
      </c>
      <c r="Q60" s="13">
        <f t="shared" si="17"/>
        <v>2.7042951332837717</v>
      </c>
    </row>
    <row r="61" spans="1:17" x14ac:dyDescent="0.25">
      <c r="A61" s="1">
        <v>44250</v>
      </c>
      <c r="B61" s="2">
        <v>112.43</v>
      </c>
      <c r="C61" s="23">
        <f>0.2*B60+0.8*C60</f>
        <v>113.29413145469412</v>
      </c>
      <c r="D61" s="23">
        <f>B61-C61</f>
        <v>-0.86413145469411745</v>
      </c>
      <c r="E61" s="21">
        <f t="shared" si="1"/>
        <v>0.86413145469411745</v>
      </c>
      <c r="F61" s="24">
        <f>E61/M61</f>
        <v>7.5842393023967296E-3</v>
      </c>
      <c r="G61" s="21">
        <f t="shared" si="12"/>
        <v>0.74672317099177155</v>
      </c>
      <c r="H61" s="19">
        <f>0.4*B60+0.6*H60</f>
        <v>114.0960524544853</v>
      </c>
      <c r="I61" s="19">
        <f>B61-H61</f>
        <v>-1.6660524544852962</v>
      </c>
      <c r="J61" s="17">
        <f t="shared" si="14"/>
        <v>1.6660524544852962</v>
      </c>
      <c r="K61" s="20">
        <f t="shared" si="11"/>
        <v>1.4818575598019176E-2</v>
      </c>
      <c r="L61" s="17">
        <f t="shared" si="15"/>
        <v>2.7757307810964797</v>
      </c>
      <c r="M61" s="15">
        <f>0.6*B60+0.4*M60</f>
        <v>113.93778864823521</v>
      </c>
      <c r="N61" s="15">
        <f t="shared" si="6"/>
        <v>-1.5077886482352056</v>
      </c>
      <c r="O61" s="13">
        <f t="shared" si="16"/>
        <v>1.5077886482352056</v>
      </c>
      <c r="P61" s="16">
        <f t="shared" si="8"/>
        <v>1.3410910328517349E-2</v>
      </c>
      <c r="Q61" s="13">
        <f t="shared" si="17"/>
        <v>2.2734266077469485</v>
      </c>
    </row>
    <row r="62" spans="1:17" x14ac:dyDescent="0.25">
      <c r="A62" s="1">
        <v>44251</v>
      </c>
      <c r="B62" s="2">
        <v>109.599998</v>
      </c>
      <c r="C62" s="23">
        <f>0.2*B61+0.8*C61</f>
        <v>113.12130516375531</v>
      </c>
      <c r="D62" s="23">
        <f>B62-C62</f>
        <v>-3.5213071637553099</v>
      </c>
      <c r="E62" s="21">
        <f t="shared" si="1"/>
        <v>3.5213071637553099</v>
      </c>
      <c r="F62" s="24">
        <f>E62/M62</f>
        <v>3.1152880723909766E-2</v>
      </c>
      <c r="G62" s="21">
        <f t="shared" si="12"/>
        <v>12.399604141514466</v>
      </c>
      <c r="H62" s="19">
        <f>0.4*B61+0.6*H61</f>
        <v>113.42963147269118</v>
      </c>
      <c r="I62" s="19">
        <f>B62-H62</f>
        <v>-3.8296334726911851</v>
      </c>
      <c r="J62" s="17">
        <f t="shared" si="14"/>
        <v>3.8296334726911851</v>
      </c>
      <c r="K62" s="20">
        <f t="shared" si="11"/>
        <v>3.4941911884808476E-2</v>
      </c>
      <c r="L62" s="17">
        <f t="shared" si="15"/>
        <v>14.666092535156746</v>
      </c>
      <c r="M62" s="15">
        <f>0.6*B61+0.4*M61</f>
        <v>113.03311545929409</v>
      </c>
      <c r="N62" s="15">
        <f t="shared" si="6"/>
        <v>-3.4331174592940954</v>
      </c>
      <c r="O62" s="13">
        <f t="shared" si="16"/>
        <v>3.4331174592940954</v>
      </c>
      <c r="P62" s="16">
        <f t="shared" si="8"/>
        <v>3.1324064981224684E-2</v>
      </c>
      <c r="Q62" s="13">
        <f t="shared" si="17"/>
        <v>11.786295489309945</v>
      </c>
    </row>
    <row r="63" spans="1:17" x14ac:dyDescent="0.25">
      <c r="A63" s="1">
        <v>44252</v>
      </c>
      <c r="B63" s="2">
        <v>107.08000199999999</v>
      </c>
      <c r="C63" s="23">
        <f>0.2*B62+0.8*C62</f>
        <v>112.41704373100426</v>
      </c>
      <c r="D63" s="23">
        <f>B63-C63</f>
        <v>-5.3370417310042626</v>
      </c>
      <c r="E63" s="21">
        <f t="shared" si="1"/>
        <v>5.3370417310042626</v>
      </c>
      <c r="F63" s="24">
        <f>E63/M63</f>
        <v>4.8093049201069424E-2</v>
      </c>
      <c r="G63" s="21">
        <f t="shared" si="12"/>
        <v>28.484014438480976</v>
      </c>
      <c r="H63" s="19">
        <f>0.4*B62+0.6*H62</f>
        <v>111.8977780836147</v>
      </c>
      <c r="I63" s="19">
        <f>B63-H63</f>
        <v>-4.817776083614703</v>
      </c>
      <c r="J63" s="17">
        <f t="shared" si="14"/>
        <v>4.817776083614703</v>
      </c>
      <c r="K63" s="20">
        <f t="shared" si="11"/>
        <v>4.4992304759339685E-2</v>
      </c>
      <c r="L63" s="17">
        <f t="shared" si="15"/>
        <v>23.210966391849826</v>
      </c>
      <c r="M63" s="15">
        <f>0.6*B62+0.4*M62</f>
        <v>110.97324498371763</v>
      </c>
      <c r="N63" s="15">
        <f t="shared" si="6"/>
        <v>-3.8932429837176414</v>
      </c>
      <c r="O63" s="13">
        <f t="shared" si="16"/>
        <v>3.8932429837176414</v>
      </c>
      <c r="P63" s="16">
        <f t="shared" si="8"/>
        <v>3.6358264017567365E-2</v>
      </c>
      <c r="Q63" s="13">
        <f t="shared" si="17"/>
        <v>15.157340930266644</v>
      </c>
    </row>
    <row r="64" spans="1:17" x14ac:dyDescent="0.25">
      <c r="A64" s="1">
        <v>44253</v>
      </c>
      <c r="B64" s="2">
        <v>105.80999799999999</v>
      </c>
      <c r="C64" s="23">
        <f>0.2*B63+0.8*C63</f>
        <v>111.34963538480341</v>
      </c>
      <c r="D64" s="23">
        <f>B64-C64</f>
        <v>-5.5396373848034131</v>
      </c>
      <c r="E64" s="21">
        <f t="shared" si="1"/>
        <v>5.5396373848034131</v>
      </c>
      <c r="F64" s="24">
        <f>E64/M64</f>
        <v>5.0992038884703071E-2</v>
      </c>
      <c r="G64" s="21">
        <f t="shared" si="12"/>
        <v>30.687582355111598</v>
      </c>
      <c r="H64" s="19">
        <f>0.4*B63+0.6*H63</f>
        <v>109.97066765016882</v>
      </c>
      <c r="I64" s="19">
        <f>B64-H64</f>
        <v>-4.1606696501688276</v>
      </c>
      <c r="J64" s="17">
        <f t="shared" si="14"/>
        <v>4.1606696501688276</v>
      </c>
      <c r="K64" s="20">
        <f t="shared" si="11"/>
        <v>3.9322084196323562E-2</v>
      </c>
      <c r="L64" s="17">
        <f t="shared" si="15"/>
        <v>17.311171937835994</v>
      </c>
      <c r="M64" s="15">
        <f>0.6*B63+0.4*M63</f>
        <v>108.63729919348705</v>
      </c>
      <c r="N64" s="15">
        <f t="shared" si="6"/>
        <v>-2.8273011934870595</v>
      </c>
      <c r="O64" s="13">
        <f t="shared" si="16"/>
        <v>2.8273011934870595</v>
      </c>
      <c r="P64" s="16">
        <f t="shared" si="8"/>
        <v>2.6720548595861988E-2</v>
      </c>
      <c r="Q64" s="13">
        <f t="shared" si="17"/>
        <v>7.9936320386933515</v>
      </c>
    </row>
    <row r="65" spans="1:17" x14ac:dyDescent="0.25">
      <c r="A65" s="1">
        <v>44256</v>
      </c>
      <c r="B65" s="2">
        <v>108.08000199999999</v>
      </c>
      <c r="C65" s="23">
        <f>0.2*B64+0.8*C64</f>
        <v>110.24170790784274</v>
      </c>
      <c r="D65" s="23">
        <f>B65-C65</f>
        <v>-2.1617059078427445</v>
      </c>
      <c r="E65" s="21">
        <f t="shared" si="1"/>
        <v>2.1617059078427445</v>
      </c>
      <c r="F65" s="24">
        <f>E65/M65</f>
        <v>2.021402040136476E-2</v>
      </c>
      <c r="G65" s="21">
        <f t="shared" si="12"/>
        <v>4.6729724320022239</v>
      </c>
      <c r="H65" s="19">
        <f>0.4*B64+0.6*H64</f>
        <v>108.3063997901013</v>
      </c>
      <c r="I65" s="19">
        <f>B65-H65</f>
        <v>-0.22639779010130212</v>
      </c>
      <c r="J65" s="17">
        <f t="shared" si="14"/>
        <v>0.22639779010130212</v>
      </c>
      <c r="K65" s="20">
        <f t="shared" si="11"/>
        <v>2.0947241479631184E-3</v>
      </c>
      <c r="L65" s="17">
        <f t="shared" si="15"/>
        <v>5.1255959362753255E-2</v>
      </c>
      <c r="M65" s="15">
        <f>0.6*B64+0.4*M64</f>
        <v>106.94091847739482</v>
      </c>
      <c r="N65" s="15">
        <f t="shared" si="6"/>
        <v>1.1390835226051763</v>
      </c>
      <c r="O65" s="13">
        <f t="shared" si="16"/>
        <v>1.1390835226051763</v>
      </c>
      <c r="P65" s="16">
        <f t="shared" si="8"/>
        <v>1.0539262597396846E-2</v>
      </c>
      <c r="Q65" s="13">
        <f t="shared" si="17"/>
        <v>1.2975112714706172</v>
      </c>
    </row>
    <row r="66" spans="1:17" x14ac:dyDescent="0.25">
      <c r="A66" s="1">
        <v>44257</v>
      </c>
      <c r="B66" s="2">
        <v>105.769997</v>
      </c>
      <c r="C66" s="23">
        <f>0.2*B65+0.8*C65</f>
        <v>109.80936672627421</v>
      </c>
      <c r="D66" s="23">
        <f>B66-C66</f>
        <v>-4.0393697262742023</v>
      </c>
      <c r="E66" s="21">
        <f t="shared" si="1"/>
        <v>4.0393697262742023</v>
      </c>
      <c r="F66" s="24">
        <f>E66/M66</f>
        <v>3.7532110795710352E-2</v>
      </c>
      <c r="G66" s="21">
        <f t="shared" si="12"/>
        <v>16.316507785540523</v>
      </c>
      <c r="H66" s="19">
        <f>0.4*B65+0.6*H65</f>
        <v>108.21584067406079</v>
      </c>
      <c r="I66" s="19">
        <f>B66-H66</f>
        <v>-2.4458436740607823</v>
      </c>
      <c r="J66" s="17">
        <f t="shared" si="14"/>
        <v>2.4458436740607823</v>
      </c>
      <c r="K66" s="20">
        <f t="shared" si="11"/>
        <v>2.3124172671204504E-2</v>
      </c>
      <c r="L66" s="17">
        <f t="shared" si="15"/>
        <v>5.9821512779431458</v>
      </c>
      <c r="M66" s="15">
        <f>0.6*B65+0.4*M65</f>
        <v>107.62436859095793</v>
      </c>
      <c r="N66" s="15">
        <f t="shared" si="6"/>
        <v>-1.8543715909579248</v>
      </c>
      <c r="O66" s="13">
        <f t="shared" si="16"/>
        <v>1.8543715909579248</v>
      </c>
      <c r="P66" s="16">
        <f t="shared" si="8"/>
        <v>1.7532113487324055E-2</v>
      </c>
      <c r="Q66" s="13">
        <f t="shared" si="17"/>
        <v>3.4386939973518253</v>
      </c>
    </row>
    <row r="67" spans="1:17" x14ac:dyDescent="0.25">
      <c r="A67" s="1">
        <v>44258</v>
      </c>
      <c r="B67" s="2">
        <v>104.519997</v>
      </c>
      <c r="C67" s="23">
        <f>0.2*B66+0.8*C66</f>
        <v>109.00149278101938</v>
      </c>
      <c r="D67" s="23">
        <f>B67-C67</f>
        <v>-4.4814957810193761</v>
      </c>
      <c r="E67" s="21">
        <f t="shared" si="1"/>
        <v>4.4814957810193761</v>
      </c>
      <c r="F67" s="24">
        <f>E67/M67</f>
        <v>4.2075132223619756E-2</v>
      </c>
      <c r="G67" s="21">
        <f t="shared" si="12"/>
        <v>20.083804435294468</v>
      </c>
      <c r="H67" s="19">
        <f>0.4*B66+0.6*H66</f>
        <v>107.23750320443648</v>
      </c>
      <c r="I67" s="19">
        <f>B67-H67</f>
        <v>-2.7175062044364751</v>
      </c>
      <c r="J67" s="17">
        <f t="shared" si="14"/>
        <v>2.7175062044364751</v>
      </c>
      <c r="K67" s="20">
        <f t="shared" si="11"/>
        <v>2.5999868756564116E-2</v>
      </c>
      <c r="L67" s="17">
        <f t="shared" si="15"/>
        <v>7.3848399711507371</v>
      </c>
      <c r="M67" s="15">
        <f>0.6*B66+0.4*M66</f>
        <v>106.51174563638317</v>
      </c>
      <c r="N67" s="15">
        <f t="shared" si="6"/>
        <v>-1.9917486363831642</v>
      </c>
      <c r="O67" s="13">
        <f t="shared" si="16"/>
        <v>1.9917486363831642</v>
      </c>
      <c r="P67" s="16">
        <f t="shared" si="8"/>
        <v>1.9056149000685144E-2</v>
      </c>
      <c r="Q67" s="13">
        <f t="shared" si="17"/>
        <v>3.9670626305341941</v>
      </c>
    </row>
    <row r="68" spans="1:17" x14ac:dyDescent="0.25">
      <c r="A68" s="1">
        <v>44259</v>
      </c>
      <c r="B68" s="2">
        <v>101.839996</v>
      </c>
      <c r="C68" s="23">
        <f>0.2*B67+0.8*C67</f>
        <v>108.10519362481551</v>
      </c>
      <c r="D68" s="23">
        <f>B68-C68</f>
        <v>-6.2651976248155137</v>
      </c>
      <c r="E68" s="21">
        <f t="shared" si="1"/>
        <v>6.2651976248155137</v>
      </c>
      <c r="F68" s="24">
        <f>E68/M68</f>
        <v>5.9489120298404918E-2</v>
      </c>
      <c r="G68" s="21">
        <f t="shared" si="12"/>
        <v>39.252701277993957</v>
      </c>
      <c r="H68" s="19">
        <f>0.4*B67+0.6*H67</f>
        <v>106.15050072266189</v>
      </c>
      <c r="I68" s="19">
        <f>B68-H68</f>
        <v>-4.3105047226618893</v>
      </c>
      <c r="J68" s="17">
        <f t="shared" si="14"/>
        <v>4.3105047226618893</v>
      </c>
      <c r="K68" s="20">
        <f t="shared" si="11"/>
        <v>4.2326245993390348E-2</v>
      </c>
      <c r="L68" s="17">
        <f t="shared" si="15"/>
        <v>18.580450964090453</v>
      </c>
      <c r="M68" s="15">
        <f>0.6*B67+0.4*M67</f>
        <v>105.31669645455327</v>
      </c>
      <c r="N68" s="15">
        <f t="shared" ref="N68:N122" si="18">B68-M68</f>
        <v>-3.4767004545532672</v>
      </c>
      <c r="O68" s="13">
        <f t="shared" si="16"/>
        <v>3.4767004545532672</v>
      </c>
      <c r="P68" s="16">
        <f t="shared" ref="P68:P122" si="19">O68/B68</f>
        <v>3.4138851051734795E-2</v>
      </c>
      <c r="Q68" s="13">
        <f t="shared" si="17"/>
        <v>12.087446050690895</v>
      </c>
    </row>
    <row r="69" spans="1:17" x14ac:dyDescent="0.25">
      <c r="A69" s="1">
        <v>44260</v>
      </c>
      <c r="B69" s="2">
        <v>104.139999</v>
      </c>
      <c r="C69" s="23">
        <f>0.2*B68+0.8*C68</f>
        <v>106.85215409985241</v>
      </c>
      <c r="D69" s="23">
        <f>B69-C69</f>
        <v>-2.71215509985241</v>
      </c>
      <c r="E69" s="21">
        <f t="shared" si="1"/>
        <v>2.71215509985241</v>
      </c>
      <c r="F69" s="24">
        <f>E69/M69</f>
        <v>2.6272763098785304E-2</v>
      </c>
      <c r="G69" s="21">
        <f t="shared" si="12"/>
        <v>7.3557852856554362</v>
      </c>
      <c r="H69" s="19">
        <f>0.4*B68+0.6*H68</f>
        <v>104.42629883359713</v>
      </c>
      <c r="I69" s="19">
        <f>B69-H69</f>
        <v>-0.28629983359712696</v>
      </c>
      <c r="J69" s="17">
        <f t="shared" si="14"/>
        <v>0.28629983359712696</v>
      </c>
      <c r="K69" s="20">
        <f t="shared" ref="K69:K122" si="20">J69/B69</f>
        <v>2.7491822195727786E-3</v>
      </c>
      <c r="L69" s="17">
        <f t="shared" si="15"/>
        <v>8.1967594717742592E-2</v>
      </c>
      <c r="M69" s="15">
        <f>0.6*B68+0.4*M68</f>
        <v>103.23067618182131</v>
      </c>
      <c r="N69" s="15">
        <f t="shared" si="18"/>
        <v>0.90932281817869409</v>
      </c>
      <c r="O69" s="13">
        <f t="shared" si="16"/>
        <v>0.90932281817869409</v>
      </c>
      <c r="P69" s="16">
        <f t="shared" si="19"/>
        <v>8.7317344623624778E-3</v>
      </c>
      <c r="Q69" s="13">
        <f t="shared" si="17"/>
        <v>0.82686798766044234</v>
      </c>
    </row>
    <row r="70" spans="1:17" x14ac:dyDescent="0.25">
      <c r="A70" s="1">
        <v>44263</v>
      </c>
      <c r="B70" s="2">
        <v>100.25</v>
      </c>
      <c r="C70" s="23">
        <f>0.2*B69+0.8*C69</f>
        <v>106.30972307988193</v>
      </c>
      <c r="D70" s="23">
        <f>B70-C70</f>
        <v>-6.0597230798819339</v>
      </c>
      <c r="E70" s="21">
        <f t="shared" ref="E70:E122" si="21">ABS(D70)</f>
        <v>6.0597230798819339</v>
      </c>
      <c r="F70" s="24">
        <f>E70/M70</f>
        <v>5.8392184333794159E-2</v>
      </c>
      <c r="G70" s="21">
        <f t="shared" ref="G70:G122" si="22">D70^2</f>
        <v>36.720243804853794</v>
      </c>
      <c r="H70" s="19">
        <f>0.4*B69+0.6*H69</f>
        <v>104.31177890015827</v>
      </c>
      <c r="I70" s="19">
        <f>B70-H70</f>
        <v>-4.0617789001582736</v>
      </c>
      <c r="J70" s="17">
        <f t="shared" si="14"/>
        <v>4.0617789001582736</v>
      </c>
      <c r="K70" s="20">
        <f t="shared" si="20"/>
        <v>4.0516497757189761E-2</v>
      </c>
      <c r="L70" s="17">
        <f t="shared" si="15"/>
        <v>16.498047833770954</v>
      </c>
      <c r="M70" s="15">
        <f>0.6*B69+0.4*M69</f>
        <v>103.77626987272853</v>
      </c>
      <c r="N70" s="15">
        <f t="shared" si="18"/>
        <v>-3.526269872728534</v>
      </c>
      <c r="O70" s="13">
        <f t="shared" si="16"/>
        <v>3.526269872728534</v>
      </c>
      <c r="P70" s="16">
        <f t="shared" si="19"/>
        <v>3.5174761822728516E-2</v>
      </c>
      <c r="Q70" s="13">
        <f t="shared" si="17"/>
        <v>12.434579215312912</v>
      </c>
    </row>
    <row r="71" spans="1:17" x14ac:dyDescent="0.25">
      <c r="A71" s="1">
        <v>44264</v>
      </c>
      <c r="B71" s="2">
        <v>101.519997</v>
      </c>
      <c r="C71" s="23">
        <f>0.2*B70+0.8*C70</f>
        <v>105.09777846390556</v>
      </c>
      <c r="D71" s="23">
        <f>B71-C71</f>
        <v>-3.5777814639055521</v>
      </c>
      <c r="E71" s="21">
        <f t="shared" si="21"/>
        <v>3.5777814639055521</v>
      </c>
      <c r="F71" s="24">
        <f>E71/M71</f>
        <v>3.5193425019056555E-2</v>
      </c>
      <c r="G71" s="21">
        <f t="shared" si="22"/>
        <v>12.800520203466155</v>
      </c>
      <c r="H71" s="19">
        <f>0.4*B70+0.6*H70</f>
        <v>102.68706734009496</v>
      </c>
      <c r="I71" s="19">
        <f>B71-H71</f>
        <v>-1.167070340094952</v>
      </c>
      <c r="J71" s="17">
        <f t="shared" si="14"/>
        <v>1.167070340094952</v>
      </c>
      <c r="K71" s="20">
        <f t="shared" si="20"/>
        <v>1.1495965076663192E-2</v>
      </c>
      <c r="L71" s="17">
        <f t="shared" si="15"/>
        <v>1.3620531787293471</v>
      </c>
      <c r="M71" s="15">
        <f>0.6*B70+0.4*M70</f>
        <v>101.66050794909142</v>
      </c>
      <c r="N71" s="15">
        <f t="shared" si="18"/>
        <v>-0.14051094909142137</v>
      </c>
      <c r="O71" s="13">
        <f t="shared" si="16"/>
        <v>0.14051094909142137</v>
      </c>
      <c r="P71" s="16">
        <f t="shared" si="19"/>
        <v>1.3840716434558341E-3</v>
      </c>
      <c r="Q71" s="13">
        <f t="shared" si="17"/>
        <v>1.9743326814572006E-2</v>
      </c>
    </row>
    <row r="72" spans="1:17" x14ac:dyDescent="0.25">
      <c r="A72" s="1">
        <v>44265</v>
      </c>
      <c r="B72" s="2">
        <v>100.989998</v>
      </c>
      <c r="C72" s="23">
        <f>0.2*B71+0.8*C71</f>
        <v>104.38222217112445</v>
      </c>
      <c r="D72" s="23">
        <f>B72-C72</f>
        <v>-3.3922241711244538</v>
      </c>
      <c r="E72" s="21">
        <f t="shared" si="21"/>
        <v>3.3922241711244538</v>
      </c>
      <c r="F72" s="24">
        <f>E72/M72</f>
        <v>3.3395855771827555E-2</v>
      </c>
      <c r="G72" s="21">
        <f t="shared" si="22"/>
        <v>11.507184827160987</v>
      </c>
      <c r="H72" s="19">
        <f>0.4*B71+0.6*H71</f>
        <v>102.22023920405698</v>
      </c>
      <c r="I72" s="19">
        <f>B72-H72</f>
        <v>-1.2302412040569806</v>
      </c>
      <c r="J72" s="17">
        <f t="shared" si="14"/>
        <v>1.2302412040569806</v>
      </c>
      <c r="K72" s="20">
        <f t="shared" si="20"/>
        <v>1.2181812342020053E-2</v>
      </c>
      <c r="L72" s="17">
        <f t="shared" si="15"/>
        <v>1.5134934201595693</v>
      </c>
      <c r="M72" s="15">
        <f>0.6*B71+0.4*M71</f>
        <v>101.57620137963657</v>
      </c>
      <c r="N72" s="15">
        <f t="shared" si="18"/>
        <v>-0.58620337963657221</v>
      </c>
      <c r="O72" s="13">
        <f t="shared" si="16"/>
        <v>0.58620337963657221</v>
      </c>
      <c r="P72" s="16">
        <f t="shared" si="19"/>
        <v>5.8045686825003422E-3</v>
      </c>
      <c r="Q72" s="13">
        <f t="shared" si="17"/>
        <v>0.34363440229733921</v>
      </c>
    </row>
    <row r="73" spans="1:17" x14ac:dyDescent="0.25">
      <c r="A73" s="1">
        <v>44266</v>
      </c>
      <c r="B73" s="2">
        <v>103.199997</v>
      </c>
      <c r="C73" s="23">
        <f>0.2*B72+0.8*C72</f>
        <v>103.70377733689958</v>
      </c>
      <c r="D73" s="23">
        <f>B73-C73</f>
        <v>-0.50378033689958102</v>
      </c>
      <c r="E73" s="21">
        <f t="shared" si="21"/>
        <v>0.50378033689958102</v>
      </c>
      <c r="F73" s="24">
        <f>E73/M73</f>
        <v>4.9768627127085418E-3</v>
      </c>
      <c r="G73" s="21">
        <f t="shared" si="22"/>
        <v>0.25379462784665535</v>
      </c>
      <c r="H73" s="19">
        <f>0.4*B72+0.6*H72</f>
        <v>101.7281427224342</v>
      </c>
      <c r="I73" s="19">
        <f>B73-H73</f>
        <v>1.4718542775657966</v>
      </c>
      <c r="J73" s="17">
        <f t="shared" ref="J73:J122" si="23">ABS(I73)</f>
        <v>1.4718542775657966</v>
      </c>
      <c r="K73" s="20">
        <f t="shared" si="20"/>
        <v>1.4262154266979257E-2</v>
      </c>
      <c r="L73" s="17">
        <f t="shared" ref="L73:L122" si="24">I73^2</f>
        <v>2.1663550143887331</v>
      </c>
      <c r="M73" s="15">
        <f>0.6*B72+0.4*M72</f>
        <v>101.22447935185463</v>
      </c>
      <c r="N73" s="15">
        <f t="shared" si="18"/>
        <v>1.9755176481453702</v>
      </c>
      <c r="O73" s="13">
        <f t="shared" si="16"/>
        <v>1.9755176481453702</v>
      </c>
      <c r="P73" s="16">
        <f t="shared" si="19"/>
        <v>1.9142613426097001E-2</v>
      </c>
      <c r="Q73" s="13">
        <f t="shared" si="17"/>
        <v>3.9026699781338148</v>
      </c>
    </row>
    <row r="74" spans="1:17" x14ac:dyDescent="0.25">
      <c r="A74" s="1">
        <v>44267</v>
      </c>
      <c r="B74" s="2">
        <v>104.55999799999999</v>
      </c>
      <c r="C74" s="23">
        <f>0.2*B73+0.8*C73</f>
        <v>103.60302126951967</v>
      </c>
      <c r="D74" s="23">
        <f>B74-C74</f>
        <v>0.95697673048032073</v>
      </c>
      <c r="E74" s="21">
        <f t="shared" si="21"/>
        <v>0.95697673048032073</v>
      </c>
      <c r="F74" s="24">
        <f>E74/M74</f>
        <v>9.3445824958147405E-3</v>
      </c>
      <c r="G74" s="21">
        <f t="shared" si="22"/>
        <v>0.9158044626808044</v>
      </c>
      <c r="H74" s="19">
        <f>0.4*B73+0.6*H73</f>
        <v>102.31688443346052</v>
      </c>
      <c r="I74" s="19">
        <f>B74-H74</f>
        <v>2.2431135665394777</v>
      </c>
      <c r="J74" s="17">
        <f t="shared" si="23"/>
        <v>2.2431135665394777</v>
      </c>
      <c r="K74" s="20">
        <f t="shared" si="20"/>
        <v>2.1452884558581169E-2</v>
      </c>
      <c r="L74" s="17">
        <f t="shared" si="24"/>
        <v>5.0315584723934554</v>
      </c>
      <c r="M74" s="15">
        <f>0.6*B73+0.4*M73</f>
        <v>102.40978994074185</v>
      </c>
      <c r="N74" s="15">
        <f t="shared" si="18"/>
        <v>2.1502080592581478</v>
      </c>
      <c r="O74" s="13">
        <f t="shared" si="16"/>
        <v>2.1502080592581478</v>
      </c>
      <c r="P74" s="16">
        <f t="shared" si="19"/>
        <v>2.0564346790233758E-2</v>
      </c>
      <c r="Q74" s="13">
        <f t="shared" si="17"/>
        <v>4.6233946980986902</v>
      </c>
    </row>
    <row r="75" spans="1:17" x14ac:dyDescent="0.25">
      <c r="A75" s="1">
        <v>44270</v>
      </c>
      <c r="B75" s="2">
        <v>105.389999</v>
      </c>
      <c r="C75" s="23">
        <f>0.2*B74+0.8*C74</f>
        <v>103.79441661561575</v>
      </c>
      <c r="D75" s="23">
        <f>B75-C75</f>
        <v>1.595582384384258</v>
      </c>
      <c r="E75" s="21">
        <f t="shared" si="21"/>
        <v>1.595582384384258</v>
      </c>
      <c r="F75" s="24">
        <f>E75/M75</f>
        <v>1.5386535156044016E-2</v>
      </c>
      <c r="G75" s="21">
        <f t="shared" si="22"/>
        <v>2.545883145357354</v>
      </c>
      <c r="H75" s="19">
        <f>0.4*B74+0.6*H74</f>
        <v>103.21412986007631</v>
      </c>
      <c r="I75" s="19">
        <f>B75-H75</f>
        <v>2.1758691399236909</v>
      </c>
      <c r="J75" s="17">
        <f t="shared" si="23"/>
        <v>2.1758691399236909</v>
      </c>
      <c r="K75" s="20">
        <f t="shared" si="20"/>
        <v>2.064587874152737E-2</v>
      </c>
      <c r="L75" s="17">
        <f t="shared" si="24"/>
        <v>4.734406514072262</v>
      </c>
      <c r="M75" s="15">
        <f>0.6*B74+0.4*M74</f>
        <v>103.69991477629674</v>
      </c>
      <c r="N75" s="15">
        <f t="shared" si="18"/>
        <v>1.6900842237032663</v>
      </c>
      <c r="O75" s="13">
        <f t="shared" si="16"/>
        <v>1.6900842237032663</v>
      </c>
      <c r="P75" s="16">
        <f t="shared" si="19"/>
        <v>1.6036476323557668E-2</v>
      </c>
      <c r="Q75" s="13">
        <f t="shared" si="17"/>
        <v>2.8563846832106723</v>
      </c>
    </row>
    <row r="76" spans="1:17" x14ac:dyDescent="0.25">
      <c r="A76" s="1">
        <v>44271</v>
      </c>
      <c r="B76" s="2">
        <v>106.55999799999999</v>
      </c>
      <c r="C76" s="23">
        <f>0.2*B75+0.8*C75</f>
        <v>104.1135330924926</v>
      </c>
      <c r="D76" s="23">
        <f>B76-C76</f>
        <v>2.4464649075073908</v>
      </c>
      <c r="E76" s="21">
        <f t="shared" si="21"/>
        <v>2.4464649075073908</v>
      </c>
      <c r="F76" s="24">
        <f>E76/M76</f>
        <v>2.3363310712689045E-2</v>
      </c>
      <c r="G76" s="21">
        <f t="shared" si="22"/>
        <v>5.985190543665146</v>
      </c>
      <c r="H76" s="19">
        <f>0.4*B75+0.6*H75</f>
        <v>104.08447751604578</v>
      </c>
      <c r="I76" s="19">
        <f>B76-H76</f>
        <v>2.4755204839542131</v>
      </c>
      <c r="J76" s="17">
        <f t="shared" si="23"/>
        <v>2.4755204839542131</v>
      </c>
      <c r="K76" s="20">
        <f t="shared" si="20"/>
        <v>2.3231236208865292E-2</v>
      </c>
      <c r="L76" s="17">
        <f t="shared" si="24"/>
        <v>6.128201666476901</v>
      </c>
      <c r="M76" s="15">
        <f>0.6*B75+0.4*M75</f>
        <v>104.7139653105187</v>
      </c>
      <c r="N76" s="15">
        <f t="shared" si="18"/>
        <v>1.8460326894812908</v>
      </c>
      <c r="O76" s="13">
        <f t="shared" ref="O76:O122" si="25">ABS(N76)</f>
        <v>1.8460326894812908</v>
      </c>
      <c r="P76" s="16">
        <f t="shared" si="19"/>
        <v>1.7323880669379246E-2</v>
      </c>
      <c r="Q76" s="13">
        <f t="shared" ref="Q76:Q130" si="26">N76^2</f>
        <v>3.4078366906335278</v>
      </c>
    </row>
    <row r="77" spans="1:17" x14ac:dyDescent="0.25">
      <c r="A77" s="1">
        <v>44272</v>
      </c>
      <c r="B77" s="2">
        <v>105.93</v>
      </c>
      <c r="C77" s="23">
        <f>0.2*B76+0.8*C76</f>
        <v>104.60282607399409</v>
      </c>
      <c r="D77" s="23">
        <f>B77-C77</f>
        <v>1.3271739260059121</v>
      </c>
      <c r="E77" s="21">
        <f t="shared" si="21"/>
        <v>1.3271739260059121</v>
      </c>
      <c r="F77" s="24">
        <f>E77/M77</f>
        <v>1.2541618299862669E-2</v>
      </c>
      <c r="G77" s="21">
        <f t="shared" si="22"/>
        <v>1.7613906298699462</v>
      </c>
      <c r="H77" s="19">
        <f>0.4*B76+0.6*H76</f>
        <v>105.07468570962746</v>
      </c>
      <c r="I77" s="19">
        <f>B77-H77</f>
        <v>0.85531429037254725</v>
      </c>
      <c r="J77" s="17">
        <f t="shared" si="23"/>
        <v>0.85531429037254725</v>
      </c>
      <c r="K77" s="20">
        <f t="shared" si="20"/>
        <v>8.0743348472816692E-3</v>
      </c>
      <c r="L77" s="17">
        <f t="shared" si="24"/>
        <v>0.73156253531549409</v>
      </c>
      <c r="M77" s="15">
        <f>0.6*B76+0.4*M76</f>
        <v>105.82158492420749</v>
      </c>
      <c r="N77" s="15">
        <f t="shared" si="18"/>
        <v>0.10841507579252152</v>
      </c>
      <c r="O77" s="13">
        <f t="shared" si="25"/>
        <v>0.10841507579252152</v>
      </c>
      <c r="P77" s="16">
        <f t="shared" si="19"/>
        <v>1.0234596034411547E-3</v>
      </c>
      <c r="Q77" s="13">
        <f t="shared" si="26"/>
        <v>1.1753828659098185E-2</v>
      </c>
    </row>
    <row r="78" spans="1:17" x14ac:dyDescent="0.25">
      <c r="A78" s="1">
        <v>44273</v>
      </c>
      <c r="B78" s="2">
        <v>105.339996</v>
      </c>
      <c r="C78" s="23">
        <f>0.2*B77+0.8*C77</f>
        <v>104.86826085919529</v>
      </c>
      <c r="D78" s="23">
        <f>B78-C78</f>
        <v>0.4717351408047108</v>
      </c>
      <c r="E78" s="21">
        <f t="shared" si="21"/>
        <v>0.4717351408047108</v>
      </c>
      <c r="F78" s="24">
        <f>E78/M78</f>
        <v>4.4550962016582374E-3</v>
      </c>
      <c r="G78" s="21">
        <f t="shared" si="22"/>
        <v>0.22253404307004032</v>
      </c>
      <c r="H78" s="19">
        <f>0.4*B77+0.6*H77</f>
        <v>105.41681142577647</v>
      </c>
      <c r="I78" s="19">
        <f>B78-H78</f>
        <v>-7.6815425776473489E-2</v>
      </c>
      <c r="J78" s="17">
        <f t="shared" si="23"/>
        <v>7.6815425776473489E-2</v>
      </c>
      <c r="K78" s="20">
        <f t="shared" si="20"/>
        <v>7.2921424618692301E-4</v>
      </c>
      <c r="L78" s="17">
        <f t="shared" si="24"/>
        <v>5.9006096372209074E-3</v>
      </c>
      <c r="M78" s="15">
        <f>0.6*B77+0.4*M77</f>
        <v>105.886633969683</v>
      </c>
      <c r="N78" s="15">
        <f t="shared" si="18"/>
        <v>-0.5466379696830046</v>
      </c>
      <c r="O78" s="13">
        <f t="shared" si="25"/>
        <v>0.5466379696830046</v>
      </c>
      <c r="P78" s="16">
        <f t="shared" si="19"/>
        <v>5.1892727400806487E-3</v>
      </c>
      <c r="Q78" s="13">
        <f t="shared" si="26"/>
        <v>0.29881306989915746</v>
      </c>
    </row>
    <row r="79" spans="1:17" x14ac:dyDescent="0.25">
      <c r="A79" s="1">
        <v>44274</v>
      </c>
      <c r="B79" s="2">
        <v>105.260002</v>
      </c>
      <c r="C79" s="23">
        <f>0.2*B78+0.8*C78</f>
        <v>104.96260788735624</v>
      </c>
      <c r="D79" s="23">
        <f>B79-C79</f>
        <v>0.29739411264375804</v>
      </c>
      <c r="E79" s="21">
        <f t="shared" si="21"/>
        <v>0.29739411264375804</v>
      </c>
      <c r="F79" s="24">
        <f>E79/M79</f>
        <v>2.8173352851435761E-3</v>
      </c>
      <c r="G79" s="21">
        <f t="shared" si="22"/>
        <v>8.8443258235168243E-2</v>
      </c>
      <c r="H79" s="19">
        <f>0.4*B78+0.6*H78</f>
        <v>105.38608525546589</v>
      </c>
      <c r="I79" s="19">
        <f>B79-H79</f>
        <v>-0.12608325546588617</v>
      </c>
      <c r="J79" s="17">
        <f t="shared" si="23"/>
        <v>0.12608325546588617</v>
      </c>
      <c r="K79" s="20">
        <f t="shared" si="20"/>
        <v>1.1978268389723778E-3</v>
      </c>
      <c r="L79" s="17">
        <f t="shared" si="24"/>
        <v>1.5896987308875916E-2</v>
      </c>
      <c r="M79" s="15">
        <f>0.6*B78+0.4*M78</f>
        <v>105.5586511878732</v>
      </c>
      <c r="N79" s="15">
        <f t="shared" si="18"/>
        <v>-0.29864918787319539</v>
      </c>
      <c r="O79" s="13">
        <f t="shared" si="25"/>
        <v>0.29864918787319539</v>
      </c>
      <c r="P79" s="16">
        <f t="shared" si="19"/>
        <v>2.8372523484580152E-3</v>
      </c>
      <c r="Q79" s="13">
        <f t="shared" si="26"/>
        <v>8.9191337417319161E-2</v>
      </c>
    </row>
    <row r="80" spans="1:17" x14ac:dyDescent="0.25">
      <c r="A80" s="1">
        <v>44277</v>
      </c>
      <c r="B80" s="2">
        <v>106.889999</v>
      </c>
      <c r="C80" s="23">
        <f>0.2*B79+0.8*C79</f>
        <v>105.022086709885</v>
      </c>
      <c r="D80" s="23">
        <f>B80-C80</f>
        <v>1.8679122901150009</v>
      </c>
      <c r="E80" s="21">
        <f t="shared" si="21"/>
        <v>1.8679122901150009</v>
      </c>
      <c r="F80" s="24">
        <f>E80/M80</f>
        <v>1.7725582010213421E-2</v>
      </c>
      <c r="G80" s="21">
        <f t="shared" si="22"/>
        <v>3.4890963235626673</v>
      </c>
      <c r="H80" s="19">
        <f>0.4*B79+0.6*H79</f>
        <v>105.33565195327952</v>
      </c>
      <c r="I80" s="19">
        <f>B80-H80</f>
        <v>1.5543470467204799</v>
      </c>
      <c r="J80" s="17">
        <f t="shared" si="23"/>
        <v>1.5543470467204799</v>
      </c>
      <c r="K80" s="20">
        <f t="shared" si="20"/>
        <v>1.4541557313706027E-2</v>
      </c>
      <c r="L80" s="17">
        <f t="shared" si="24"/>
        <v>2.4159947416486776</v>
      </c>
      <c r="M80" s="15">
        <f>0.6*B79+0.4*M79</f>
        <v>105.37946167514929</v>
      </c>
      <c r="N80" s="15">
        <f t="shared" si="18"/>
        <v>1.5105373248507163</v>
      </c>
      <c r="O80" s="13">
        <f t="shared" si="25"/>
        <v>1.5105373248507163</v>
      </c>
      <c r="P80" s="16">
        <f t="shared" si="19"/>
        <v>1.4131699307534995E-2</v>
      </c>
      <c r="Q80" s="13">
        <f t="shared" si="26"/>
        <v>2.2817230097671586</v>
      </c>
    </row>
    <row r="81" spans="1:17" x14ac:dyDescent="0.25">
      <c r="A81" s="1">
        <v>44278</v>
      </c>
      <c r="B81" s="2">
        <v>105.110001</v>
      </c>
      <c r="C81" s="23">
        <f>0.2*B80+0.8*C80</f>
        <v>105.39566916790801</v>
      </c>
      <c r="D81" s="23">
        <f>B81-C81</f>
        <v>-0.28566816790801397</v>
      </c>
      <c r="E81" s="21">
        <f t="shared" si="21"/>
        <v>0.28566816790801397</v>
      </c>
      <c r="F81" s="24">
        <f>E81/M81</f>
        <v>2.6877363742239687E-3</v>
      </c>
      <c r="G81" s="21">
        <f t="shared" si="22"/>
        <v>8.1606302155921268E-2</v>
      </c>
      <c r="H81" s="19">
        <f>0.4*B80+0.6*H80</f>
        <v>105.95739077196771</v>
      </c>
      <c r="I81" s="19">
        <f>B81-H81</f>
        <v>-0.84738977196771259</v>
      </c>
      <c r="J81" s="17">
        <f t="shared" si="23"/>
        <v>0.84738977196771259</v>
      </c>
      <c r="K81" s="20">
        <f t="shared" si="20"/>
        <v>8.0619328694299282E-3</v>
      </c>
      <c r="L81" s="17">
        <f t="shared" si="24"/>
        <v>0.71806942563549192</v>
      </c>
      <c r="M81" s="15">
        <f>0.6*B80+0.4*M80</f>
        <v>106.28578407005972</v>
      </c>
      <c r="N81" s="15">
        <f t="shared" si="18"/>
        <v>-1.1757830700597225</v>
      </c>
      <c r="O81" s="13">
        <f t="shared" si="25"/>
        <v>1.1757830700597225</v>
      </c>
      <c r="P81" s="16">
        <f t="shared" si="19"/>
        <v>1.1186215002126415E-2</v>
      </c>
      <c r="Q81" s="13">
        <f t="shared" si="26"/>
        <v>1.3824658278390662</v>
      </c>
    </row>
    <row r="82" spans="1:17" x14ac:dyDescent="0.25">
      <c r="A82" s="1">
        <v>44279</v>
      </c>
      <c r="B82" s="2">
        <v>102.349998</v>
      </c>
      <c r="C82" s="23">
        <f>0.2*B81+0.8*C81</f>
        <v>105.33853553432641</v>
      </c>
      <c r="D82" s="23">
        <f>B82-C82</f>
        <v>-2.9885375343264116</v>
      </c>
      <c r="E82" s="21">
        <f t="shared" si="21"/>
        <v>2.9885375343264116</v>
      </c>
      <c r="F82" s="24">
        <f>E82/M82</f>
        <v>2.8305821555635911E-2</v>
      </c>
      <c r="G82" s="21">
        <f t="shared" si="22"/>
        <v>8.931356594077787</v>
      </c>
      <c r="H82" s="19">
        <f>0.4*B81+0.6*H81</f>
        <v>105.61843486318062</v>
      </c>
      <c r="I82" s="19">
        <f>B82-H82</f>
        <v>-3.2684368631806251</v>
      </c>
      <c r="J82" s="17">
        <f t="shared" si="23"/>
        <v>3.2684368631806251</v>
      </c>
      <c r="K82" s="20">
        <f t="shared" si="20"/>
        <v>3.1933922101108639E-2</v>
      </c>
      <c r="L82" s="17">
        <f t="shared" si="24"/>
        <v>10.682679528598005</v>
      </c>
      <c r="M82" s="15">
        <f>0.6*B81+0.4*M81</f>
        <v>105.58031422802389</v>
      </c>
      <c r="N82" s="15">
        <f t="shared" si="18"/>
        <v>-3.2303162280238951</v>
      </c>
      <c r="O82" s="13">
        <f t="shared" si="25"/>
        <v>3.2303162280238951</v>
      </c>
      <c r="P82" s="16">
        <f t="shared" si="19"/>
        <v>3.1561468403974911E-2</v>
      </c>
      <c r="Q82" s="13">
        <f t="shared" si="26"/>
        <v>10.434942933034526</v>
      </c>
    </row>
    <row r="83" spans="1:17" x14ac:dyDescent="0.25">
      <c r="A83" s="1">
        <v>44280</v>
      </c>
      <c r="B83" s="2">
        <v>102.650002</v>
      </c>
      <c r="C83" s="23">
        <f>0.2*B82+0.8*C82</f>
        <v>104.74082802746113</v>
      </c>
      <c r="D83" s="23">
        <f>B83-C83</f>
        <v>-2.0908260274611337</v>
      </c>
      <c r="E83" s="21">
        <f t="shared" si="21"/>
        <v>2.0908260274611337</v>
      </c>
      <c r="F83" s="24">
        <f>E83/M83</f>
        <v>2.0173515717911282E-2</v>
      </c>
      <c r="G83" s="21">
        <f t="shared" si="22"/>
        <v>4.3715534771089049</v>
      </c>
      <c r="H83" s="19">
        <f>0.4*B82+0.6*H82</f>
        <v>104.31106011790837</v>
      </c>
      <c r="I83" s="19">
        <f>B83-H83</f>
        <v>-1.6610581179083681</v>
      </c>
      <c r="J83" s="17">
        <f t="shared" si="23"/>
        <v>1.6610581179083681</v>
      </c>
      <c r="K83" s="20">
        <f t="shared" si="20"/>
        <v>1.6181764106622892E-2</v>
      </c>
      <c r="L83" s="17">
        <f t="shared" si="24"/>
        <v>2.7591140710692903</v>
      </c>
      <c r="M83" s="15">
        <f>0.6*B82+0.4*M82</f>
        <v>103.64212449120956</v>
      </c>
      <c r="N83" s="15">
        <f t="shared" si="18"/>
        <v>-0.99212249120955676</v>
      </c>
      <c r="O83" s="13">
        <f t="shared" si="25"/>
        <v>0.99212249120955676</v>
      </c>
      <c r="P83" s="16">
        <f t="shared" si="19"/>
        <v>9.6650995799255485E-3</v>
      </c>
      <c r="Q83" s="13">
        <f t="shared" si="26"/>
        <v>0.98430703756385707</v>
      </c>
    </row>
    <row r="84" spans="1:17" x14ac:dyDescent="0.25">
      <c r="A84" s="1">
        <v>44281</v>
      </c>
      <c r="B84" s="2">
        <v>105.41999800000001</v>
      </c>
      <c r="C84" s="23">
        <f>0.2*B83+0.8*C83</f>
        <v>104.32266282196892</v>
      </c>
      <c r="D84" s="23">
        <f>B84-C84</f>
        <v>1.0973351780310878</v>
      </c>
      <c r="E84" s="21">
        <f t="shared" si="21"/>
        <v>1.0973351780310878</v>
      </c>
      <c r="F84" s="24">
        <f>E84/M84</f>
        <v>1.0648895792735397E-2</v>
      </c>
      <c r="G84" s="21">
        <f t="shared" si="22"/>
        <v>1.2041444929445193</v>
      </c>
      <c r="H84" s="19">
        <f>0.4*B83+0.6*H83</f>
        <v>103.64663687074503</v>
      </c>
      <c r="I84" s="19">
        <f>B84-H84</f>
        <v>1.7733611292549796</v>
      </c>
      <c r="J84" s="17">
        <f t="shared" si="23"/>
        <v>1.7733611292549796</v>
      </c>
      <c r="K84" s="20">
        <f t="shared" si="20"/>
        <v>1.6821866466502678E-2</v>
      </c>
      <c r="L84" s="17">
        <f t="shared" si="24"/>
        <v>3.1448096947524964</v>
      </c>
      <c r="M84" s="15">
        <f>0.6*B83+0.4*M83</f>
        <v>103.04685099648381</v>
      </c>
      <c r="N84" s="15">
        <f t="shared" si="18"/>
        <v>2.3731470035161948</v>
      </c>
      <c r="O84" s="13">
        <f t="shared" si="25"/>
        <v>2.3731470035161948</v>
      </c>
      <c r="P84" s="16">
        <f t="shared" si="19"/>
        <v>2.2511355042106856E-2</v>
      </c>
      <c r="Q84" s="13">
        <f t="shared" si="26"/>
        <v>5.6318267002978946</v>
      </c>
    </row>
    <row r="85" spans="1:17" x14ac:dyDescent="0.25">
      <c r="A85" s="1">
        <v>44284</v>
      </c>
      <c r="B85" s="2">
        <v>106.599998</v>
      </c>
      <c r="C85" s="23">
        <f>0.2*B84+0.8*C84</f>
        <v>104.54212985757513</v>
      </c>
      <c r="D85" s="23">
        <f>B85-C85</f>
        <v>2.0578681424248657</v>
      </c>
      <c r="E85" s="21">
        <f t="shared" si="21"/>
        <v>2.0578681424248657</v>
      </c>
      <c r="F85" s="24">
        <f>E85/M85</f>
        <v>1.9698033709831073E-2</v>
      </c>
      <c r="G85" s="21">
        <f t="shared" si="22"/>
        <v>4.234821291607167</v>
      </c>
      <c r="H85" s="19">
        <f>0.4*B84+0.6*H84</f>
        <v>104.35598132244701</v>
      </c>
      <c r="I85" s="19">
        <f>B85-H85</f>
        <v>2.2440166775529917</v>
      </c>
      <c r="J85" s="17">
        <f t="shared" si="23"/>
        <v>2.2440166775529917</v>
      </c>
      <c r="K85" s="20">
        <f t="shared" si="20"/>
        <v>2.1050813505202801E-2</v>
      </c>
      <c r="L85" s="17">
        <f t="shared" si="24"/>
        <v>5.0356108491359679</v>
      </c>
      <c r="M85" s="15">
        <f>0.6*B84+0.4*M84</f>
        <v>104.47073919859352</v>
      </c>
      <c r="N85" s="15">
        <f t="shared" si="18"/>
        <v>2.1292588014064791</v>
      </c>
      <c r="O85" s="13">
        <f t="shared" si="25"/>
        <v>2.1292588014064791</v>
      </c>
      <c r="P85" s="16">
        <f t="shared" si="19"/>
        <v>1.997428556618246E-2</v>
      </c>
      <c r="Q85" s="13">
        <f t="shared" si="26"/>
        <v>4.5337430433669557</v>
      </c>
    </row>
    <row r="86" spans="1:17" x14ac:dyDescent="0.25">
      <c r="A86" s="1">
        <v>44285</v>
      </c>
      <c r="B86" s="2">
        <v>104.510002</v>
      </c>
      <c r="C86" s="23">
        <f>0.2*B85+0.8*C85</f>
        <v>104.95370348606012</v>
      </c>
      <c r="D86" s="23">
        <f>B86-C86</f>
        <v>-0.44370148606012094</v>
      </c>
      <c r="E86" s="21">
        <f t="shared" si="21"/>
        <v>0.44370148606012094</v>
      </c>
      <c r="F86" s="24">
        <f>E86/M86</f>
        <v>4.1958264031047611E-3</v>
      </c>
      <c r="G86" s="21">
        <f t="shared" si="22"/>
        <v>0.1968710087319597</v>
      </c>
      <c r="H86" s="19">
        <f>0.4*B85+0.6*H85</f>
        <v>105.25358799346822</v>
      </c>
      <c r="I86" s="19">
        <f>B86-H86</f>
        <v>-0.74358599346821563</v>
      </c>
      <c r="J86" s="17">
        <f t="shared" si="23"/>
        <v>0.74358599346821563</v>
      </c>
      <c r="K86" s="20">
        <f t="shared" si="20"/>
        <v>7.1149744449169145E-3</v>
      </c>
      <c r="L86" s="17">
        <f t="shared" si="24"/>
        <v>0.55292012968211324</v>
      </c>
      <c r="M86" s="15">
        <f>0.6*B85+0.4*M85</f>
        <v>105.7482944794374</v>
      </c>
      <c r="N86" s="15">
        <f t="shared" si="18"/>
        <v>-1.2382924794374048</v>
      </c>
      <c r="O86" s="13">
        <f t="shared" si="25"/>
        <v>1.2382924794374048</v>
      </c>
      <c r="P86" s="16">
        <f t="shared" si="19"/>
        <v>1.184855473868812E-2</v>
      </c>
      <c r="Q86" s="13">
        <f t="shared" si="26"/>
        <v>1.5333682646312357</v>
      </c>
    </row>
    <row r="87" spans="1:17" x14ac:dyDescent="0.25">
      <c r="A87" s="1">
        <v>44286</v>
      </c>
      <c r="B87" s="2">
        <v>106.010002</v>
      </c>
      <c r="C87" s="23">
        <f>0.2*B86+0.8*C86</f>
        <v>104.86496318884811</v>
      </c>
      <c r="D87" s="23">
        <f>B87-C87</f>
        <v>1.1450388111518919</v>
      </c>
      <c r="E87" s="21">
        <f t="shared" si="21"/>
        <v>1.1450388111518919</v>
      </c>
      <c r="F87" s="24">
        <f>E87/M87</f>
        <v>1.0904579140810784E-2</v>
      </c>
      <c r="G87" s="21">
        <f t="shared" si="22"/>
        <v>1.3111138790441379</v>
      </c>
      <c r="H87" s="19">
        <f>0.4*B86+0.6*H86</f>
        <v>104.95615359608092</v>
      </c>
      <c r="I87" s="19">
        <f>B87-H87</f>
        <v>1.0538484039190763</v>
      </c>
      <c r="J87" s="17">
        <f t="shared" si="23"/>
        <v>1.0538484039190763</v>
      </c>
      <c r="K87" s="20">
        <f t="shared" si="20"/>
        <v>9.9410280543063886E-3</v>
      </c>
      <c r="L87" s="17">
        <f t="shared" si="24"/>
        <v>1.1105964584427845</v>
      </c>
      <c r="M87" s="15">
        <f>0.6*B86+0.4*M86</f>
        <v>105.00531899177497</v>
      </c>
      <c r="N87" s="15">
        <f t="shared" si="18"/>
        <v>1.0046830082250295</v>
      </c>
      <c r="O87" s="13">
        <f t="shared" si="25"/>
        <v>1.0046830082250295</v>
      </c>
      <c r="P87" s="16">
        <f t="shared" si="19"/>
        <v>9.4772473282759631E-3</v>
      </c>
      <c r="Q87" s="13">
        <f t="shared" si="26"/>
        <v>1.0093879470160947</v>
      </c>
    </row>
    <row r="88" spans="1:17" x14ac:dyDescent="0.25">
      <c r="A88" s="1">
        <v>44287</v>
      </c>
      <c r="B88" s="2">
        <v>106.860001</v>
      </c>
      <c r="C88" s="23">
        <f>0.2*B87+0.8*C87</f>
        <v>105.09397095107849</v>
      </c>
      <c r="D88" s="23">
        <f>B88-C88</f>
        <v>1.7660300489215075</v>
      </c>
      <c r="E88" s="21">
        <f t="shared" si="21"/>
        <v>1.7660300489215075</v>
      </c>
      <c r="F88" s="24">
        <f>E88/M88</f>
        <v>1.6722482152117486E-2</v>
      </c>
      <c r="G88" s="21">
        <f t="shared" si="22"/>
        <v>3.1188621336937024</v>
      </c>
      <c r="H88" s="19">
        <f>0.4*B87+0.6*H87</f>
        <v>105.37769295764855</v>
      </c>
      <c r="I88" s="19">
        <f>B88-H88</f>
        <v>1.4823080423514483</v>
      </c>
      <c r="J88" s="17">
        <f t="shared" si="23"/>
        <v>1.4823080423514483</v>
      </c>
      <c r="K88" s="20">
        <f t="shared" si="20"/>
        <v>1.3871495681077603E-2</v>
      </c>
      <c r="L88" s="17">
        <f t="shared" si="24"/>
        <v>2.197237132419783</v>
      </c>
      <c r="M88" s="15">
        <f>0.6*B87+0.4*M87</f>
        <v>105.60812879670999</v>
      </c>
      <c r="N88" s="15">
        <f t="shared" si="18"/>
        <v>1.2518722032900058</v>
      </c>
      <c r="O88" s="13">
        <f t="shared" si="25"/>
        <v>1.2518722032900058</v>
      </c>
      <c r="P88" s="16">
        <f t="shared" si="19"/>
        <v>1.1715068234839393E-2</v>
      </c>
      <c r="Q88" s="13">
        <f t="shared" si="26"/>
        <v>1.5671840133701735</v>
      </c>
    </row>
    <row r="89" spans="1:17" x14ac:dyDescent="0.25">
      <c r="A89" s="1">
        <v>44291</v>
      </c>
      <c r="B89" s="2">
        <v>111.389999</v>
      </c>
      <c r="C89" s="23">
        <f>0.2*B88+0.8*C88</f>
        <v>105.44717696086281</v>
      </c>
      <c r="D89" s="23">
        <f>B89-C89</f>
        <v>5.942822039137198</v>
      </c>
      <c r="E89" s="21">
        <f t="shared" si="21"/>
        <v>5.942822039137198</v>
      </c>
      <c r="F89" s="24">
        <f>E89/M89</f>
        <v>5.5874988971394146E-2</v>
      </c>
      <c r="G89" s="21">
        <f t="shared" si="22"/>
        <v>35.317133788854804</v>
      </c>
      <c r="H89" s="19">
        <f>0.4*B88+0.6*H88</f>
        <v>105.97061617458914</v>
      </c>
      <c r="I89" s="19">
        <f>B89-H89</f>
        <v>5.4193828254108638</v>
      </c>
      <c r="J89" s="17">
        <f t="shared" si="23"/>
        <v>5.4193828254108638</v>
      </c>
      <c r="K89" s="20">
        <f t="shared" si="20"/>
        <v>4.8652328521978566E-2</v>
      </c>
      <c r="L89" s="17">
        <f t="shared" si="24"/>
        <v>29.369710208358239</v>
      </c>
      <c r="M89" s="15">
        <f>0.6*B88+0.4*M88</f>
        <v>106.359252118684</v>
      </c>
      <c r="N89" s="15">
        <f t="shared" si="18"/>
        <v>5.0307468813160057</v>
      </c>
      <c r="O89" s="13">
        <f t="shared" si="25"/>
        <v>5.0307468813160057</v>
      </c>
      <c r="P89" s="16">
        <f t="shared" si="19"/>
        <v>4.5163362298943958E-2</v>
      </c>
      <c r="Q89" s="13">
        <f t="shared" si="26"/>
        <v>25.308414183870717</v>
      </c>
    </row>
    <row r="90" spans="1:17" x14ac:dyDescent="0.25">
      <c r="A90" s="1">
        <v>44292</v>
      </c>
      <c r="B90" s="2">
        <v>109.900002</v>
      </c>
      <c r="C90" s="23">
        <f>0.2*B89+0.8*C89</f>
        <v>106.63574136869025</v>
      </c>
      <c r="D90" s="23">
        <f>B90-C90</f>
        <v>3.2642606313097531</v>
      </c>
      <c r="E90" s="21">
        <f t="shared" si="21"/>
        <v>3.2642606313097531</v>
      </c>
      <c r="F90" s="24">
        <f>E90/M90</f>
        <v>2.9843931842817757E-2</v>
      </c>
      <c r="G90" s="21">
        <f t="shared" si="22"/>
        <v>10.655397469118748</v>
      </c>
      <c r="H90" s="19">
        <f>0.4*B89+0.6*H89</f>
        <v>108.1383693047535</v>
      </c>
      <c r="I90" s="19">
        <f>B90-H90</f>
        <v>1.7616326952465045</v>
      </c>
      <c r="J90" s="17">
        <f t="shared" si="23"/>
        <v>1.7616326952465045</v>
      </c>
      <c r="K90" s="20">
        <f t="shared" si="20"/>
        <v>1.6029414587694954E-2</v>
      </c>
      <c r="L90" s="17">
        <f t="shared" si="24"/>
        <v>3.1033497529614635</v>
      </c>
      <c r="M90" s="15">
        <f>0.6*B89+0.4*M89</f>
        <v>109.3777002474736</v>
      </c>
      <c r="N90" s="15">
        <f t="shared" si="18"/>
        <v>0.52230175252640265</v>
      </c>
      <c r="O90" s="13">
        <f t="shared" si="25"/>
        <v>0.52230175252640265</v>
      </c>
      <c r="P90" s="16">
        <f t="shared" si="19"/>
        <v>4.7525181348622965E-3</v>
      </c>
      <c r="Q90" s="13">
        <f t="shared" si="26"/>
        <v>0.27279912069215156</v>
      </c>
    </row>
    <row r="91" spans="1:17" x14ac:dyDescent="0.25">
      <c r="A91" s="1">
        <v>44293</v>
      </c>
      <c r="B91" s="2">
        <v>110.860001</v>
      </c>
      <c r="C91" s="23">
        <f>0.2*B90+0.8*C90</f>
        <v>107.28859349495221</v>
      </c>
      <c r="D91" s="23">
        <f>B91-C91</f>
        <v>3.5714075050477874</v>
      </c>
      <c r="E91" s="21">
        <f t="shared" si="21"/>
        <v>3.5714075050477874</v>
      </c>
      <c r="F91" s="24">
        <f>E91/M91</f>
        <v>3.2558777457148559E-2</v>
      </c>
      <c r="G91" s="21">
        <f t="shared" si="22"/>
        <v>12.754951567111661</v>
      </c>
      <c r="H91" s="19">
        <f>0.4*B90+0.6*H90</f>
        <v>108.8430223828521</v>
      </c>
      <c r="I91" s="19">
        <f>B91-H91</f>
        <v>2.0169786171478989</v>
      </c>
      <c r="J91" s="17">
        <f t="shared" si="23"/>
        <v>2.0169786171478989</v>
      </c>
      <c r="K91" s="20">
        <f t="shared" si="20"/>
        <v>1.81939256625832E-2</v>
      </c>
      <c r="L91" s="17">
        <f t="shared" si="24"/>
        <v>4.0682027420318505</v>
      </c>
      <c r="M91" s="15">
        <f>0.6*B90+0.4*M90</f>
        <v>109.69108129898945</v>
      </c>
      <c r="N91" s="15">
        <f t="shared" si="18"/>
        <v>1.1689197010105516</v>
      </c>
      <c r="O91" s="13">
        <f t="shared" si="25"/>
        <v>1.1689197010105516</v>
      </c>
      <c r="P91" s="16">
        <f t="shared" si="19"/>
        <v>1.0544106895782472E-2</v>
      </c>
      <c r="Q91" s="13">
        <f t="shared" si="26"/>
        <v>1.3663732674105975</v>
      </c>
    </row>
    <row r="92" spans="1:17" x14ac:dyDescent="0.25">
      <c r="A92" s="1">
        <v>44294</v>
      </c>
      <c r="B92" s="2">
        <v>109.82</v>
      </c>
      <c r="C92" s="23">
        <f>0.2*B91+0.8*C91</f>
        <v>108.00287499596178</v>
      </c>
      <c r="D92" s="23">
        <f>B92-C92</f>
        <v>1.8171250040382176</v>
      </c>
      <c r="E92" s="21">
        <f t="shared" si="21"/>
        <v>1.8171250040382176</v>
      </c>
      <c r="F92" s="24">
        <f>E92/M92</f>
        <v>1.6460593834992297E-2</v>
      </c>
      <c r="G92" s="21">
        <f t="shared" si="22"/>
        <v>3.3019432803008923</v>
      </c>
      <c r="H92" s="19">
        <f>0.4*B91+0.6*H91</f>
        <v>109.64981382971125</v>
      </c>
      <c r="I92" s="19">
        <f>B92-H92</f>
        <v>0.17018617028874417</v>
      </c>
      <c r="J92" s="17">
        <f t="shared" si="23"/>
        <v>0.17018617028874417</v>
      </c>
      <c r="K92" s="20">
        <f t="shared" si="20"/>
        <v>1.5496828472841393E-3</v>
      </c>
      <c r="L92" s="17">
        <f t="shared" si="24"/>
        <v>2.8963332557549428E-2</v>
      </c>
      <c r="M92" s="15">
        <f>0.6*B91+0.4*M91</f>
        <v>110.39243311959578</v>
      </c>
      <c r="N92" s="15">
        <f t="shared" si="18"/>
        <v>-0.57243311959578591</v>
      </c>
      <c r="O92" s="13">
        <f t="shared" si="25"/>
        <v>0.57243311959578591</v>
      </c>
      <c r="P92" s="16">
        <f t="shared" si="19"/>
        <v>5.2124669422307958E-3</v>
      </c>
      <c r="Q92" s="13">
        <f t="shared" si="26"/>
        <v>0.32767967641016332</v>
      </c>
    </row>
    <row r="93" spans="1:17" x14ac:dyDescent="0.25">
      <c r="A93" s="1">
        <v>44295</v>
      </c>
      <c r="B93" s="2">
        <v>111.790001</v>
      </c>
      <c r="C93" s="23">
        <f>0.2*B92+0.8*C92</f>
        <v>108.36629999676943</v>
      </c>
      <c r="D93" s="23">
        <f>B93-C93</f>
        <v>3.4237010032305761</v>
      </c>
      <c r="E93" s="21">
        <f t="shared" si="21"/>
        <v>3.4237010032305761</v>
      </c>
      <c r="F93" s="24">
        <f>E93/M93</f>
        <v>3.1110703736600537E-2</v>
      </c>
      <c r="G93" s="21">
        <f t="shared" si="22"/>
        <v>11.721728559522054</v>
      </c>
      <c r="H93" s="19">
        <f>0.4*B92+0.6*H92</f>
        <v>109.71788829782675</v>
      </c>
      <c r="I93" s="19">
        <f>B93-H93</f>
        <v>2.072112702173257</v>
      </c>
      <c r="J93" s="17">
        <f t="shared" si="23"/>
        <v>2.072112702173257</v>
      </c>
      <c r="K93" s="20">
        <f t="shared" si="20"/>
        <v>1.8535760655134594E-2</v>
      </c>
      <c r="L93" s="17">
        <f t="shared" si="24"/>
        <v>4.2936510505077568</v>
      </c>
      <c r="M93" s="15">
        <f>0.6*B92+0.4*M92</f>
        <v>110.04897324783832</v>
      </c>
      <c r="N93" s="15">
        <f t="shared" si="18"/>
        <v>1.7410277521616848</v>
      </c>
      <c r="O93" s="13">
        <f t="shared" si="25"/>
        <v>1.7410277521616848</v>
      </c>
      <c r="P93" s="16">
        <f t="shared" si="19"/>
        <v>1.5574091927610634E-2</v>
      </c>
      <c r="Q93" s="13">
        <f t="shared" si="26"/>
        <v>3.031177633797169</v>
      </c>
    </row>
    <row r="94" spans="1:17" x14ac:dyDescent="0.25">
      <c r="A94" s="1">
        <v>44298</v>
      </c>
      <c r="B94" s="2">
        <v>111.389999</v>
      </c>
      <c r="C94" s="23">
        <f>0.2*B93+0.8*C93</f>
        <v>109.05104019741556</v>
      </c>
      <c r="D94" s="23">
        <f>B94-C94</f>
        <v>2.3389588025844432</v>
      </c>
      <c r="E94" s="21">
        <f t="shared" si="21"/>
        <v>2.3389588025844432</v>
      </c>
      <c r="F94" s="24">
        <f>E94/M94</f>
        <v>2.105394923962798E-2</v>
      </c>
      <c r="G94" s="21">
        <f t="shared" si="22"/>
        <v>5.4707282801872523</v>
      </c>
      <c r="H94" s="19">
        <f>0.4*B93+0.6*H93</f>
        <v>110.54673337869605</v>
      </c>
      <c r="I94" s="19">
        <f>B94-H94</f>
        <v>0.84326562130395644</v>
      </c>
      <c r="J94" s="17">
        <f t="shared" si="23"/>
        <v>0.84326562130395644</v>
      </c>
      <c r="K94" s="20">
        <f t="shared" si="20"/>
        <v>7.5703889835204725E-3</v>
      </c>
      <c r="L94" s="17">
        <f t="shared" si="24"/>
        <v>0.71109690807314763</v>
      </c>
      <c r="M94" s="15">
        <f>0.6*B93+0.4*M93</f>
        <v>111.09358989913534</v>
      </c>
      <c r="N94" s="15">
        <f t="shared" si="18"/>
        <v>0.29640910086466477</v>
      </c>
      <c r="O94" s="13">
        <f t="shared" si="25"/>
        <v>0.29640910086466477</v>
      </c>
      <c r="P94" s="16">
        <f t="shared" si="19"/>
        <v>2.661002814666196E-3</v>
      </c>
      <c r="Q94" s="13">
        <f t="shared" si="26"/>
        <v>8.7858355075399006E-2</v>
      </c>
    </row>
    <row r="95" spans="1:17" x14ac:dyDescent="0.25">
      <c r="A95" s="1">
        <v>44299</v>
      </c>
      <c r="B95" s="2">
        <v>111.879997</v>
      </c>
      <c r="C95" s="23">
        <f>0.2*B94+0.8*C94</f>
        <v>109.51883195793246</v>
      </c>
      <c r="D95" s="23">
        <f>B95-C95</f>
        <v>2.3611650420675403</v>
      </c>
      <c r="E95" s="21">
        <f t="shared" si="21"/>
        <v>2.3611650420675403</v>
      </c>
      <c r="F95" s="24">
        <f>E95/M95</f>
        <v>2.1219866845751809E-2</v>
      </c>
      <c r="G95" s="21">
        <f t="shared" si="22"/>
        <v>5.5751003558818093</v>
      </c>
      <c r="H95" s="19">
        <f>0.4*B94+0.6*H94</f>
        <v>110.88403962721763</v>
      </c>
      <c r="I95" s="19">
        <f>B95-H95</f>
        <v>0.99595737278237095</v>
      </c>
      <c r="J95" s="17">
        <f t="shared" si="23"/>
        <v>0.99595737278237095</v>
      </c>
      <c r="K95" s="20">
        <f t="shared" si="20"/>
        <v>8.9020146539901222E-3</v>
      </c>
      <c r="L95" s="17">
        <f t="shared" si="24"/>
        <v>0.99193108839956268</v>
      </c>
      <c r="M95" s="15">
        <f>0.6*B94+0.4*M94</f>
        <v>111.27143535965413</v>
      </c>
      <c r="N95" s="15">
        <f t="shared" si="18"/>
        <v>0.60856164034586868</v>
      </c>
      <c r="O95" s="13">
        <f t="shared" si="25"/>
        <v>0.60856164034586868</v>
      </c>
      <c r="P95" s="16">
        <f t="shared" si="19"/>
        <v>5.4394141639623811E-3</v>
      </c>
      <c r="Q95" s="13">
        <f t="shared" si="26"/>
        <v>0.37034727010045443</v>
      </c>
    </row>
    <row r="96" spans="1:17" x14ac:dyDescent="0.25">
      <c r="A96" s="1">
        <v>44300</v>
      </c>
      <c r="B96" s="2">
        <v>111.779999</v>
      </c>
      <c r="C96" s="23">
        <f>0.2*B95+0.8*C95</f>
        <v>109.99106496634597</v>
      </c>
      <c r="D96" s="23">
        <f>B96-C96</f>
        <v>1.78893403365403</v>
      </c>
      <c r="E96" s="21">
        <f t="shared" si="21"/>
        <v>1.78893403365403</v>
      </c>
      <c r="F96" s="24">
        <f>E96/M96</f>
        <v>1.602462343741419E-2</v>
      </c>
      <c r="G96" s="21">
        <f t="shared" si="22"/>
        <v>3.2002849767656785</v>
      </c>
      <c r="H96" s="19">
        <f>0.4*B95+0.6*H95</f>
        <v>111.28242257633059</v>
      </c>
      <c r="I96" s="19">
        <f>B96-H96</f>
        <v>0.49757642366941468</v>
      </c>
      <c r="J96" s="17">
        <f t="shared" si="23"/>
        <v>0.49757642366941468</v>
      </c>
      <c r="K96" s="20">
        <f t="shared" si="20"/>
        <v>4.4513904823832986E-3</v>
      </c>
      <c r="L96" s="17">
        <f t="shared" si="24"/>
        <v>0.24758229739164486</v>
      </c>
      <c r="M96" s="15">
        <f>0.6*B95+0.4*M95</f>
        <v>111.63657234386164</v>
      </c>
      <c r="N96" s="15">
        <f t="shared" si="18"/>
        <v>0.14342665613835948</v>
      </c>
      <c r="O96" s="13">
        <f t="shared" si="25"/>
        <v>0.14342665613835948</v>
      </c>
      <c r="P96" s="16">
        <f t="shared" si="19"/>
        <v>1.2831155611153608E-3</v>
      </c>
      <c r="Q96" s="13">
        <f t="shared" si="26"/>
        <v>2.057120569103121E-2</v>
      </c>
    </row>
    <row r="97" spans="1:17" x14ac:dyDescent="0.25">
      <c r="A97" s="1">
        <v>44301</v>
      </c>
      <c r="B97" s="2">
        <v>112.769997</v>
      </c>
      <c r="C97" s="23">
        <f>0.2*B96+0.8*C96</f>
        <v>110.34885177307679</v>
      </c>
      <c r="D97" s="23">
        <f>B97-C97</f>
        <v>2.4211452269232154</v>
      </c>
      <c r="E97" s="21">
        <f t="shared" si="21"/>
        <v>2.4211452269232154</v>
      </c>
      <c r="F97" s="24">
        <f>E97/M97</f>
        <v>2.167103712963387E-2</v>
      </c>
      <c r="G97" s="21">
        <f t="shared" si="22"/>
        <v>5.8619442098530685</v>
      </c>
      <c r="H97" s="19">
        <f>0.4*B96+0.6*H96</f>
        <v>111.48145314579835</v>
      </c>
      <c r="I97" s="19">
        <f>B97-H97</f>
        <v>1.2885438542016487</v>
      </c>
      <c r="J97" s="17">
        <f t="shared" si="23"/>
        <v>1.2885438542016487</v>
      </c>
      <c r="K97" s="20">
        <f t="shared" si="20"/>
        <v>1.1426300332362771E-2</v>
      </c>
      <c r="L97" s="17">
        <f t="shared" si="24"/>
        <v>1.6603452642008398</v>
      </c>
      <c r="M97" s="15">
        <f>0.6*B96+0.4*M96</f>
        <v>111.72262833754466</v>
      </c>
      <c r="N97" s="15">
        <f t="shared" si="18"/>
        <v>1.0473686624553409</v>
      </c>
      <c r="O97" s="13">
        <f t="shared" si="25"/>
        <v>1.0473686624553409</v>
      </c>
      <c r="P97" s="16">
        <f t="shared" si="19"/>
        <v>9.2876535454314221E-3</v>
      </c>
      <c r="Q97" s="13">
        <f t="shared" si="26"/>
        <v>1.0969811150934898</v>
      </c>
    </row>
    <row r="98" spans="1:17" x14ac:dyDescent="0.25">
      <c r="A98" s="1">
        <v>44302</v>
      </c>
      <c r="B98" s="2">
        <v>111.099998</v>
      </c>
      <c r="C98" s="23">
        <f>0.2*B97+0.8*C97</f>
        <v>110.83308081846144</v>
      </c>
      <c r="D98" s="23">
        <f>B98-C98</f>
        <v>0.26691718153855959</v>
      </c>
      <c r="E98" s="21">
        <f t="shared" si="21"/>
        <v>0.26691718153855959</v>
      </c>
      <c r="F98" s="24">
        <f>E98/M98</f>
        <v>2.3757426623359328E-3</v>
      </c>
      <c r="G98" s="21">
        <f t="shared" si="22"/>
        <v>7.1244781800488377E-2</v>
      </c>
      <c r="H98" s="19">
        <f>0.4*B97+0.6*H97</f>
        <v>111.99687068747902</v>
      </c>
      <c r="I98" s="19">
        <f>B98-H98</f>
        <v>-0.89687268747901783</v>
      </c>
      <c r="J98" s="17">
        <f t="shared" si="23"/>
        <v>0.89687268747901783</v>
      </c>
      <c r="K98" s="20">
        <f t="shared" si="20"/>
        <v>8.0726615987789466E-3</v>
      </c>
      <c r="L98" s="17">
        <f t="shared" si="24"/>
        <v>0.80438061754583601</v>
      </c>
      <c r="M98" s="15">
        <f>0.6*B97+0.4*M97</f>
        <v>112.35104953501786</v>
      </c>
      <c r="N98" s="15">
        <f t="shared" si="18"/>
        <v>-1.251051535017865</v>
      </c>
      <c r="O98" s="13">
        <f t="shared" si="25"/>
        <v>1.251051535017865</v>
      </c>
      <c r="P98" s="16">
        <f t="shared" si="19"/>
        <v>1.1260590076859093E-2</v>
      </c>
      <c r="Q98" s="13">
        <f t="shared" si="26"/>
        <v>1.5651299432705563</v>
      </c>
    </row>
    <row r="99" spans="1:17" x14ac:dyDescent="0.25">
      <c r="A99" s="1">
        <v>44305</v>
      </c>
      <c r="B99" s="2">
        <v>109.980003</v>
      </c>
      <c r="C99" s="23">
        <f>0.2*B98+0.8*C98</f>
        <v>110.88646425476915</v>
      </c>
      <c r="D99" s="23">
        <f>B99-C99</f>
        <v>-0.90646125476915529</v>
      </c>
      <c r="E99" s="21">
        <f t="shared" si="21"/>
        <v>0.90646125476915529</v>
      </c>
      <c r="F99" s="24">
        <f>E99/M99</f>
        <v>8.1223822099121042E-3</v>
      </c>
      <c r="G99" s="21">
        <f t="shared" si="22"/>
        <v>0.82167200639767146</v>
      </c>
      <c r="H99" s="19">
        <f>0.4*B98+0.6*H98</f>
        <v>111.63812161248741</v>
      </c>
      <c r="I99" s="19">
        <f>B99-H99</f>
        <v>-1.6581186124874137</v>
      </c>
      <c r="J99" s="17">
        <f t="shared" si="23"/>
        <v>1.6581186124874137</v>
      </c>
      <c r="K99" s="20">
        <f t="shared" si="20"/>
        <v>1.5076546347133794E-2</v>
      </c>
      <c r="L99" s="17">
        <f t="shared" si="24"/>
        <v>2.7493573330771857</v>
      </c>
      <c r="M99" s="15">
        <f>0.6*B98+0.4*M98</f>
        <v>111.60041861400714</v>
      </c>
      <c r="N99" s="15">
        <f t="shared" si="18"/>
        <v>-1.6204156140071433</v>
      </c>
      <c r="O99" s="13">
        <f t="shared" si="25"/>
        <v>1.6204156140071433</v>
      </c>
      <c r="P99" s="16">
        <f t="shared" si="19"/>
        <v>1.4733729494507682E-2</v>
      </c>
      <c r="Q99" s="13">
        <f t="shared" si="26"/>
        <v>2.6257467621181472</v>
      </c>
    </row>
    <row r="100" spans="1:17" x14ac:dyDescent="0.25">
      <c r="A100" s="1">
        <v>44306</v>
      </c>
      <c r="B100" s="2">
        <v>108.610001</v>
      </c>
      <c r="C100" s="23">
        <f>0.2*B99+0.8*C99</f>
        <v>110.70517200381533</v>
      </c>
      <c r="D100" s="23">
        <f>B100-C100</f>
        <v>-2.0951710038153379</v>
      </c>
      <c r="E100" s="21">
        <f t="shared" si="21"/>
        <v>2.0951710038153379</v>
      </c>
      <c r="F100" s="24">
        <f>E100/M100</f>
        <v>1.8938856333814046E-2</v>
      </c>
      <c r="G100" s="21">
        <f t="shared" si="22"/>
        <v>4.3897415352285707</v>
      </c>
      <c r="H100" s="19">
        <f>0.4*B99+0.6*H99</f>
        <v>110.97487416749244</v>
      </c>
      <c r="I100" s="19">
        <f>B100-H100</f>
        <v>-2.3648731674924477</v>
      </c>
      <c r="J100" s="17">
        <f t="shared" si="23"/>
        <v>2.3648731674924477</v>
      </c>
      <c r="K100" s="20">
        <f t="shared" si="20"/>
        <v>2.1773990845395975E-2</v>
      </c>
      <c r="L100" s="17">
        <f t="shared" si="24"/>
        <v>5.5926250983257626</v>
      </c>
      <c r="M100" s="15">
        <f>0.6*B99+0.4*M99</f>
        <v>110.62816924560285</v>
      </c>
      <c r="N100" s="15">
        <f t="shared" si="18"/>
        <v>-2.0181682456028511</v>
      </c>
      <c r="O100" s="13">
        <f t="shared" si="25"/>
        <v>2.0181682456028511</v>
      </c>
      <c r="P100" s="16">
        <f t="shared" si="19"/>
        <v>1.858179013922347E-2</v>
      </c>
      <c r="Q100" s="13">
        <f t="shared" si="26"/>
        <v>4.0730030675596902</v>
      </c>
    </row>
    <row r="101" spans="1:17" x14ac:dyDescent="0.25">
      <c r="A101" s="1">
        <v>44307</v>
      </c>
      <c r="B101" s="2">
        <v>108.44000200000001</v>
      </c>
      <c r="C101" s="23">
        <f>0.2*B100+0.8*C100</f>
        <v>110.28613780305227</v>
      </c>
      <c r="D101" s="23">
        <f>B101-C101</f>
        <v>-1.8461358030522632</v>
      </c>
      <c r="E101" s="21">
        <f t="shared" si="21"/>
        <v>1.8461358030522632</v>
      </c>
      <c r="F101" s="24">
        <f>E101/M101</f>
        <v>1.6872435510089767E-2</v>
      </c>
      <c r="G101" s="21">
        <f t="shared" si="22"/>
        <v>3.4082174033114248</v>
      </c>
      <c r="H101" s="19">
        <f>0.4*B100+0.6*H100</f>
        <v>110.02892490049547</v>
      </c>
      <c r="I101" s="19">
        <f>B101-H101</f>
        <v>-1.5889229004954615</v>
      </c>
      <c r="J101" s="17">
        <f t="shared" si="23"/>
        <v>1.5889229004954615</v>
      </c>
      <c r="K101" s="20">
        <f t="shared" si="20"/>
        <v>1.4652553220124999E-2</v>
      </c>
      <c r="L101" s="17">
        <f t="shared" si="24"/>
        <v>2.5246759837189101</v>
      </c>
      <c r="M101" s="15">
        <f>0.6*B100+0.4*M100</f>
        <v>109.41726829824114</v>
      </c>
      <c r="N101" s="15">
        <f t="shared" si="18"/>
        <v>-0.97726629824113331</v>
      </c>
      <c r="O101" s="13">
        <f t="shared" si="25"/>
        <v>0.97726629824113331</v>
      </c>
      <c r="P101" s="16">
        <f t="shared" si="19"/>
        <v>9.0120461104485523E-3</v>
      </c>
      <c r="Q101" s="13">
        <f t="shared" si="26"/>
        <v>0.95504941767792773</v>
      </c>
    </row>
    <row r="102" spans="1:17" x14ac:dyDescent="0.25">
      <c r="A102" s="1">
        <v>44308</v>
      </c>
      <c r="B102" s="2">
        <v>108.94000200000001</v>
      </c>
      <c r="C102" s="23">
        <f>0.2*B101+0.8*C101</f>
        <v>109.91691064244183</v>
      </c>
      <c r="D102" s="23">
        <f>B102-C102</f>
        <v>-0.97690864244182762</v>
      </c>
      <c r="E102" s="21">
        <f t="shared" si="21"/>
        <v>0.97690864244182762</v>
      </c>
      <c r="F102" s="24">
        <f>E102/M102</f>
        <v>8.9763896647854884E-3</v>
      </c>
      <c r="G102" s="21">
        <f t="shared" si="22"/>
        <v>0.9543504956775346</v>
      </c>
      <c r="H102" s="19">
        <f>0.4*B101+0.6*H101</f>
        <v>109.3933557402973</v>
      </c>
      <c r="I102" s="19">
        <f>B102-H102</f>
        <v>-0.45335374029728825</v>
      </c>
      <c r="J102" s="17">
        <f t="shared" si="23"/>
        <v>0.45335374029728825</v>
      </c>
      <c r="K102" s="20">
        <f t="shared" si="20"/>
        <v>4.1614992837735419E-3</v>
      </c>
      <c r="L102" s="17">
        <f t="shared" si="24"/>
        <v>0.20552961384154109</v>
      </c>
      <c r="M102" s="15">
        <f>0.6*B101+0.4*M101</f>
        <v>108.83090851929646</v>
      </c>
      <c r="N102" s="15">
        <f t="shared" si="18"/>
        <v>0.10909348070354952</v>
      </c>
      <c r="O102" s="13">
        <f t="shared" si="25"/>
        <v>0.10909348070354952</v>
      </c>
      <c r="P102" s="16">
        <f t="shared" si="19"/>
        <v>1.001408836981199E-3</v>
      </c>
      <c r="Q102" s="13">
        <f t="shared" si="26"/>
        <v>1.1901387532015731E-2</v>
      </c>
    </row>
    <row r="103" spans="1:17" x14ac:dyDescent="0.25">
      <c r="A103" s="1">
        <v>44309</v>
      </c>
      <c r="B103" s="2">
        <v>109.94000200000001</v>
      </c>
      <c r="C103" s="23">
        <f>0.2*B102+0.8*C102</f>
        <v>109.72152891395348</v>
      </c>
      <c r="D103" s="23">
        <f>B103-C103</f>
        <v>0.21847308604652937</v>
      </c>
      <c r="E103" s="21">
        <f t="shared" si="21"/>
        <v>0.21847308604652937</v>
      </c>
      <c r="F103" s="24">
        <f>E103/M103</f>
        <v>2.0062477460431583E-3</v>
      </c>
      <c r="G103" s="21">
        <f t="shared" si="22"/>
        <v>4.7730489326694228E-2</v>
      </c>
      <c r="H103" s="19">
        <f>0.4*B102+0.6*H102</f>
        <v>109.21201424417838</v>
      </c>
      <c r="I103" s="19">
        <f>B103-H103</f>
        <v>0.72798775582162989</v>
      </c>
      <c r="J103" s="17">
        <f t="shared" si="23"/>
        <v>0.72798775582162989</v>
      </c>
      <c r="K103" s="20">
        <f t="shared" si="20"/>
        <v>6.6216822137371784E-3</v>
      </c>
      <c r="L103" s="17">
        <f t="shared" si="24"/>
        <v>0.52996617262621304</v>
      </c>
      <c r="M103" s="15">
        <f>0.6*B102+0.4*M102</f>
        <v>108.8963646077186</v>
      </c>
      <c r="N103" s="15">
        <f t="shared" si="18"/>
        <v>1.0436373922814113</v>
      </c>
      <c r="O103" s="13">
        <f t="shared" si="25"/>
        <v>1.0436373922814113</v>
      </c>
      <c r="P103" s="16">
        <f t="shared" si="19"/>
        <v>9.4927903701640028E-3</v>
      </c>
      <c r="Q103" s="13">
        <f t="shared" si="26"/>
        <v>1.0891790065679443</v>
      </c>
    </row>
    <row r="104" spans="1:17" x14ac:dyDescent="0.25">
      <c r="A104" s="1">
        <v>44312</v>
      </c>
      <c r="B104" s="2">
        <v>108.91999800000001</v>
      </c>
      <c r="C104" s="23">
        <f>0.2*B103+0.8*C103</f>
        <v>109.76522353116279</v>
      </c>
      <c r="D104" s="23">
        <f>B104-C104</f>
        <v>-0.84522553116278232</v>
      </c>
      <c r="E104" s="21">
        <f t="shared" si="21"/>
        <v>0.84522553116278232</v>
      </c>
      <c r="F104" s="24">
        <f>E104/M104</f>
        <v>7.7173655469340097E-3</v>
      </c>
      <c r="G104" s="21">
        <f t="shared" si="22"/>
        <v>0.71440619852940745</v>
      </c>
      <c r="H104" s="19">
        <f>0.4*B103+0.6*H103</f>
        <v>109.50320934650703</v>
      </c>
      <c r="I104" s="19">
        <f>B104-H104</f>
        <v>-0.58321134650702788</v>
      </c>
      <c r="J104" s="17">
        <f t="shared" si="23"/>
        <v>0.58321134650702788</v>
      </c>
      <c r="K104" s="20">
        <f t="shared" si="20"/>
        <v>5.3544928132208359E-3</v>
      </c>
      <c r="L104" s="17">
        <f t="shared" si="24"/>
        <v>0.34013547469454053</v>
      </c>
      <c r="M104" s="15">
        <f>0.6*B103+0.4*M103</f>
        <v>109.52254704308744</v>
      </c>
      <c r="N104" s="15">
        <f t="shared" si="18"/>
        <v>-0.60254904308743562</v>
      </c>
      <c r="O104" s="13">
        <f t="shared" si="25"/>
        <v>0.60254904308743562</v>
      </c>
      <c r="P104" s="16">
        <f t="shared" si="19"/>
        <v>5.5320331817067751E-3</v>
      </c>
      <c r="Q104" s="13">
        <f t="shared" si="26"/>
        <v>0.36306534932558437</v>
      </c>
    </row>
    <row r="105" spans="1:17" x14ac:dyDescent="0.25">
      <c r="A105" s="1">
        <v>44313</v>
      </c>
      <c r="B105" s="2">
        <v>106.66999800000001</v>
      </c>
      <c r="C105" s="23">
        <f>0.2*B104+0.8*C104</f>
        <v>109.59617842493024</v>
      </c>
      <c r="D105" s="23">
        <f>B105-C105</f>
        <v>-2.9261804249302372</v>
      </c>
      <c r="E105" s="21">
        <f t="shared" si="21"/>
        <v>2.9261804249302372</v>
      </c>
      <c r="F105" s="24">
        <f>E105/M105</f>
        <v>2.680609331795231E-2</v>
      </c>
      <c r="G105" s="21">
        <f t="shared" si="22"/>
        <v>8.5625318792449043</v>
      </c>
      <c r="H105" s="19">
        <f>0.4*B104+0.6*H104</f>
        <v>109.26992480790422</v>
      </c>
      <c r="I105" s="19">
        <f>B105-H105</f>
        <v>-2.599926807904211</v>
      </c>
      <c r="J105" s="17">
        <f t="shared" si="23"/>
        <v>2.599926807904211</v>
      </c>
      <c r="K105" s="20">
        <f t="shared" si="20"/>
        <v>2.4373552607587102E-2</v>
      </c>
      <c r="L105" s="17">
        <f t="shared" si="24"/>
        <v>6.7596194064589801</v>
      </c>
      <c r="M105" s="15">
        <f>0.6*B104+0.4*M104</f>
        <v>109.16101761723499</v>
      </c>
      <c r="N105" s="15">
        <f t="shared" si="18"/>
        <v>-2.4910196172349828</v>
      </c>
      <c r="O105" s="13">
        <f t="shared" si="25"/>
        <v>2.4910196172349828</v>
      </c>
      <c r="P105" s="16">
        <f t="shared" si="19"/>
        <v>2.3352579581326912E-2</v>
      </c>
      <c r="Q105" s="13">
        <f t="shared" si="26"/>
        <v>6.2051787334495199</v>
      </c>
    </row>
    <row r="106" spans="1:17" x14ac:dyDescent="0.25">
      <c r="A106" s="1">
        <v>44314</v>
      </c>
      <c r="B106" s="2">
        <v>104.489998</v>
      </c>
      <c r="C106" s="23">
        <f>0.2*B105+0.8*C105</f>
        <v>109.01094233994419</v>
      </c>
      <c r="D106" s="23">
        <f>B106-C106</f>
        <v>-4.5209443399441938</v>
      </c>
      <c r="E106" s="21">
        <f t="shared" si="21"/>
        <v>4.5209443399441938</v>
      </c>
      <c r="F106" s="24">
        <f>E106/M106</f>
        <v>4.1990296828271212E-2</v>
      </c>
      <c r="G106" s="21">
        <f t="shared" si="22"/>
        <v>20.438937724873441</v>
      </c>
      <c r="H106" s="19">
        <f>0.4*B105+0.6*H105</f>
        <v>108.22995408474253</v>
      </c>
      <c r="I106" s="19">
        <f>B106-H106</f>
        <v>-3.7399560847425306</v>
      </c>
      <c r="J106" s="17">
        <f t="shared" si="23"/>
        <v>3.7399560847425306</v>
      </c>
      <c r="K106" s="20">
        <f t="shared" si="20"/>
        <v>3.5792479245166896E-2</v>
      </c>
      <c r="L106" s="17">
        <f t="shared" si="24"/>
        <v>13.987271515802679</v>
      </c>
      <c r="M106" s="15">
        <f>0.6*B105+0.4*M105</f>
        <v>107.66640584689399</v>
      </c>
      <c r="N106" s="15">
        <f t="shared" si="18"/>
        <v>-3.1764078468939942</v>
      </c>
      <c r="O106" s="13">
        <f t="shared" si="25"/>
        <v>3.1764078468939942</v>
      </c>
      <c r="P106" s="16">
        <f t="shared" si="19"/>
        <v>3.0399156930733161E-2</v>
      </c>
      <c r="Q106" s="13">
        <f t="shared" si="26"/>
        <v>10.089566809809741</v>
      </c>
    </row>
    <row r="107" spans="1:17" x14ac:dyDescent="0.25">
      <c r="A107" s="1">
        <v>44315</v>
      </c>
      <c r="B107" s="2">
        <v>104.849998</v>
      </c>
      <c r="C107" s="23">
        <f>0.2*B106+0.8*C106</f>
        <v>108.10675347195537</v>
      </c>
      <c r="D107" s="23">
        <f>B107-C107</f>
        <v>-3.2567554719553726</v>
      </c>
      <c r="E107" s="21">
        <f t="shared" si="21"/>
        <v>3.2567554719553726</v>
      </c>
      <c r="F107" s="24">
        <f>E107/M107</f>
        <v>3.0793666721213E-2</v>
      </c>
      <c r="G107" s="21">
        <f t="shared" si="22"/>
        <v>10.606456204111263</v>
      </c>
      <c r="H107" s="19">
        <f>0.4*B106+0.6*H106</f>
        <v>106.73397165084552</v>
      </c>
      <c r="I107" s="19">
        <f>B107-H107</f>
        <v>-1.8839736508455189</v>
      </c>
      <c r="J107" s="17">
        <f t="shared" si="23"/>
        <v>1.8839736508455189</v>
      </c>
      <c r="K107" s="20">
        <f t="shared" si="20"/>
        <v>1.7968275505789891E-2</v>
      </c>
      <c r="L107" s="17">
        <f t="shared" si="24"/>
        <v>3.5493567170801934</v>
      </c>
      <c r="M107" s="15">
        <f>0.6*B106+0.4*M106</f>
        <v>105.76056113875759</v>
      </c>
      <c r="N107" s="15">
        <f t="shared" si="18"/>
        <v>-0.91056313875759542</v>
      </c>
      <c r="O107" s="13">
        <f t="shared" si="25"/>
        <v>0.91056313875759542</v>
      </c>
      <c r="P107" s="16">
        <f t="shared" si="19"/>
        <v>8.6844363960559678E-3</v>
      </c>
      <c r="Q107" s="13">
        <f t="shared" si="26"/>
        <v>0.82912522966408397</v>
      </c>
    </row>
    <row r="108" spans="1:17" x14ac:dyDescent="0.25">
      <c r="A108" s="1">
        <v>44316</v>
      </c>
      <c r="B108" s="2">
        <v>100.160004</v>
      </c>
      <c r="C108" s="23">
        <f>0.2*B107+0.8*C107</f>
        <v>107.4554023775643</v>
      </c>
      <c r="D108" s="23">
        <f>B108-C108</f>
        <v>-7.2953983775642968</v>
      </c>
      <c r="E108" s="21">
        <f t="shared" si="21"/>
        <v>7.2953983775642968</v>
      </c>
      <c r="F108" s="24">
        <f>E108/M108</f>
        <v>6.9338518613097533E-2</v>
      </c>
      <c r="G108" s="21">
        <f t="shared" si="22"/>
        <v>53.222837487367777</v>
      </c>
      <c r="H108" s="19">
        <f>0.4*B107+0.6*H107</f>
        <v>105.98038219050731</v>
      </c>
      <c r="I108" s="19">
        <f>B108-H108</f>
        <v>-5.8203781905073129</v>
      </c>
      <c r="J108" s="17">
        <f t="shared" si="23"/>
        <v>5.8203781905073129</v>
      </c>
      <c r="K108" s="20">
        <f t="shared" si="20"/>
        <v>5.8110802296965892E-2</v>
      </c>
      <c r="L108" s="17">
        <f t="shared" si="24"/>
        <v>33.876802280533184</v>
      </c>
      <c r="M108" s="15">
        <f>0.6*B107+0.4*M107</f>
        <v>105.21422325550304</v>
      </c>
      <c r="N108" s="15">
        <f t="shared" si="18"/>
        <v>-5.0542192555030425</v>
      </c>
      <c r="O108" s="13">
        <f t="shared" si="25"/>
        <v>5.0542192555030425</v>
      </c>
      <c r="P108" s="16">
        <f t="shared" si="19"/>
        <v>5.0461452213031485E-2</v>
      </c>
      <c r="Q108" s="13">
        <f t="shared" si="26"/>
        <v>25.545132282697729</v>
      </c>
    </row>
    <row r="109" spans="1:17" x14ac:dyDescent="0.25">
      <c r="A109" s="1">
        <v>44319</v>
      </c>
      <c r="B109" s="2">
        <v>99.370002999999997</v>
      </c>
      <c r="C109" s="23">
        <f>0.2*B108+0.8*C108</f>
        <v>105.99632270205144</v>
      </c>
      <c r="D109" s="23">
        <f>B109-C109</f>
        <v>-6.6263197020514468</v>
      </c>
      <c r="E109" s="21">
        <f t="shared" si="21"/>
        <v>6.6263197020514468</v>
      </c>
      <c r="F109" s="24">
        <f>E109/M109</f>
        <v>6.4848404754965519E-2</v>
      </c>
      <c r="G109" s="21">
        <f t="shared" si="22"/>
        <v>43.908112793795176</v>
      </c>
      <c r="H109" s="19">
        <f>0.4*B108+0.6*H108</f>
        <v>103.6522309143044</v>
      </c>
      <c r="I109" s="19">
        <f>B109-H109</f>
        <v>-4.2822279143044</v>
      </c>
      <c r="J109" s="17">
        <f t="shared" si="23"/>
        <v>4.2822279143044</v>
      </c>
      <c r="K109" s="20">
        <f t="shared" si="20"/>
        <v>4.309376859236283E-2</v>
      </c>
      <c r="L109" s="17">
        <f t="shared" si="24"/>
        <v>18.337475910047811</v>
      </c>
      <c r="M109" s="15">
        <f>0.6*B108+0.4*M108</f>
        <v>102.18169170220122</v>
      </c>
      <c r="N109" s="15">
        <f t="shared" si="18"/>
        <v>-2.8116887022012236</v>
      </c>
      <c r="O109" s="13">
        <f t="shared" si="25"/>
        <v>2.8116887022012236</v>
      </c>
      <c r="P109" s="16">
        <f t="shared" si="19"/>
        <v>2.8295145590377244E-2</v>
      </c>
      <c r="Q109" s="13">
        <f t="shared" si="26"/>
        <v>7.9055933580860005</v>
      </c>
    </row>
    <row r="110" spans="1:17" x14ac:dyDescent="0.25">
      <c r="A110" s="1">
        <v>44320</v>
      </c>
      <c r="B110" s="2">
        <v>96.790001000000004</v>
      </c>
      <c r="C110" s="23">
        <f>0.2*B109+0.8*C109</f>
        <v>104.67105876164116</v>
      </c>
      <c r="D110" s="23">
        <f>B110-C110</f>
        <v>-7.8810577616411592</v>
      </c>
      <c r="E110" s="21">
        <f t="shared" si="21"/>
        <v>7.8810577616411592</v>
      </c>
      <c r="F110" s="24">
        <f>E110/M110</f>
        <v>7.8422637703553247E-2</v>
      </c>
      <c r="G110" s="21">
        <f t="shared" si="22"/>
        <v>62.111071442324359</v>
      </c>
      <c r="H110" s="19">
        <f>0.4*B109+0.6*H109</f>
        <v>101.93933974858264</v>
      </c>
      <c r="I110" s="19">
        <f>B110-H110</f>
        <v>-5.1493387485826361</v>
      </c>
      <c r="J110" s="17">
        <f t="shared" si="23"/>
        <v>5.1493387485826361</v>
      </c>
      <c r="K110" s="20">
        <f t="shared" si="20"/>
        <v>5.3201143665476722E-2</v>
      </c>
      <c r="L110" s="17">
        <f t="shared" si="24"/>
        <v>26.515689547654588</v>
      </c>
      <c r="M110" s="15">
        <f>0.6*B109+0.4*M109</f>
        <v>100.49467848088048</v>
      </c>
      <c r="N110" s="15">
        <f t="shared" si="18"/>
        <v>-3.704677480880477</v>
      </c>
      <c r="O110" s="13">
        <f t="shared" si="25"/>
        <v>3.704677480880477</v>
      </c>
      <c r="P110" s="16">
        <f t="shared" si="19"/>
        <v>3.8275415255760531E-2</v>
      </c>
      <c r="Q110" s="13">
        <f t="shared" si="26"/>
        <v>13.724635237342916</v>
      </c>
    </row>
    <row r="111" spans="1:17" x14ac:dyDescent="0.25">
      <c r="A111" s="1">
        <v>44321</v>
      </c>
      <c r="B111" s="2">
        <v>97.629997000000003</v>
      </c>
      <c r="C111" s="23">
        <f>0.2*B110+0.8*C110</f>
        <v>103.09484720931295</v>
      </c>
      <c r="D111" s="23">
        <f>B111-C111</f>
        <v>-5.4648502093129423</v>
      </c>
      <c r="E111" s="21">
        <f t="shared" si="21"/>
        <v>5.4648502093129423</v>
      </c>
      <c r="F111" s="24">
        <f>E111/M111</f>
        <v>5.5609505533162455E-2</v>
      </c>
      <c r="G111" s="21">
        <f t="shared" si="22"/>
        <v>29.864587810227711</v>
      </c>
      <c r="H111" s="19">
        <f>0.4*B110+0.6*H110</f>
        <v>99.879604249149594</v>
      </c>
      <c r="I111" s="19">
        <f>B111-H111</f>
        <v>-2.2496072491495909</v>
      </c>
      <c r="J111" s="17">
        <f t="shared" si="23"/>
        <v>2.2496072491495909</v>
      </c>
      <c r="K111" s="20">
        <f t="shared" si="20"/>
        <v>2.3042172675162439E-2</v>
      </c>
      <c r="L111" s="17">
        <f t="shared" si="24"/>
        <v>5.0607327754263896</v>
      </c>
      <c r="M111" s="15">
        <f>0.6*B110+0.4*M110</f>
        <v>98.271871992352203</v>
      </c>
      <c r="N111" s="15">
        <f t="shared" si="18"/>
        <v>-0.64187499235220002</v>
      </c>
      <c r="O111" s="13">
        <f t="shared" si="25"/>
        <v>0.64187499235220002</v>
      </c>
      <c r="P111" s="16">
        <f t="shared" si="19"/>
        <v>6.5745673673655858E-3</v>
      </c>
      <c r="Q111" s="13">
        <f t="shared" si="26"/>
        <v>0.41200350580713685</v>
      </c>
    </row>
    <row r="112" spans="1:17" x14ac:dyDescent="0.25">
      <c r="A112" s="1">
        <v>44322</v>
      </c>
      <c r="B112" s="2">
        <v>97.75</v>
      </c>
      <c r="C112" s="23">
        <f>0.2*B111+0.8*C111</f>
        <v>102.00187716745036</v>
      </c>
      <c r="D112" s="23">
        <f>B112-C112</f>
        <v>-4.2518771674503597</v>
      </c>
      <c r="E112" s="21">
        <f t="shared" si="21"/>
        <v>4.2518771674503597</v>
      </c>
      <c r="F112" s="24">
        <f>E112/M112</f>
        <v>4.3436699020994521E-2</v>
      </c>
      <c r="G112" s="21">
        <f t="shared" si="22"/>
        <v>18.078459447085695</v>
      </c>
      <c r="H112" s="19">
        <f>0.4*B111+0.6*H111</f>
        <v>98.979761349489763</v>
      </c>
      <c r="I112" s="19">
        <f>B112-H112</f>
        <v>-1.2297613494897632</v>
      </c>
      <c r="J112" s="17">
        <f t="shared" si="23"/>
        <v>1.2297613494897632</v>
      </c>
      <c r="K112" s="20">
        <f t="shared" si="20"/>
        <v>1.2580678767158703E-2</v>
      </c>
      <c r="L112" s="17">
        <f t="shared" si="24"/>
        <v>1.5123129766988836</v>
      </c>
      <c r="M112" s="15">
        <f>0.6*B111+0.4*M111</f>
        <v>97.886746996940872</v>
      </c>
      <c r="N112" s="15">
        <f t="shared" si="18"/>
        <v>-0.13674699694087167</v>
      </c>
      <c r="O112" s="13">
        <f t="shared" si="25"/>
        <v>0.13674699694087167</v>
      </c>
      <c r="P112" s="16">
        <f t="shared" si="19"/>
        <v>1.3989462602646719E-3</v>
      </c>
      <c r="Q112" s="13">
        <f t="shared" si="26"/>
        <v>1.8699741172346764E-2</v>
      </c>
    </row>
    <row r="113" spans="1:17" x14ac:dyDescent="0.25">
      <c r="A113" s="1">
        <v>44323</v>
      </c>
      <c r="B113" s="2">
        <v>97.040001000000004</v>
      </c>
      <c r="C113" s="23">
        <f>0.2*B112+0.8*C112</f>
        <v>101.15150173396029</v>
      </c>
      <c r="D113" s="23">
        <f>B113-C113</f>
        <v>-4.111500733960284</v>
      </c>
      <c r="E113" s="21">
        <f t="shared" si="21"/>
        <v>4.111500733960284</v>
      </c>
      <c r="F113" s="24">
        <f>E113/M113</f>
        <v>4.2037865097047093E-2</v>
      </c>
      <c r="G113" s="21">
        <f t="shared" si="22"/>
        <v>16.904438285355955</v>
      </c>
      <c r="H113" s="19">
        <f>0.4*B112+0.6*H112</f>
        <v>98.487856809693852</v>
      </c>
      <c r="I113" s="19">
        <f>B113-H113</f>
        <v>-1.4478558096938485</v>
      </c>
      <c r="J113" s="17">
        <f t="shared" si="23"/>
        <v>1.4478558096938485</v>
      </c>
      <c r="K113" s="20">
        <f t="shared" si="20"/>
        <v>1.4920195741690567E-2</v>
      </c>
      <c r="L113" s="17">
        <f t="shared" si="24"/>
        <v>2.0962864456642296</v>
      </c>
      <c r="M113" s="15">
        <f>0.6*B112+0.4*M112</f>
        <v>97.804698798776343</v>
      </c>
      <c r="N113" s="15">
        <f t="shared" si="18"/>
        <v>-0.76469779877633925</v>
      </c>
      <c r="O113" s="13">
        <f t="shared" si="25"/>
        <v>0.76469779877633925</v>
      </c>
      <c r="P113" s="16">
        <f t="shared" si="19"/>
        <v>7.8802327998362155E-3</v>
      </c>
      <c r="Q113" s="13">
        <f t="shared" si="26"/>
        <v>0.58476272345337865</v>
      </c>
    </row>
    <row r="114" spans="1:17" x14ac:dyDescent="0.25">
      <c r="A114" s="1">
        <v>44326</v>
      </c>
      <c r="B114" s="2">
        <v>97.400002000000001</v>
      </c>
      <c r="C114" s="23">
        <f>0.2*B113+0.8*C113</f>
        <v>100.32920158716824</v>
      </c>
      <c r="D114" s="23">
        <f>B114-C114</f>
        <v>-2.9291995871682417</v>
      </c>
      <c r="E114" s="21">
        <f t="shared" si="21"/>
        <v>2.9291995871682417</v>
      </c>
      <c r="F114" s="24">
        <f>E114/M114</f>
        <v>3.0090637462747198E-2</v>
      </c>
      <c r="G114" s="21">
        <f t="shared" si="22"/>
        <v>8.5802102214665972</v>
      </c>
      <c r="H114" s="19">
        <f>0.4*B113+0.6*H113</f>
        <v>97.908714485816319</v>
      </c>
      <c r="I114" s="19">
        <f>B114-H114</f>
        <v>-0.50871248581631789</v>
      </c>
      <c r="J114" s="17">
        <f t="shared" si="23"/>
        <v>0.50871248581631789</v>
      </c>
      <c r="K114" s="20">
        <f t="shared" si="20"/>
        <v>5.2229206916886706E-3</v>
      </c>
      <c r="L114" s="17">
        <f t="shared" si="24"/>
        <v>0.25878839322541741</v>
      </c>
      <c r="M114" s="15">
        <f>0.6*B113+0.4*M113</f>
        <v>97.345880119510539</v>
      </c>
      <c r="N114" s="15">
        <f t="shared" si="18"/>
        <v>5.4121880489461205E-2</v>
      </c>
      <c r="O114" s="13">
        <f t="shared" si="25"/>
        <v>5.4121880489461205E-2</v>
      </c>
      <c r="P114" s="16">
        <f t="shared" si="19"/>
        <v>5.5566611271179651E-4</v>
      </c>
      <c r="Q114" s="13">
        <f t="shared" si="26"/>
        <v>2.9291779477155213E-3</v>
      </c>
    </row>
    <row r="115" spans="1:17" x14ac:dyDescent="0.25">
      <c r="A115" s="1">
        <v>44327</v>
      </c>
      <c r="B115" s="2">
        <v>96.050003000000004</v>
      </c>
      <c r="C115" s="23">
        <f>0.2*B114+0.8*C114</f>
        <v>99.743361669734611</v>
      </c>
      <c r="D115" s="23">
        <f>B115-C115</f>
        <v>-3.6933586697346072</v>
      </c>
      <c r="E115" s="21">
        <f t="shared" si="21"/>
        <v>3.6933586697346072</v>
      </c>
      <c r="F115" s="24">
        <f>E115/M115</f>
        <v>3.7927922855050838E-2</v>
      </c>
      <c r="G115" s="21">
        <f t="shared" si="22"/>
        <v>13.640898263303788</v>
      </c>
      <c r="H115" s="19">
        <f>0.4*B114+0.6*H114</f>
        <v>97.705229491489789</v>
      </c>
      <c r="I115" s="19">
        <f>B115-H115</f>
        <v>-1.6552264914897847</v>
      </c>
      <c r="J115" s="17">
        <f t="shared" si="23"/>
        <v>1.6552264914897847</v>
      </c>
      <c r="K115" s="20">
        <f t="shared" si="20"/>
        <v>1.7232966577729152E-2</v>
      </c>
      <c r="L115" s="17">
        <f t="shared" si="24"/>
        <v>2.7397747381295825</v>
      </c>
      <c r="M115" s="15">
        <f>0.6*B114+0.4*M114</f>
        <v>97.378353247804213</v>
      </c>
      <c r="N115" s="15">
        <f t="shared" si="18"/>
        <v>-1.3283502478042095</v>
      </c>
      <c r="O115" s="13">
        <f t="shared" si="25"/>
        <v>1.3283502478042095</v>
      </c>
      <c r="P115" s="16">
        <f t="shared" si="19"/>
        <v>1.382977830624544E-2</v>
      </c>
      <c r="Q115" s="13">
        <f t="shared" si="26"/>
        <v>1.7645143808415049</v>
      </c>
    </row>
    <row r="116" spans="1:17" x14ac:dyDescent="0.25">
      <c r="A116" s="1">
        <v>44328</v>
      </c>
      <c r="B116" s="2">
        <v>93.050003000000004</v>
      </c>
      <c r="C116" s="23">
        <f>0.2*B115+0.8*C115</f>
        <v>99.004689935787695</v>
      </c>
      <c r="D116" s="23">
        <f>B116-C116</f>
        <v>-5.9546869357876915</v>
      </c>
      <c r="E116" s="21">
        <f t="shared" si="21"/>
        <v>5.9546869357876915</v>
      </c>
      <c r="F116" s="24">
        <f>E116/M116</f>
        <v>6.1654629607670507E-2</v>
      </c>
      <c r="G116" s="21">
        <f t="shared" si="22"/>
        <v>35.458296503240604</v>
      </c>
      <c r="H116" s="19">
        <f>0.4*B115+0.6*H115</f>
        <v>97.043138894893872</v>
      </c>
      <c r="I116" s="19">
        <f>B116-H116</f>
        <v>-3.993135894893868</v>
      </c>
      <c r="J116" s="17">
        <f t="shared" si="23"/>
        <v>3.993135894893868</v>
      </c>
      <c r="K116" s="20">
        <f t="shared" si="20"/>
        <v>4.2913871748009161E-2</v>
      </c>
      <c r="L116" s="17">
        <f t="shared" si="24"/>
        <v>15.945134275089853</v>
      </c>
      <c r="M116" s="15">
        <f>0.6*B115+0.4*M115</f>
        <v>96.581343099121682</v>
      </c>
      <c r="N116" s="15">
        <f t="shared" si="18"/>
        <v>-3.5313400991216781</v>
      </c>
      <c r="O116" s="13">
        <f t="shared" si="25"/>
        <v>3.5313400991216781</v>
      </c>
      <c r="P116" s="16">
        <f t="shared" si="19"/>
        <v>3.7950993930883352E-2</v>
      </c>
      <c r="Q116" s="13">
        <f t="shared" si="26"/>
        <v>12.470362895664703</v>
      </c>
    </row>
    <row r="117" spans="1:17" x14ac:dyDescent="0.25">
      <c r="A117" s="1">
        <v>44329</v>
      </c>
      <c r="B117" s="2">
        <v>92.970000999999996</v>
      </c>
      <c r="C117" s="23">
        <f>0.2*B116+0.8*C116</f>
        <v>97.813752548630163</v>
      </c>
      <c r="D117" s="23">
        <f>B117-C117</f>
        <v>-4.8437515486301663</v>
      </c>
      <c r="E117" s="21">
        <f t="shared" si="21"/>
        <v>4.8437515486301663</v>
      </c>
      <c r="F117" s="24">
        <f>E117/M117</f>
        <v>5.1276956959595409E-2</v>
      </c>
      <c r="G117" s="21">
        <f t="shared" si="22"/>
        <v>23.461929064857134</v>
      </c>
      <c r="H117" s="19">
        <f>0.4*B116+0.6*H116</f>
        <v>95.445884536936319</v>
      </c>
      <c r="I117" s="19">
        <f>B117-H117</f>
        <v>-2.4758835369363226</v>
      </c>
      <c r="J117" s="17">
        <f t="shared" si="23"/>
        <v>2.4758835369363226</v>
      </c>
      <c r="K117" s="20">
        <f t="shared" si="20"/>
        <v>2.6630993979835739E-2</v>
      </c>
      <c r="L117" s="17">
        <f t="shared" si="24"/>
        <v>6.1299992884723142</v>
      </c>
      <c r="M117" s="15">
        <f>0.6*B116+0.4*M116</f>
        <v>94.462539039648675</v>
      </c>
      <c r="N117" s="15">
        <f t="shared" si="18"/>
        <v>-1.4925380396486787</v>
      </c>
      <c r="O117" s="13">
        <f t="shared" si="25"/>
        <v>1.4925380396486787</v>
      </c>
      <c r="P117" s="16">
        <f t="shared" si="19"/>
        <v>1.6053974654132559E-2</v>
      </c>
      <c r="Q117" s="13">
        <f t="shared" si="26"/>
        <v>2.227669799798321</v>
      </c>
    </row>
    <row r="118" spans="1:17" x14ac:dyDescent="0.25">
      <c r="A118" s="1">
        <v>44330</v>
      </c>
      <c r="B118" s="2">
        <v>94.150002000000001</v>
      </c>
      <c r="C118" s="23">
        <f>0.2*B117+0.8*C117</f>
        <v>96.845002238904129</v>
      </c>
      <c r="D118" s="23">
        <f>B118-C118</f>
        <v>-2.6950002389041288</v>
      </c>
      <c r="E118" s="21">
        <f t="shared" si="21"/>
        <v>2.6950002389041288</v>
      </c>
      <c r="F118" s="24">
        <f>E118/M118</f>
        <v>2.8802887469305986E-2</v>
      </c>
      <c r="G118" s="21">
        <f t="shared" si="22"/>
        <v>7.2630262876933109</v>
      </c>
      <c r="H118" s="19">
        <f>0.4*B117+0.6*H117</f>
        <v>94.455531122161787</v>
      </c>
      <c r="I118" s="19">
        <f>B118-H118</f>
        <v>-0.3055291221617864</v>
      </c>
      <c r="J118" s="17">
        <f t="shared" si="23"/>
        <v>0.3055291221617864</v>
      </c>
      <c r="K118" s="20">
        <f t="shared" si="20"/>
        <v>3.245131340111776E-3</v>
      </c>
      <c r="L118" s="17">
        <f t="shared" si="24"/>
        <v>9.3348044488951801E-2</v>
      </c>
      <c r="M118" s="15">
        <f>0.6*B117+0.4*M117</f>
        <v>93.567016215859468</v>
      </c>
      <c r="N118" s="15">
        <f t="shared" si="18"/>
        <v>0.58298578414053281</v>
      </c>
      <c r="O118" s="13">
        <f t="shared" si="25"/>
        <v>0.58298578414053281</v>
      </c>
      <c r="P118" s="16">
        <f t="shared" si="19"/>
        <v>6.1920952921544576E-3</v>
      </c>
      <c r="Q118" s="13">
        <f t="shared" si="26"/>
        <v>0.33987242450995192</v>
      </c>
    </row>
    <row r="119" spans="1:17" x14ac:dyDescent="0.25">
      <c r="A119" s="1">
        <v>44333</v>
      </c>
      <c r="B119" s="2">
        <v>93.919998000000007</v>
      </c>
      <c r="C119" s="23">
        <f>0.2*B118+0.8*C118</f>
        <v>96.306002191123312</v>
      </c>
      <c r="D119" s="23">
        <f>B119-C119</f>
        <v>-2.3860041911233054</v>
      </c>
      <c r="E119" s="21">
        <f t="shared" si="21"/>
        <v>2.3860041911233054</v>
      </c>
      <c r="F119" s="24">
        <f>E119/M119</f>
        <v>2.5405507809548859E-2</v>
      </c>
      <c r="G119" s="21">
        <f t="shared" si="22"/>
        <v>5.6930160000579786</v>
      </c>
      <c r="H119" s="19">
        <f>0.4*B118+0.6*H118</f>
        <v>94.333319473297067</v>
      </c>
      <c r="I119" s="19">
        <f>B119-H119</f>
        <v>-0.41332147329706004</v>
      </c>
      <c r="J119" s="17">
        <f t="shared" si="23"/>
        <v>0.41332147329706004</v>
      </c>
      <c r="K119" s="20">
        <f t="shared" si="20"/>
        <v>4.400782390317555E-3</v>
      </c>
      <c r="L119" s="17">
        <f t="shared" si="24"/>
        <v>0.17083464028845233</v>
      </c>
      <c r="M119" s="15">
        <f>0.6*B118+0.4*M118</f>
        <v>93.916807686343788</v>
      </c>
      <c r="N119" s="15">
        <f t="shared" si="18"/>
        <v>3.1903136562192458E-3</v>
      </c>
      <c r="O119" s="13">
        <f t="shared" si="25"/>
        <v>3.1903136562192458E-3</v>
      </c>
      <c r="P119" s="16">
        <f t="shared" si="19"/>
        <v>3.3968416994847524E-5</v>
      </c>
      <c r="Q119" s="13">
        <f t="shared" si="26"/>
        <v>1.0178101225059012E-5</v>
      </c>
    </row>
    <row r="120" spans="1:17" x14ac:dyDescent="0.25">
      <c r="A120" s="1">
        <v>44334</v>
      </c>
      <c r="B120" s="2">
        <v>95</v>
      </c>
      <c r="C120" s="23">
        <f>0.2*B119+0.8*C119</f>
        <v>95.828801352898651</v>
      </c>
      <c r="D120" s="23">
        <f>B120-C120</f>
        <v>-0.82880135289865109</v>
      </c>
      <c r="E120" s="21">
        <f t="shared" si="21"/>
        <v>0.82880135289865109</v>
      </c>
      <c r="F120" s="24">
        <f>E120/M120</f>
        <v>8.8246660128724463E-3</v>
      </c>
      <c r="G120" s="21">
        <f t="shared" si="22"/>
        <v>0.68691168256663437</v>
      </c>
      <c r="H120" s="19">
        <f>0.4*B119+0.6*H119</f>
        <v>94.167990883978234</v>
      </c>
      <c r="I120" s="19">
        <f>B120-H120</f>
        <v>0.83200911602176575</v>
      </c>
      <c r="J120" s="17">
        <f t="shared" si="23"/>
        <v>0.83200911602176575</v>
      </c>
      <c r="K120" s="20">
        <f t="shared" si="20"/>
        <v>8.7579906949659548E-3</v>
      </c>
      <c r="L120" s="17">
        <f t="shared" si="24"/>
        <v>0.69223916914332007</v>
      </c>
      <c r="M120" s="15">
        <f>0.6*B119+0.4*M119</f>
        <v>93.918721874537511</v>
      </c>
      <c r="N120" s="15">
        <f t="shared" si="18"/>
        <v>1.0812781254624895</v>
      </c>
      <c r="O120" s="13">
        <f t="shared" si="25"/>
        <v>1.0812781254624895</v>
      </c>
      <c r="P120" s="16">
        <f t="shared" si="19"/>
        <v>1.138187500486831E-2</v>
      </c>
      <c r="Q120" s="13">
        <f t="shared" si="26"/>
        <v>1.1691623846036752</v>
      </c>
    </row>
    <row r="121" spans="1:17" x14ac:dyDescent="0.25">
      <c r="A121" s="1">
        <v>44335</v>
      </c>
      <c r="B121" s="2">
        <v>95.309997999999993</v>
      </c>
      <c r="C121" s="23">
        <f>0.2*B120+0.8*C120</f>
        <v>95.663041082318927</v>
      </c>
      <c r="D121" s="23">
        <f>B121-C121</f>
        <v>-0.35304308231893344</v>
      </c>
      <c r="E121" s="21">
        <f t="shared" si="21"/>
        <v>0.35304308231893344</v>
      </c>
      <c r="F121" s="24">
        <f>E121/M121</f>
        <v>3.7332394778181533E-3</v>
      </c>
      <c r="G121" s="21">
        <f t="shared" si="22"/>
        <v>0.12463941797325322</v>
      </c>
      <c r="H121" s="19">
        <f>0.4*B120+0.6*H120</f>
        <v>94.500794530386941</v>
      </c>
      <c r="I121" s="19">
        <f>B121-H121</f>
        <v>0.80920346961305256</v>
      </c>
      <c r="J121" s="17">
        <f t="shared" si="23"/>
        <v>0.80920346961305256</v>
      </c>
      <c r="K121" s="20">
        <f t="shared" si="20"/>
        <v>8.4902264882331935E-3</v>
      </c>
      <c r="L121" s="17">
        <f t="shared" si="24"/>
        <v>0.65481025523380243</v>
      </c>
      <c r="M121" s="15">
        <f>0.6*B120+0.4*M120</f>
        <v>94.567488749814999</v>
      </c>
      <c r="N121" s="15">
        <f t="shared" si="18"/>
        <v>0.74250925018499458</v>
      </c>
      <c r="O121" s="13">
        <f t="shared" si="25"/>
        <v>0.74250925018499458</v>
      </c>
      <c r="P121" s="16">
        <f t="shared" si="19"/>
        <v>7.7904654890979504E-3</v>
      </c>
      <c r="Q121" s="13">
        <f t="shared" si="26"/>
        <v>0.55131998661028292</v>
      </c>
    </row>
    <row r="122" spans="1:17" x14ac:dyDescent="0.25">
      <c r="A122" s="1">
        <v>44336</v>
      </c>
      <c r="B122" s="2">
        <v>96.900002000000001</v>
      </c>
      <c r="C122" s="23">
        <f>0.2*B121+0.8*C121</f>
        <v>95.592432465855154</v>
      </c>
      <c r="D122" s="23">
        <f>B122-C122</f>
        <v>1.3075695341448466</v>
      </c>
      <c r="E122" s="21">
        <f t="shared" si="21"/>
        <v>1.3075695341448466</v>
      </c>
      <c r="F122" s="24">
        <f>E122/M122</f>
        <v>1.3762007436764522E-2</v>
      </c>
      <c r="G122" s="21">
        <f t="shared" si="22"/>
        <v>1.709738086623771</v>
      </c>
      <c r="H122" s="19">
        <f>0.4*B121+0.6*H121</f>
        <v>94.824475918232167</v>
      </c>
      <c r="I122" s="19">
        <f>B122-H122</f>
        <v>2.0755260817678334</v>
      </c>
      <c r="J122" s="17">
        <f t="shared" si="23"/>
        <v>2.0755260817678334</v>
      </c>
      <c r="K122" s="20">
        <f t="shared" si="20"/>
        <v>2.1419257367691628E-2</v>
      </c>
      <c r="L122" s="17">
        <f t="shared" si="24"/>
        <v>4.3078085160985351</v>
      </c>
      <c r="M122" s="15">
        <f>0.6*B121+0.4*M121</f>
        <v>95.012994299925992</v>
      </c>
      <c r="N122" s="15">
        <f t="shared" si="18"/>
        <v>1.8870077000740082</v>
      </c>
      <c r="O122" s="13">
        <f t="shared" si="25"/>
        <v>1.8870077000740082</v>
      </c>
      <c r="P122" s="16">
        <f t="shared" si="19"/>
        <v>1.9473763272719109E-2</v>
      </c>
      <c r="Q122" s="13">
        <f t="shared" si="26"/>
        <v>3.5607980601385982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25"/>
  <sheetViews>
    <sheetView tabSelected="1" workbookViewId="0">
      <selection activeCell="O33" sqref="O33"/>
    </sheetView>
  </sheetViews>
  <sheetFormatPr defaultRowHeight="15" x14ac:dyDescent="0.25"/>
  <cols>
    <col min="4" max="4" width="10.5703125" bestFit="1" customWidth="1"/>
    <col min="5" max="5" width="8.85546875" style="2"/>
    <col min="13" max="13" width="8.85546875" style="3"/>
    <col min="15" max="15" width="8.85546875" style="3"/>
  </cols>
  <sheetData>
    <row r="1" spans="1:28" x14ac:dyDescent="0.25">
      <c r="A1" t="s">
        <v>19</v>
      </c>
      <c r="D1" t="s">
        <v>2</v>
      </c>
      <c r="E1" s="3" t="s">
        <v>14</v>
      </c>
      <c r="H1" t="s">
        <v>13</v>
      </c>
      <c r="I1" t="s">
        <v>15</v>
      </c>
      <c r="J1" t="s">
        <v>18</v>
      </c>
      <c r="K1" t="s">
        <v>45</v>
      </c>
      <c r="X1" s="4" t="s">
        <v>17</v>
      </c>
      <c r="Y1" s="4"/>
    </row>
    <row r="2" spans="1:28" x14ac:dyDescent="0.25">
      <c r="A2" t="s">
        <v>9</v>
      </c>
      <c r="B2" t="s">
        <v>10</v>
      </c>
      <c r="C2" t="s">
        <v>16</v>
      </c>
      <c r="D2" t="s">
        <v>0</v>
      </c>
      <c r="E2" s="3" t="s">
        <v>1</v>
      </c>
      <c r="F2" s="3" t="s">
        <v>11</v>
      </c>
      <c r="G2" s="3" t="s">
        <v>12</v>
      </c>
      <c r="H2" s="3"/>
      <c r="J2" t="s">
        <v>20</v>
      </c>
      <c r="K2" t="s">
        <v>46</v>
      </c>
      <c r="L2" t="s">
        <v>47</v>
      </c>
      <c r="M2" s="3" t="s">
        <v>48</v>
      </c>
      <c r="N2" t="s">
        <v>49</v>
      </c>
      <c r="O2" s="3" t="s">
        <v>50</v>
      </c>
      <c r="P2" t="s">
        <v>51</v>
      </c>
      <c r="X2" s="4">
        <v>1</v>
      </c>
      <c r="Y2" s="5">
        <f>AVERAGEIF(C23:C122,X2,H23:H122)</f>
        <v>0.98947414269180389</v>
      </c>
    </row>
    <row r="3" spans="1:28" x14ac:dyDescent="0.25">
      <c r="A3">
        <v>1</v>
      </c>
      <c r="B3">
        <v>1</v>
      </c>
      <c r="C3">
        <v>1</v>
      </c>
      <c r="D3" s="1">
        <v>44162</v>
      </c>
      <c r="E3" s="2">
        <v>94.07</v>
      </c>
      <c r="I3">
        <v>0.98947414269180389</v>
      </c>
      <c r="J3" s="2">
        <f>E3/I3</f>
        <v>95.070700629011199</v>
      </c>
      <c r="K3">
        <f>$AB$5*A3+$AB$4</f>
        <v>99.916089290198755</v>
      </c>
      <c r="L3">
        <f>I3*K3</f>
        <v>98.864386791537143</v>
      </c>
      <c r="M3" s="3">
        <f>E3-L3</f>
        <v>-4.7943867915371499</v>
      </c>
      <c r="N3">
        <f>ABS(M3)</f>
        <v>4.7943867915371499</v>
      </c>
      <c r="O3" s="10">
        <f>N3/E3</f>
        <v>5.096616127922983E-2</v>
      </c>
      <c r="P3">
        <f>M3^2</f>
        <v>22.986144706865886</v>
      </c>
      <c r="X3" s="4">
        <v>2</v>
      </c>
      <c r="Y3" s="5">
        <f t="shared" ref="Y3:Y21" si="0">AVERAGEIF(C24:C123,X3,H24:H123)</f>
        <v>0.99559724628766322</v>
      </c>
    </row>
    <row r="4" spans="1:28" x14ac:dyDescent="0.25">
      <c r="A4">
        <v>2</v>
      </c>
      <c r="C4">
        <v>2</v>
      </c>
      <c r="D4" s="1">
        <v>44165</v>
      </c>
      <c r="E4" s="2">
        <v>93.290001000000004</v>
      </c>
      <c r="I4">
        <v>0.99559724628766322</v>
      </c>
      <c r="J4" s="2">
        <f>E4/I4</f>
        <v>93.702550250972905</v>
      </c>
      <c r="K4">
        <f t="shared" ref="K4:K67" si="1">$AB$5*A4+$AB$4</f>
        <v>99.968097888139212</v>
      </c>
      <c r="L4">
        <f t="shared" ref="L4:L67" si="2">I4*K4</f>
        <v>99.527962974046957</v>
      </c>
      <c r="M4" s="3">
        <f t="shared" ref="M4:M67" si="3">E4-L4</f>
        <v>-6.2379619740469536</v>
      </c>
      <c r="N4">
        <f t="shared" ref="N4:N67" si="4">ABS(M4)</f>
        <v>6.2379619740469536</v>
      </c>
      <c r="O4" s="10">
        <f t="shared" ref="O4:O67" si="5">N4/E4</f>
        <v>6.6866351240010738E-2</v>
      </c>
      <c r="P4">
        <f t="shared" ref="P4:P67" si="6">M4^2</f>
        <v>38.912169589655768</v>
      </c>
      <c r="X4" s="4">
        <v>3</v>
      </c>
      <c r="Y4" s="5">
        <f t="shared" si="0"/>
        <v>0.9934440792507292</v>
      </c>
      <c r="AA4" t="s">
        <v>32</v>
      </c>
      <c r="AB4">
        <v>99.864080692258312</v>
      </c>
    </row>
    <row r="5" spans="1:28" x14ac:dyDescent="0.25">
      <c r="A5">
        <v>3</v>
      </c>
      <c r="C5">
        <v>3</v>
      </c>
      <c r="D5" s="1">
        <v>44166</v>
      </c>
      <c r="E5" s="2">
        <v>94.68</v>
      </c>
      <c r="I5">
        <v>0.9934440792507292</v>
      </c>
      <c r="J5" s="2">
        <f t="shared" ref="J5:J67" si="7">E5/I5</f>
        <v>95.304810786540813</v>
      </c>
      <c r="K5">
        <f t="shared" si="1"/>
        <v>100.02010648607965</v>
      </c>
      <c r="L5">
        <f t="shared" si="2"/>
        <v>99.364382594623294</v>
      </c>
      <c r="M5" s="3">
        <f t="shared" si="3"/>
        <v>-4.6843825946232869</v>
      </c>
      <c r="N5">
        <f t="shared" si="4"/>
        <v>4.6843825946232869</v>
      </c>
      <c r="O5" s="10">
        <f t="shared" si="5"/>
        <v>4.9475946288796861E-2</v>
      </c>
      <c r="P5">
        <f t="shared" si="6"/>
        <v>21.943440292809598</v>
      </c>
      <c r="X5" s="4">
        <v>4</v>
      </c>
      <c r="Y5" s="5">
        <f t="shared" si="0"/>
        <v>0.98636442761452425</v>
      </c>
      <c r="AA5" t="s">
        <v>9</v>
      </c>
      <c r="AB5">
        <v>5.2008597940448632E-2</v>
      </c>
    </row>
    <row r="6" spans="1:28" x14ac:dyDescent="0.25">
      <c r="A6">
        <v>4</v>
      </c>
      <c r="C6">
        <v>4</v>
      </c>
      <c r="D6" s="1">
        <v>44167</v>
      </c>
      <c r="E6" s="2">
        <v>92.620002999999997</v>
      </c>
      <c r="I6">
        <v>0.98636442761452425</v>
      </c>
      <c r="J6" s="2">
        <f t="shared" si="7"/>
        <v>93.900388545030054</v>
      </c>
      <c r="K6">
        <f t="shared" si="1"/>
        <v>100.07211508402011</v>
      </c>
      <c r="L6">
        <f t="shared" si="2"/>
        <v>98.707574515024291</v>
      </c>
      <c r="M6" s="3">
        <f t="shared" si="3"/>
        <v>-6.0875715150242939</v>
      </c>
      <c r="N6">
        <f t="shared" si="4"/>
        <v>6.0875715150242939</v>
      </c>
      <c r="O6" s="10">
        <f t="shared" si="5"/>
        <v>6.572631524341771E-2</v>
      </c>
      <c r="P6">
        <f t="shared" si="6"/>
        <v>37.058526950535175</v>
      </c>
      <c r="X6" s="4">
        <v>5</v>
      </c>
      <c r="Y6" s="5">
        <f t="shared" si="0"/>
        <v>0.98579783842344304</v>
      </c>
    </row>
    <row r="7" spans="1:28" x14ac:dyDescent="0.25">
      <c r="A7">
        <v>5</v>
      </c>
      <c r="C7">
        <v>5</v>
      </c>
      <c r="D7" s="1">
        <v>44168</v>
      </c>
      <c r="E7" s="2">
        <v>93.830001999999993</v>
      </c>
      <c r="I7">
        <v>0.98579783842344304</v>
      </c>
      <c r="J7" s="2">
        <f t="shared" si="7"/>
        <v>95.181789148634678</v>
      </c>
      <c r="K7">
        <f t="shared" si="1"/>
        <v>100.12412368196055</v>
      </c>
      <c r="L7">
        <f t="shared" si="2"/>
        <v>98.702144699718176</v>
      </c>
      <c r="M7" s="3">
        <f t="shared" si="3"/>
        <v>-4.8721426997181823</v>
      </c>
      <c r="N7">
        <f t="shared" si="4"/>
        <v>4.8721426997181823</v>
      </c>
      <c r="O7" s="10">
        <f t="shared" si="5"/>
        <v>5.1925211508768616E-2</v>
      </c>
      <c r="P7">
        <f t="shared" si="6"/>
        <v>23.737774486417177</v>
      </c>
      <c r="X7" s="4">
        <v>6</v>
      </c>
      <c r="Y7" s="5">
        <f t="shared" si="0"/>
        <v>1.0031733320553495</v>
      </c>
    </row>
    <row r="8" spans="1:28" x14ac:dyDescent="0.25">
      <c r="A8">
        <v>6</v>
      </c>
      <c r="C8">
        <v>6</v>
      </c>
      <c r="D8" s="1">
        <v>44169</v>
      </c>
      <c r="E8" s="2">
        <v>94.400002000000001</v>
      </c>
      <c r="I8">
        <v>1.0031733320553495</v>
      </c>
      <c r="J8" s="2">
        <f t="shared" si="7"/>
        <v>94.101387052014985</v>
      </c>
      <c r="K8">
        <f t="shared" si="1"/>
        <v>100.176132279901</v>
      </c>
      <c r="L8">
        <f t="shared" si="2"/>
        <v>100.49402441164574</v>
      </c>
      <c r="M8" s="3">
        <f t="shared" si="3"/>
        <v>-6.0940224116457387</v>
      </c>
      <c r="N8">
        <f t="shared" si="4"/>
        <v>6.0940224116457387</v>
      </c>
      <c r="O8" s="10">
        <f t="shared" si="5"/>
        <v>6.4555320789566703E-2</v>
      </c>
      <c r="P8">
        <f t="shared" si="6"/>
        <v>37.137109153640544</v>
      </c>
      <c r="X8" s="4">
        <v>7</v>
      </c>
      <c r="Y8" s="5">
        <f t="shared" si="0"/>
        <v>1.0084911227217215</v>
      </c>
    </row>
    <row r="9" spans="1:28" x14ac:dyDescent="0.25">
      <c r="A9">
        <v>7</v>
      </c>
      <c r="C9">
        <v>7</v>
      </c>
      <c r="D9" s="1">
        <v>44172</v>
      </c>
      <c r="E9" s="2">
        <v>93.360000999999997</v>
      </c>
      <c r="I9">
        <v>1.0084911227217215</v>
      </c>
      <c r="J9" s="2">
        <f t="shared" si="7"/>
        <v>92.573944278299152</v>
      </c>
      <c r="K9">
        <f t="shared" si="1"/>
        <v>100.22814087784145</v>
      </c>
      <c r="L9">
        <f t="shared" si="2"/>
        <v>101.07919032220519</v>
      </c>
      <c r="M9" s="3">
        <f t="shared" si="3"/>
        <v>-7.7191893222051959</v>
      </c>
      <c r="N9">
        <f t="shared" si="4"/>
        <v>7.7191893222051959</v>
      </c>
      <c r="O9" s="10">
        <f t="shared" si="5"/>
        <v>8.2681975573299274E-2</v>
      </c>
      <c r="P9">
        <f t="shared" si="6"/>
        <v>59.585883792046715</v>
      </c>
      <c r="X9" s="4">
        <v>8</v>
      </c>
      <c r="Y9" s="5">
        <f t="shared" si="0"/>
        <v>1.0061275079496184</v>
      </c>
    </row>
    <row r="10" spans="1:28" x14ac:dyDescent="0.25">
      <c r="A10">
        <v>8</v>
      </c>
      <c r="C10">
        <v>8</v>
      </c>
      <c r="D10" s="1">
        <v>44173</v>
      </c>
      <c r="E10" s="2">
        <v>93.370002999999997</v>
      </c>
      <c r="I10">
        <v>1.0061275079496184</v>
      </c>
      <c r="J10" s="2">
        <f t="shared" si="7"/>
        <v>92.801361917117447</v>
      </c>
      <c r="K10">
        <f t="shared" si="1"/>
        <v>100.2801494757819</v>
      </c>
      <c r="L10">
        <f t="shared" si="2"/>
        <v>100.89461688888368</v>
      </c>
      <c r="M10" s="3">
        <f t="shared" si="3"/>
        <v>-7.5246138888836782</v>
      </c>
      <c r="N10">
        <f t="shared" si="4"/>
        <v>7.5246138888836782</v>
      </c>
      <c r="O10" s="10">
        <f t="shared" si="5"/>
        <v>8.0589200461776561E-2</v>
      </c>
      <c r="P10">
        <f t="shared" si="6"/>
        <v>56.619814176781148</v>
      </c>
      <c r="X10" s="4">
        <v>9</v>
      </c>
      <c r="Y10" s="5">
        <f t="shared" si="0"/>
        <v>1.0127418508957673</v>
      </c>
    </row>
    <row r="11" spans="1:28" x14ac:dyDescent="0.25">
      <c r="A11">
        <v>9</v>
      </c>
      <c r="C11">
        <v>9</v>
      </c>
      <c r="D11" s="1">
        <v>44174</v>
      </c>
      <c r="E11" s="2">
        <v>94.129997000000003</v>
      </c>
      <c r="I11">
        <v>1.0127418508957673</v>
      </c>
      <c r="J11" s="2">
        <f t="shared" si="7"/>
        <v>92.945696790097386</v>
      </c>
      <c r="K11">
        <f t="shared" si="1"/>
        <v>100.33215807372235</v>
      </c>
      <c r="L11">
        <f t="shared" si="2"/>
        <v>101.61057547194828</v>
      </c>
      <c r="M11" s="3">
        <f t="shared" si="3"/>
        <v>-7.4805784719482773</v>
      </c>
      <c r="N11">
        <f t="shared" si="4"/>
        <v>7.4805784719482773</v>
      </c>
      <c r="O11" s="10">
        <f t="shared" si="5"/>
        <v>7.9470718265807205E-2</v>
      </c>
      <c r="P11">
        <f t="shared" si="6"/>
        <v>55.959054274976026</v>
      </c>
      <c r="X11" s="4">
        <v>10</v>
      </c>
      <c r="Y11" s="5">
        <f t="shared" si="0"/>
        <v>1.0030830732993672</v>
      </c>
    </row>
    <row r="12" spans="1:28" x14ac:dyDescent="0.25">
      <c r="A12">
        <v>10</v>
      </c>
      <c r="C12">
        <v>10</v>
      </c>
      <c r="D12" s="1">
        <v>44175</v>
      </c>
      <c r="E12" s="2">
        <v>94.089995999999999</v>
      </c>
      <c r="I12">
        <v>1.0030830732993672</v>
      </c>
      <c r="J12" s="2">
        <f t="shared" si="7"/>
        <v>93.800801254193942</v>
      </c>
      <c r="K12">
        <f t="shared" si="1"/>
        <v>100.3841666716628</v>
      </c>
      <c r="L12">
        <f t="shared" si="2"/>
        <v>100.69365841560743</v>
      </c>
      <c r="M12" s="3">
        <f t="shared" si="3"/>
        <v>-6.6036624156074311</v>
      </c>
      <c r="N12">
        <f t="shared" si="4"/>
        <v>6.6036624156074311</v>
      </c>
      <c r="O12" s="10">
        <f t="shared" si="5"/>
        <v>7.0184532855197823E-2</v>
      </c>
      <c r="P12">
        <f t="shared" si="6"/>
        <v>43.608357299306171</v>
      </c>
      <c r="X12" s="4">
        <v>11</v>
      </c>
      <c r="Y12" s="5">
        <f t="shared" si="0"/>
        <v>1.0104692742082926</v>
      </c>
    </row>
    <row r="13" spans="1:28" x14ac:dyDescent="0.25">
      <c r="A13">
        <v>11</v>
      </c>
      <c r="C13">
        <v>11</v>
      </c>
      <c r="D13" s="1">
        <v>44176</v>
      </c>
      <c r="E13" s="2">
        <v>94.68</v>
      </c>
      <c r="I13">
        <v>1.0104692742082926</v>
      </c>
      <c r="J13" s="2">
        <f t="shared" si="7"/>
        <v>93.699039066954541</v>
      </c>
      <c r="K13">
        <f t="shared" si="1"/>
        <v>100.43617526960325</v>
      </c>
      <c r="L13">
        <f t="shared" si="2"/>
        <v>101.48766912893286</v>
      </c>
      <c r="M13" s="3">
        <f t="shared" si="3"/>
        <v>-6.8076691289328579</v>
      </c>
      <c r="N13">
        <f t="shared" si="4"/>
        <v>6.8076691289328579</v>
      </c>
      <c r="O13" s="10">
        <f t="shared" si="5"/>
        <v>7.1901870816781344E-2</v>
      </c>
      <c r="P13">
        <f t="shared" si="6"/>
        <v>46.344358969025457</v>
      </c>
      <c r="X13" s="4">
        <v>12</v>
      </c>
      <c r="Y13" s="5">
        <f t="shared" si="0"/>
        <v>1.0131922977576862</v>
      </c>
    </row>
    <row r="14" spans="1:28" x14ac:dyDescent="0.25">
      <c r="A14">
        <v>12</v>
      </c>
      <c r="C14">
        <v>12</v>
      </c>
      <c r="D14" s="1">
        <v>44179</v>
      </c>
      <c r="E14" s="2">
        <v>93.370002999999997</v>
      </c>
      <c r="I14">
        <v>1.0131922977576862</v>
      </c>
      <c r="J14" s="2">
        <f t="shared" si="7"/>
        <v>92.154276346789061</v>
      </c>
      <c r="K14">
        <f t="shared" si="1"/>
        <v>100.4881838675437</v>
      </c>
      <c r="L14">
        <f t="shared" si="2"/>
        <v>101.81385391025344</v>
      </c>
      <c r="M14" s="3">
        <f t="shared" si="3"/>
        <v>-8.4438509102534454</v>
      </c>
      <c r="N14">
        <f t="shared" si="4"/>
        <v>8.4438509102534454</v>
      </c>
      <c r="O14" s="10">
        <f t="shared" si="5"/>
        <v>9.043430051355407E-2</v>
      </c>
      <c r="P14">
        <f t="shared" si="6"/>
        <v>71.298618194587931</v>
      </c>
      <c r="X14" s="4">
        <v>13</v>
      </c>
      <c r="Y14" s="5">
        <f t="shared" si="0"/>
        <v>1.0106741092801172</v>
      </c>
    </row>
    <row r="15" spans="1:28" x14ac:dyDescent="0.25">
      <c r="A15">
        <v>13</v>
      </c>
      <c r="C15">
        <v>13</v>
      </c>
      <c r="D15" s="1">
        <v>44180</v>
      </c>
      <c r="E15" s="2">
        <v>94.150002000000001</v>
      </c>
      <c r="I15">
        <v>1.0106741092801172</v>
      </c>
      <c r="J15" s="2">
        <f t="shared" si="7"/>
        <v>93.155648428612807</v>
      </c>
      <c r="K15">
        <f t="shared" si="1"/>
        <v>100.54019246548414</v>
      </c>
      <c r="L15">
        <f t="shared" si="2"/>
        <v>101.61336946690474</v>
      </c>
      <c r="M15" s="3">
        <f t="shared" si="3"/>
        <v>-7.4633674669047423</v>
      </c>
      <c r="N15">
        <f t="shared" si="4"/>
        <v>7.4633674669047423</v>
      </c>
      <c r="O15" s="10">
        <f t="shared" si="5"/>
        <v>7.9271028235397611E-2</v>
      </c>
      <c r="P15">
        <f t="shared" si="6"/>
        <v>55.701853946052111</v>
      </c>
      <c r="X15" s="4">
        <v>14</v>
      </c>
      <c r="Y15" s="5">
        <f t="shared" si="0"/>
        <v>1.0066024452667</v>
      </c>
    </row>
    <row r="16" spans="1:28" x14ac:dyDescent="0.25">
      <c r="A16">
        <v>14</v>
      </c>
      <c r="C16">
        <v>14</v>
      </c>
      <c r="D16" s="1">
        <v>44181</v>
      </c>
      <c r="E16" s="2">
        <v>95.110000999999997</v>
      </c>
      <c r="I16">
        <v>1.0066024452667</v>
      </c>
      <c r="J16" s="2">
        <f t="shared" si="7"/>
        <v>94.486161291611552</v>
      </c>
      <c r="K16">
        <f t="shared" si="1"/>
        <v>100.5922010634246</v>
      </c>
      <c r="L16">
        <f t="shared" si="2"/>
        <v>101.25635556520274</v>
      </c>
      <c r="M16" s="3">
        <f t="shared" si="3"/>
        <v>-6.146354565202742</v>
      </c>
      <c r="N16">
        <f t="shared" si="4"/>
        <v>6.146354565202742</v>
      </c>
      <c r="O16" s="10">
        <f t="shared" si="5"/>
        <v>6.4623641053297251E-2</v>
      </c>
      <c r="P16">
        <f t="shared" si="6"/>
        <v>37.777674441188587</v>
      </c>
      <c r="X16" s="4">
        <v>15</v>
      </c>
      <c r="Y16" s="5">
        <f t="shared" si="0"/>
        <v>1.0073462319052275</v>
      </c>
    </row>
    <row r="17" spans="1:25" x14ac:dyDescent="0.25">
      <c r="A17">
        <v>15</v>
      </c>
      <c r="C17">
        <v>15</v>
      </c>
      <c r="D17" s="1">
        <v>44182</v>
      </c>
      <c r="E17" s="2">
        <v>97.019997000000004</v>
      </c>
      <c r="I17">
        <v>1.0073462319052275</v>
      </c>
      <c r="J17" s="2">
        <f t="shared" si="7"/>
        <v>96.312463309167143</v>
      </c>
      <c r="K17">
        <f t="shared" si="1"/>
        <v>100.64420966136504</v>
      </c>
      <c r="L17">
        <f t="shared" si="2"/>
        <v>101.38356536545577</v>
      </c>
      <c r="M17" s="3">
        <f t="shared" si="3"/>
        <v>-4.3635683654557624</v>
      </c>
      <c r="N17">
        <f t="shared" si="4"/>
        <v>4.3635683654557624</v>
      </c>
      <c r="O17" s="10">
        <f t="shared" si="5"/>
        <v>4.4975968876351975E-2</v>
      </c>
      <c r="P17">
        <f t="shared" si="6"/>
        <v>19.040728880006274</v>
      </c>
      <c r="X17" s="4">
        <v>16</v>
      </c>
      <c r="Y17" s="5">
        <f t="shared" si="0"/>
        <v>1.0043076970714129</v>
      </c>
    </row>
    <row r="18" spans="1:25" x14ac:dyDescent="0.25">
      <c r="A18">
        <v>16</v>
      </c>
      <c r="C18">
        <v>16</v>
      </c>
      <c r="D18" s="1">
        <v>44183</v>
      </c>
      <c r="E18" s="2">
        <v>98.709998999999996</v>
      </c>
      <c r="I18">
        <v>1.0043076970714129</v>
      </c>
      <c r="J18" s="2">
        <f t="shared" si="7"/>
        <v>98.28661005769537</v>
      </c>
      <c r="K18">
        <f t="shared" si="1"/>
        <v>100.6962182593055</v>
      </c>
      <c r="L18">
        <f t="shared" si="2"/>
        <v>101.12998706380345</v>
      </c>
      <c r="M18" s="3">
        <f t="shared" si="3"/>
        <v>-2.4199880638034585</v>
      </c>
      <c r="N18">
        <f t="shared" si="4"/>
        <v>2.4199880638034585</v>
      </c>
      <c r="O18" s="10">
        <f t="shared" si="5"/>
        <v>2.4516139077293057E-2</v>
      </c>
      <c r="P18">
        <f t="shared" si="6"/>
        <v>5.8563422289512124</v>
      </c>
      <c r="X18" s="4">
        <v>17</v>
      </c>
      <c r="Y18" s="5">
        <f t="shared" si="0"/>
        <v>1.0050577464892096</v>
      </c>
    </row>
    <row r="19" spans="1:25" x14ac:dyDescent="0.25">
      <c r="A19">
        <v>17</v>
      </c>
      <c r="C19">
        <v>17</v>
      </c>
      <c r="D19" s="1">
        <v>44186</v>
      </c>
      <c r="E19" s="2">
        <v>99.400002000000001</v>
      </c>
      <c r="I19">
        <v>1.0050577464892096</v>
      </c>
      <c r="J19" s="2">
        <f t="shared" si="7"/>
        <v>98.899791924609744</v>
      </c>
      <c r="K19">
        <f t="shared" si="1"/>
        <v>100.74822685724594</v>
      </c>
      <c r="L19">
        <f t="shared" si="2"/>
        <v>101.25778584792727</v>
      </c>
      <c r="M19" s="3">
        <f t="shared" si="3"/>
        <v>-1.8577838479272657</v>
      </c>
      <c r="N19">
        <f t="shared" si="4"/>
        <v>1.8577838479272657</v>
      </c>
      <c r="O19" s="10">
        <f t="shared" si="5"/>
        <v>1.8689977973312975E-2</v>
      </c>
      <c r="P19">
        <f t="shared" si="6"/>
        <v>3.4513608256194379</v>
      </c>
      <c r="X19" s="4">
        <v>18</v>
      </c>
      <c r="Y19" s="5">
        <f t="shared" si="0"/>
        <v>1.0010146593993468</v>
      </c>
    </row>
    <row r="20" spans="1:25" x14ac:dyDescent="0.25">
      <c r="A20">
        <v>18</v>
      </c>
      <c r="C20">
        <v>18</v>
      </c>
      <c r="D20" s="1">
        <v>44187</v>
      </c>
      <c r="E20" s="2">
        <v>97.459998999999996</v>
      </c>
      <c r="I20">
        <v>1.0010146593993468</v>
      </c>
      <c r="J20" s="2">
        <f t="shared" si="7"/>
        <v>97.361210532601319</v>
      </c>
      <c r="K20">
        <f t="shared" si="1"/>
        <v>100.80023545518638</v>
      </c>
      <c r="L20">
        <f t="shared" si="2"/>
        <v>100.90251336154735</v>
      </c>
      <c r="M20" s="3">
        <f t="shared" si="3"/>
        <v>-3.442514361547353</v>
      </c>
      <c r="N20">
        <f t="shared" si="4"/>
        <v>3.442514361547353</v>
      </c>
      <c r="O20" s="10">
        <f t="shared" si="5"/>
        <v>3.5322331180686277E-2</v>
      </c>
      <c r="P20">
        <f t="shared" si="6"/>
        <v>11.850905129459779</v>
      </c>
      <c r="X20" s="4">
        <v>19</v>
      </c>
      <c r="Y20" s="5">
        <f t="shared" si="0"/>
        <v>0.99297272056952601</v>
      </c>
    </row>
    <row r="21" spans="1:25" x14ac:dyDescent="0.25">
      <c r="A21">
        <v>19</v>
      </c>
      <c r="C21">
        <v>19</v>
      </c>
      <c r="D21" s="1">
        <v>44188</v>
      </c>
      <c r="E21" s="2">
        <v>97.459998999999996</v>
      </c>
      <c r="I21">
        <v>0.99297272056952601</v>
      </c>
      <c r="J21" s="2">
        <f t="shared" si="7"/>
        <v>98.14972454036922</v>
      </c>
      <c r="K21">
        <f t="shared" si="1"/>
        <v>100.85224405312684</v>
      </c>
      <c r="L21">
        <f t="shared" si="2"/>
        <v>100.14352715297515</v>
      </c>
      <c r="M21" s="3">
        <f t="shared" si="3"/>
        <v>-2.6835281529751569</v>
      </c>
      <c r="N21">
        <f t="shared" si="4"/>
        <v>2.6835281529751569</v>
      </c>
      <c r="O21" s="10">
        <f t="shared" si="5"/>
        <v>2.7534662225629173E-2</v>
      </c>
      <c r="P21">
        <f t="shared" si="6"/>
        <v>7.2013233478102574</v>
      </c>
      <c r="X21" s="4">
        <v>20</v>
      </c>
      <c r="Y21" s="5">
        <f t="shared" si="0"/>
        <v>0.98762647019940109</v>
      </c>
    </row>
    <row r="22" spans="1:25" x14ac:dyDescent="0.25">
      <c r="A22">
        <v>20</v>
      </c>
      <c r="C22">
        <v>20</v>
      </c>
      <c r="D22" s="1">
        <v>44189</v>
      </c>
      <c r="E22" s="2">
        <v>96.839995999999999</v>
      </c>
      <c r="I22">
        <v>0.99037621870068793</v>
      </c>
      <c r="J22" s="2">
        <f t="shared" si="7"/>
        <v>97.781019143460512</v>
      </c>
      <c r="K22">
        <f t="shared" si="1"/>
        <v>100.90425265106728</v>
      </c>
      <c r="L22">
        <f t="shared" si="2"/>
        <v>99.93317219138288</v>
      </c>
      <c r="M22" s="3">
        <f t="shared" si="3"/>
        <v>-3.0931761913828808</v>
      </c>
      <c r="N22">
        <f t="shared" si="4"/>
        <v>3.0931761913828808</v>
      </c>
      <c r="O22" s="10">
        <f t="shared" si="5"/>
        <v>3.1941102015151684E-2</v>
      </c>
      <c r="P22">
        <f t="shared" si="6"/>
        <v>9.5677389509379047</v>
      </c>
    </row>
    <row r="23" spans="1:25" x14ac:dyDescent="0.25">
      <c r="A23">
        <v>21</v>
      </c>
      <c r="B23">
        <v>2</v>
      </c>
      <c r="C23">
        <v>1</v>
      </c>
      <c r="D23" s="1">
        <v>44193</v>
      </c>
      <c r="E23" s="2">
        <v>97.949996999999996</v>
      </c>
      <c r="F23" s="2">
        <f>AVERAGE(E3:E22)</f>
        <v>95.102000150000009</v>
      </c>
      <c r="G23" s="2">
        <f>AVERAGE(F23:F24)</f>
        <v>95.199000075000015</v>
      </c>
      <c r="H23">
        <f>E23/G23</f>
        <v>1.0288973300437261</v>
      </c>
      <c r="I23">
        <v>0.98947414269180389</v>
      </c>
      <c r="J23" s="2">
        <f t="shared" si="7"/>
        <v>98.991972375885453</v>
      </c>
      <c r="K23">
        <f t="shared" si="1"/>
        <v>100.95626124900774</v>
      </c>
      <c r="L23">
        <f t="shared" si="2"/>
        <v>99.893610048731716</v>
      </c>
      <c r="M23" s="3">
        <f t="shared" si="3"/>
        <v>-1.94361304873172</v>
      </c>
      <c r="N23">
        <f t="shared" si="4"/>
        <v>1.94361304873172</v>
      </c>
      <c r="O23" s="10">
        <f t="shared" si="5"/>
        <v>1.9842910753041881E-2</v>
      </c>
      <c r="P23">
        <f t="shared" si="6"/>
        <v>3.7776316832002115</v>
      </c>
    </row>
    <row r="24" spans="1:25" x14ac:dyDescent="0.25">
      <c r="A24">
        <v>22</v>
      </c>
      <c r="C24">
        <v>2</v>
      </c>
      <c r="D24" s="1">
        <v>44194</v>
      </c>
      <c r="E24" s="2">
        <v>100.43</v>
      </c>
      <c r="F24" s="2">
        <f t="shared" ref="F24:F87" si="8">AVERAGE(E4:E23)</f>
        <v>95.296000000000006</v>
      </c>
      <c r="G24" s="2">
        <f t="shared" ref="G24:G87" si="9">AVERAGE(F24:F25)</f>
        <v>95.474499975000015</v>
      </c>
      <c r="H24">
        <f t="shared" ref="H24:H87" si="10">E24/G24</f>
        <v>1.0519039117910813</v>
      </c>
      <c r="I24">
        <v>0.99559724628766322</v>
      </c>
      <c r="J24" s="2">
        <f t="shared" si="7"/>
        <v>100.87412392358328</v>
      </c>
      <c r="K24">
        <f t="shared" si="1"/>
        <v>101.00826984694818</v>
      </c>
      <c r="L24">
        <f t="shared" si="2"/>
        <v>100.56355531190282</v>
      </c>
      <c r="M24" s="3">
        <f t="shared" si="3"/>
        <v>-0.13355531190281056</v>
      </c>
      <c r="N24">
        <f t="shared" si="4"/>
        <v>0.13355531190281056</v>
      </c>
      <c r="O24" s="10">
        <f t="shared" si="5"/>
        <v>1.3298348292622778E-3</v>
      </c>
      <c r="P24">
        <f t="shared" si="6"/>
        <v>1.7837021337457012E-2</v>
      </c>
    </row>
    <row r="25" spans="1:25" x14ac:dyDescent="0.25">
      <c r="A25">
        <v>23</v>
      </c>
      <c r="C25">
        <v>3</v>
      </c>
      <c r="D25" s="1">
        <v>44195</v>
      </c>
      <c r="E25" s="2">
        <v>100.779999</v>
      </c>
      <c r="F25" s="2">
        <f t="shared" si="8"/>
        <v>95.652999950000009</v>
      </c>
      <c r="G25" s="2">
        <f t="shared" si="9"/>
        <v>95.805499924999992</v>
      </c>
      <c r="H25">
        <f t="shared" si="10"/>
        <v>1.0519228966906309</v>
      </c>
      <c r="I25">
        <v>0.9934440792507292</v>
      </c>
      <c r="J25" s="2">
        <f t="shared" si="7"/>
        <v>101.44506480526798</v>
      </c>
      <c r="K25">
        <f t="shared" si="1"/>
        <v>101.06027844488862</v>
      </c>
      <c r="L25">
        <f t="shared" si="2"/>
        <v>100.39773526850469</v>
      </c>
      <c r="M25" s="3">
        <f t="shared" si="3"/>
        <v>0.38226373149531412</v>
      </c>
      <c r="N25">
        <f t="shared" si="4"/>
        <v>0.38226373149531412</v>
      </c>
      <c r="O25" s="10">
        <f t="shared" si="5"/>
        <v>3.7930515507875141E-3</v>
      </c>
      <c r="P25">
        <f t="shared" si="6"/>
        <v>0.14612556041672162</v>
      </c>
    </row>
    <row r="26" spans="1:25" x14ac:dyDescent="0.25">
      <c r="A26">
        <v>24</v>
      </c>
      <c r="C26">
        <v>4</v>
      </c>
      <c r="D26" s="1">
        <v>44196</v>
      </c>
      <c r="E26" s="2">
        <v>101.099998</v>
      </c>
      <c r="F26" s="2">
        <f t="shared" si="8"/>
        <v>95.95799989999999</v>
      </c>
      <c r="G26" s="2">
        <f t="shared" si="9"/>
        <v>96.16999977499998</v>
      </c>
      <c r="H26">
        <f t="shared" si="10"/>
        <v>1.0512633694138949</v>
      </c>
      <c r="I26">
        <v>0.98636442761452425</v>
      </c>
      <c r="J26" s="2">
        <f t="shared" si="7"/>
        <v>102.49761160234212</v>
      </c>
      <c r="K26">
        <f t="shared" si="1"/>
        <v>101.11228704282908</v>
      </c>
      <c r="L26">
        <f t="shared" si="2"/>
        <v>99.733563133795585</v>
      </c>
      <c r="M26" s="3">
        <f t="shared" si="3"/>
        <v>1.3664348662044148</v>
      </c>
      <c r="N26">
        <f t="shared" si="4"/>
        <v>1.3664348662044148</v>
      </c>
      <c r="O26" s="10">
        <f t="shared" si="5"/>
        <v>1.3515676490957149E-2</v>
      </c>
      <c r="P26">
        <f t="shared" si="6"/>
        <v>1.867144243579077</v>
      </c>
      <c r="S26" s="11" t="s">
        <v>52</v>
      </c>
      <c r="T26" s="11" t="s">
        <v>53</v>
      </c>
      <c r="U26" s="11" t="s">
        <v>54</v>
      </c>
      <c r="V26" s="11" t="s">
        <v>55</v>
      </c>
    </row>
    <row r="27" spans="1:25" x14ac:dyDescent="0.25">
      <c r="A27">
        <v>25</v>
      </c>
      <c r="C27">
        <v>5</v>
      </c>
      <c r="D27" s="1">
        <v>44200</v>
      </c>
      <c r="E27" s="2">
        <v>100.07</v>
      </c>
      <c r="F27" s="2">
        <f t="shared" si="8"/>
        <v>96.381999649999983</v>
      </c>
      <c r="G27" s="2">
        <f t="shared" si="9"/>
        <v>96.537999599999978</v>
      </c>
      <c r="H27">
        <f t="shared" si="10"/>
        <v>1.0365866333944631</v>
      </c>
      <c r="I27">
        <v>0.98579783842344304</v>
      </c>
      <c r="J27" s="2">
        <f t="shared" si="7"/>
        <v>101.51168535735374</v>
      </c>
      <c r="K27">
        <f t="shared" si="1"/>
        <v>101.16429564076952</v>
      </c>
      <c r="L27">
        <f t="shared" si="2"/>
        <v>99.727543968300736</v>
      </c>
      <c r="M27" s="3">
        <f t="shared" si="3"/>
        <v>0.34245603169925687</v>
      </c>
      <c r="N27">
        <f t="shared" si="4"/>
        <v>0.34245603169925687</v>
      </c>
      <c r="O27" s="10">
        <f t="shared" si="5"/>
        <v>3.4221648016314267E-3</v>
      </c>
      <c r="P27">
        <f t="shared" si="6"/>
        <v>0.11727613364720242</v>
      </c>
      <c r="S27" s="11">
        <f>AVERAGE(M3:M122)</f>
        <v>-5.3322899636896179E-4</v>
      </c>
      <c r="T27" s="11">
        <f t="shared" ref="T27:V27" si="11">AVERAGE(N3:N122)</f>
        <v>4.9816409635301264</v>
      </c>
      <c r="U27" s="12">
        <f t="shared" si="11"/>
        <v>4.8428577119657944E-2</v>
      </c>
      <c r="V27" s="11">
        <f t="shared" si="11"/>
        <v>38.727090383756533</v>
      </c>
    </row>
    <row r="28" spans="1:25" x14ac:dyDescent="0.25">
      <c r="A28">
        <v>26</v>
      </c>
      <c r="C28">
        <v>6</v>
      </c>
      <c r="D28" s="1">
        <v>44201</v>
      </c>
      <c r="E28" s="2">
        <v>103.110001</v>
      </c>
      <c r="F28" s="2">
        <f t="shared" si="8"/>
        <v>96.693999549999987</v>
      </c>
      <c r="G28" s="2">
        <f t="shared" si="9"/>
        <v>96.911749524999976</v>
      </c>
      <c r="H28">
        <f t="shared" si="10"/>
        <v>1.0639576883647228</v>
      </c>
      <c r="I28">
        <v>1.0031733320553495</v>
      </c>
      <c r="J28" s="2">
        <f t="shared" si="7"/>
        <v>102.78383376554009</v>
      </c>
      <c r="K28">
        <f t="shared" si="1"/>
        <v>101.21630423870998</v>
      </c>
      <c r="L28">
        <f t="shared" si="2"/>
        <v>101.53749718147469</v>
      </c>
      <c r="M28" s="3">
        <f t="shared" si="3"/>
        <v>1.5725038185253055</v>
      </c>
      <c r="N28">
        <f t="shared" si="4"/>
        <v>1.5725038185253055</v>
      </c>
      <c r="O28" s="10">
        <f t="shared" si="5"/>
        <v>1.5250740018180249E-2</v>
      </c>
      <c r="P28">
        <f t="shared" si="6"/>
        <v>2.4727682592766671</v>
      </c>
    </row>
    <row r="29" spans="1:25" x14ac:dyDescent="0.25">
      <c r="A29">
        <v>27</v>
      </c>
      <c r="C29">
        <v>7</v>
      </c>
      <c r="D29" s="1">
        <v>44202</v>
      </c>
      <c r="E29" s="2">
        <v>101.08000199999999</v>
      </c>
      <c r="F29" s="2">
        <f t="shared" si="8"/>
        <v>97.12949949999998</v>
      </c>
      <c r="G29" s="2">
        <f t="shared" si="9"/>
        <v>97.322499524999984</v>
      </c>
      <c r="H29">
        <f t="shared" si="10"/>
        <v>1.0386087748808259</v>
      </c>
      <c r="I29">
        <v>1.0084911227217215</v>
      </c>
      <c r="J29" s="2">
        <f t="shared" si="7"/>
        <v>100.22894572160905</v>
      </c>
      <c r="K29">
        <f t="shared" si="1"/>
        <v>101.26831283665042</v>
      </c>
      <c r="L29">
        <f t="shared" si="2"/>
        <v>102.1281945087681</v>
      </c>
      <c r="M29" s="3">
        <f t="shared" si="3"/>
        <v>-1.0481925087681105</v>
      </c>
      <c r="N29">
        <f t="shared" si="4"/>
        <v>1.0481925087681105</v>
      </c>
      <c r="O29" s="10">
        <f t="shared" si="5"/>
        <v>1.0369929640168692E-2</v>
      </c>
      <c r="P29">
        <f t="shared" si="6"/>
        <v>1.0987075354375855</v>
      </c>
    </row>
    <row r="30" spans="1:25" x14ac:dyDescent="0.25">
      <c r="A30">
        <v>28</v>
      </c>
      <c r="C30">
        <v>8</v>
      </c>
      <c r="D30" s="1">
        <v>44203</v>
      </c>
      <c r="E30" s="2">
        <v>102</v>
      </c>
      <c r="F30" s="2">
        <f t="shared" si="8"/>
        <v>97.515499549999987</v>
      </c>
      <c r="G30" s="2">
        <f t="shared" si="9"/>
        <v>97.731249474999998</v>
      </c>
      <c r="H30">
        <f t="shared" si="10"/>
        <v>1.0436784605531106</v>
      </c>
      <c r="I30">
        <v>1.0061275079496184</v>
      </c>
      <c r="J30" s="2">
        <f t="shared" si="7"/>
        <v>101.37880059344091</v>
      </c>
      <c r="K30">
        <f t="shared" si="1"/>
        <v>101.32032143459088</v>
      </c>
      <c r="L30">
        <f t="shared" si="2"/>
        <v>101.94116250963923</v>
      </c>
      <c r="M30" s="3">
        <f t="shared" si="3"/>
        <v>5.8837490360772904E-2</v>
      </c>
      <c r="N30">
        <f t="shared" si="4"/>
        <v>5.8837490360772904E-2</v>
      </c>
      <c r="O30" s="10">
        <f t="shared" si="5"/>
        <v>5.7683814079189126E-4</v>
      </c>
      <c r="P30">
        <f t="shared" si="6"/>
        <v>3.4618502719540442E-3</v>
      </c>
    </row>
    <row r="31" spans="1:25" x14ac:dyDescent="0.25">
      <c r="A31">
        <v>29</v>
      </c>
      <c r="C31">
        <v>9</v>
      </c>
      <c r="D31" s="1">
        <v>44204</v>
      </c>
      <c r="E31" s="2">
        <v>103.989998</v>
      </c>
      <c r="F31" s="2">
        <f t="shared" si="8"/>
        <v>97.946999399999996</v>
      </c>
      <c r="G31" s="2">
        <f t="shared" si="9"/>
        <v>98.193499424999999</v>
      </c>
      <c r="H31">
        <f t="shared" si="10"/>
        <v>1.0590313881157414</v>
      </c>
      <c r="I31">
        <v>1.0127418508957673</v>
      </c>
      <c r="J31" s="2">
        <f t="shared" si="7"/>
        <v>102.6816438049056</v>
      </c>
      <c r="K31">
        <f t="shared" si="1"/>
        <v>101.37233003253132</v>
      </c>
      <c r="L31">
        <f t="shared" si="2"/>
        <v>102.66400114676235</v>
      </c>
      <c r="M31" s="3">
        <f t="shared" si="3"/>
        <v>1.3259968532376547</v>
      </c>
      <c r="N31">
        <f t="shared" si="4"/>
        <v>1.3259968532376547</v>
      </c>
      <c r="O31" s="10">
        <f t="shared" si="5"/>
        <v>1.2751196064429723E-2</v>
      </c>
      <c r="P31">
        <f t="shared" si="6"/>
        <v>1.7582676547961624</v>
      </c>
    </row>
    <row r="32" spans="1:25" x14ac:dyDescent="0.25">
      <c r="A32">
        <v>30</v>
      </c>
      <c r="C32">
        <v>10</v>
      </c>
      <c r="D32" s="1">
        <v>44207</v>
      </c>
      <c r="E32" s="2">
        <v>103.839996</v>
      </c>
      <c r="F32" s="2">
        <f t="shared" si="8"/>
        <v>98.439999449999988</v>
      </c>
      <c r="G32" s="2">
        <f t="shared" si="9"/>
        <v>98.683749449999993</v>
      </c>
      <c r="H32">
        <f t="shared" si="10"/>
        <v>1.0522502091655173</v>
      </c>
      <c r="I32">
        <v>1.0030830732993672</v>
      </c>
      <c r="J32" s="2">
        <f t="shared" si="7"/>
        <v>103.52083368174758</v>
      </c>
      <c r="K32">
        <f t="shared" si="1"/>
        <v>101.42433863047177</v>
      </c>
      <c r="L32">
        <f t="shared" si="2"/>
        <v>101.73703730080935</v>
      </c>
      <c r="M32" s="3">
        <f t="shared" si="3"/>
        <v>2.1029586991906513</v>
      </c>
      <c r="N32">
        <f t="shared" si="4"/>
        <v>2.1029586991906513</v>
      </c>
      <c r="O32" s="10">
        <f t="shared" si="5"/>
        <v>2.0251914293127008E-2</v>
      </c>
      <c r="P32">
        <f t="shared" si="6"/>
        <v>4.4224352905016362</v>
      </c>
    </row>
    <row r="33" spans="1:16" x14ac:dyDescent="0.25">
      <c r="A33">
        <v>31</v>
      </c>
      <c r="C33">
        <v>11</v>
      </c>
      <c r="D33" s="1">
        <v>44208</v>
      </c>
      <c r="E33" s="2">
        <v>104.029999</v>
      </c>
      <c r="F33" s="2">
        <f t="shared" si="8"/>
        <v>98.927499449999999</v>
      </c>
      <c r="G33" s="2">
        <f t="shared" si="9"/>
        <v>99.161249424999994</v>
      </c>
      <c r="H33">
        <f t="shared" si="10"/>
        <v>1.0490993165498834</v>
      </c>
      <c r="I33">
        <v>1.0104692742082926</v>
      </c>
      <c r="J33" s="2">
        <f t="shared" si="7"/>
        <v>102.95216455889566</v>
      </c>
      <c r="K33">
        <f t="shared" si="1"/>
        <v>101.47634722841222</v>
      </c>
      <c r="L33">
        <f t="shared" si="2"/>
        <v>102.53873093320239</v>
      </c>
      <c r="M33" s="3">
        <f t="shared" si="3"/>
        <v>1.4912680667976161</v>
      </c>
      <c r="N33">
        <f t="shared" si="4"/>
        <v>1.4912680667976161</v>
      </c>
      <c r="O33" s="10">
        <f t="shared" si="5"/>
        <v>1.4334981074042076E-2</v>
      </c>
      <c r="P33">
        <f t="shared" si="6"/>
        <v>2.2238804470502993</v>
      </c>
    </row>
    <row r="34" spans="1:16" x14ac:dyDescent="0.25">
      <c r="A34">
        <v>32</v>
      </c>
      <c r="C34">
        <v>12</v>
      </c>
      <c r="D34" s="1">
        <v>44209</v>
      </c>
      <c r="E34" s="2">
        <v>103.889999</v>
      </c>
      <c r="F34" s="2">
        <f t="shared" si="8"/>
        <v>99.394999400000003</v>
      </c>
      <c r="G34" s="2">
        <f t="shared" si="9"/>
        <v>99.6579993</v>
      </c>
      <c r="H34">
        <f t="shared" si="10"/>
        <v>1.0424652283783105</v>
      </c>
      <c r="I34">
        <v>1.0131922977576862</v>
      </c>
      <c r="J34" s="2">
        <f t="shared" si="7"/>
        <v>102.53729645391186</v>
      </c>
      <c r="K34">
        <f t="shared" si="1"/>
        <v>101.52835582635267</v>
      </c>
      <c r="L34">
        <f t="shared" si="2"/>
        <v>102.86774812726222</v>
      </c>
      <c r="M34" s="3">
        <f t="shared" si="3"/>
        <v>1.0222508727377857</v>
      </c>
      <c r="N34">
        <f t="shared" si="4"/>
        <v>1.0222508727377857</v>
      </c>
      <c r="O34" s="10">
        <f t="shared" si="5"/>
        <v>9.8397428296999566E-3</v>
      </c>
      <c r="P34">
        <f t="shared" si="6"/>
        <v>1.0449968468131645</v>
      </c>
    </row>
    <row r="35" spans="1:16" x14ac:dyDescent="0.25">
      <c r="A35">
        <v>33</v>
      </c>
      <c r="C35">
        <v>13</v>
      </c>
      <c r="D35" s="1">
        <v>44210</v>
      </c>
      <c r="E35" s="2">
        <v>103.41999800000001</v>
      </c>
      <c r="F35" s="2">
        <f t="shared" si="8"/>
        <v>99.920999200000011</v>
      </c>
      <c r="G35" s="2">
        <f t="shared" si="9"/>
        <v>100.15274910000001</v>
      </c>
      <c r="H35">
        <f t="shared" si="10"/>
        <v>1.032622658183229</v>
      </c>
      <c r="I35">
        <v>1.0106741092801172</v>
      </c>
      <c r="J35" s="2">
        <f t="shared" si="7"/>
        <v>102.32774051535166</v>
      </c>
      <c r="K35">
        <f t="shared" si="1"/>
        <v>101.58036442429312</v>
      </c>
      <c r="L35">
        <f t="shared" si="2"/>
        <v>102.66464433487216</v>
      </c>
      <c r="M35" s="3">
        <f t="shared" si="3"/>
        <v>0.75535366512784208</v>
      </c>
      <c r="N35">
        <f t="shared" si="4"/>
        <v>0.75535366512784208</v>
      </c>
      <c r="O35" s="10">
        <f t="shared" si="5"/>
        <v>7.3037485953910191E-3</v>
      </c>
      <c r="P35">
        <f t="shared" si="6"/>
        <v>0.57055915942206414</v>
      </c>
    </row>
    <row r="36" spans="1:16" x14ac:dyDescent="0.25">
      <c r="A36">
        <v>34</v>
      </c>
      <c r="C36">
        <v>14</v>
      </c>
      <c r="D36" s="1">
        <v>44211</v>
      </c>
      <c r="E36" s="2">
        <v>102.050003</v>
      </c>
      <c r="F36" s="2">
        <f t="shared" si="8"/>
        <v>100.38449900000001</v>
      </c>
      <c r="G36" s="2">
        <f t="shared" si="9"/>
        <v>100.55799905000001</v>
      </c>
      <c r="H36">
        <f t="shared" si="10"/>
        <v>1.0148372477982397</v>
      </c>
      <c r="I36">
        <v>1.0066024452667</v>
      </c>
      <c r="J36" s="2">
        <f t="shared" si="7"/>
        <v>101.38064285445064</v>
      </c>
      <c r="K36">
        <f t="shared" si="1"/>
        <v>101.63237302223357</v>
      </c>
      <c r="L36">
        <f t="shared" si="2"/>
        <v>102.3033952024377</v>
      </c>
      <c r="M36" s="3">
        <f t="shared" si="3"/>
        <v>-0.25339220243769489</v>
      </c>
      <c r="N36">
        <f t="shared" si="4"/>
        <v>0.25339220243769489</v>
      </c>
      <c r="O36" s="10">
        <f t="shared" si="5"/>
        <v>2.4830200390851031E-3</v>
      </c>
      <c r="P36">
        <f t="shared" si="6"/>
        <v>6.4207608256225748E-2</v>
      </c>
    </row>
    <row r="37" spans="1:16" x14ac:dyDescent="0.25">
      <c r="A37">
        <v>35</v>
      </c>
      <c r="C37">
        <v>15</v>
      </c>
      <c r="D37" s="1">
        <v>44215</v>
      </c>
      <c r="E37" s="2">
        <v>102.230003</v>
      </c>
      <c r="F37" s="2">
        <f t="shared" si="8"/>
        <v>100.73149910000001</v>
      </c>
      <c r="G37" s="2">
        <f t="shared" si="9"/>
        <v>100.86174925</v>
      </c>
      <c r="H37">
        <f t="shared" si="10"/>
        <v>1.013565635735789</v>
      </c>
      <c r="I37">
        <v>1.0073462319052275</v>
      </c>
      <c r="J37" s="2">
        <f t="shared" si="7"/>
        <v>101.4844745154295</v>
      </c>
      <c r="K37">
        <f t="shared" si="1"/>
        <v>101.68438162017401</v>
      </c>
      <c r="L37">
        <f t="shared" si="2"/>
        <v>102.43137866869546</v>
      </c>
      <c r="M37" s="3">
        <f t="shared" si="3"/>
        <v>-0.2013756686954622</v>
      </c>
      <c r="N37">
        <f t="shared" si="4"/>
        <v>0.2013756686954622</v>
      </c>
      <c r="O37" s="10">
        <f t="shared" si="5"/>
        <v>1.9698294315364756E-3</v>
      </c>
      <c r="P37">
        <f t="shared" si="6"/>
        <v>4.0552159942544554E-2</v>
      </c>
    </row>
    <row r="38" spans="1:16" x14ac:dyDescent="0.25">
      <c r="A38">
        <v>36</v>
      </c>
      <c r="C38">
        <v>16</v>
      </c>
      <c r="D38" s="1">
        <v>44216</v>
      </c>
      <c r="E38" s="2">
        <v>102.889999</v>
      </c>
      <c r="F38" s="2">
        <f t="shared" si="8"/>
        <v>100.9919994</v>
      </c>
      <c r="G38" s="2">
        <f t="shared" si="9"/>
        <v>101.0964994</v>
      </c>
      <c r="H38">
        <f t="shared" si="10"/>
        <v>1.0177404718327963</v>
      </c>
      <c r="I38">
        <v>1.0043076970714129</v>
      </c>
      <c r="J38" s="2">
        <f t="shared" si="7"/>
        <v>102.44868111638485</v>
      </c>
      <c r="K38">
        <f t="shared" si="1"/>
        <v>101.73639021811447</v>
      </c>
      <c r="L38">
        <f t="shared" si="2"/>
        <v>102.17463976831316</v>
      </c>
      <c r="M38" s="3">
        <f t="shared" si="3"/>
        <v>0.7153592316868469</v>
      </c>
      <c r="N38">
        <f t="shared" si="4"/>
        <v>0.7153592316868469</v>
      </c>
      <c r="O38" s="10">
        <f t="shared" si="5"/>
        <v>6.9526604980027929E-3</v>
      </c>
      <c r="P38">
        <f t="shared" si="6"/>
        <v>0.51173883035959589</v>
      </c>
    </row>
    <row r="39" spans="1:16" x14ac:dyDescent="0.25">
      <c r="A39">
        <v>37</v>
      </c>
      <c r="C39">
        <v>17</v>
      </c>
      <c r="D39" s="1">
        <v>44217</v>
      </c>
      <c r="E39" s="2">
        <v>102.550003</v>
      </c>
      <c r="F39" s="2">
        <f t="shared" si="8"/>
        <v>101.2009994</v>
      </c>
      <c r="G39" s="2">
        <f t="shared" si="9"/>
        <v>101.27974942500001</v>
      </c>
      <c r="H39">
        <f t="shared" si="10"/>
        <v>1.0125420292033862</v>
      </c>
      <c r="I39">
        <v>1.0050577464892096</v>
      </c>
      <c r="J39" s="2">
        <f t="shared" si="7"/>
        <v>102.03394119215515</v>
      </c>
      <c r="K39">
        <f t="shared" si="1"/>
        <v>101.78839881605491</v>
      </c>
      <c r="L39">
        <f t="shared" si="2"/>
        <v>102.30321873280909</v>
      </c>
      <c r="M39" s="3">
        <f t="shared" si="3"/>
        <v>0.24678426719091817</v>
      </c>
      <c r="N39">
        <f t="shared" si="4"/>
        <v>0.24678426719091817</v>
      </c>
      <c r="O39" s="10">
        <f t="shared" si="5"/>
        <v>2.4064774253679754E-3</v>
      </c>
      <c r="P39">
        <f t="shared" si="6"/>
        <v>6.0902474532958488E-2</v>
      </c>
    </row>
    <row r="40" spans="1:16" x14ac:dyDescent="0.25">
      <c r="A40">
        <v>38</v>
      </c>
      <c r="C40">
        <v>18</v>
      </c>
      <c r="D40" s="1">
        <v>44218</v>
      </c>
      <c r="E40" s="2">
        <v>101.110001</v>
      </c>
      <c r="F40" s="2">
        <f t="shared" si="8"/>
        <v>101.35849945</v>
      </c>
      <c r="G40" s="2">
        <f t="shared" si="9"/>
        <v>101.4497495</v>
      </c>
      <c r="H40">
        <f t="shared" si="10"/>
        <v>0.99665106615172072</v>
      </c>
      <c r="I40">
        <v>1.0010146593993468</v>
      </c>
      <c r="J40" s="2">
        <f t="shared" si="7"/>
        <v>101.00751277775541</v>
      </c>
      <c r="K40">
        <f t="shared" si="1"/>
        <v>101.84040741399537</v>
      </c>
      <c r="L40">
        <f t="shared" si="2"/>
        <v>101.94374074061128</v>
      </c>
      <c r="M40" s="3">
        <f t="shared" si="3"/>
        <v>-0.83373974061127853</v>
      </c>
      <c r="N40">
        <f t="shared" si="4"/>
        <v>0.83373974061127853</v>
      </c>
      <c r="O40" s="10">
        <f t="shared" si="5"/>
        <v>8.2458681867808373E-3</v>
      </c>
      <c r="P40">
        <f t="shared" si="6"/>
        <v>0.69512195507456198</v>
      </c>
    </row>
    <row r="41" spans="1:16" x14ac:dyDescent="0.25">
      <c r="A41">
        <v>39</v>
      </c>
      <c r="C41">
        <v>19</v>
      </c>
      <c r="D41" s="1">
        <v>44221</v>
      </c>
      <c r="E41" s="2">
        <v>99.279999000000004</v>
      </c>
      <c r="F41" s="2">
        <f t="shared" si="8"/>
        <v>101.54099955000001</v>
      </c>
      <c r="G41" s="2">
        <f t="shared" si="9"/>
        <v>101.58649955000001</v>
      </c>
      <c r="H41">
        <f t="shared" si="10"/>
        <v>0.9772952059553468</v>
      </c>
      <c r="I41">
        <v>0.99297272056952601</v>
      </c>
      <c r="J41" s="2">
        <f t="shared" si="7"/>
        <v>99.982604701423526</v>
      </c>
      <c r="K41">
        <f t="shared" si="1"/>
        <v>101.89241601193581</v>
      </c>
      <c r="L41">
        <f t="shared" si="2"/>
        <v>101.17638953277384</v>
      </c>
      <c r="M41" s="3">
        <f t="shared" si="3"/>
        <v>-1.896390532773836</v>
      </c>
      <c r="N41">
        <f t="shared" si="4"/>
        <v>1.896390532773836</v>
      </c>
      <c r="O41" s="10">
        <f t="shared" si="5"/>
        <v>1.9101435856922561E-2</v>
      </c>
      <c r="P41">
        <f t="shared" si="6"/>
        <v>3.5962970527942333</v>
      </c>
    </row>
    <row r="42" spans="1:16" x14ac:dyDescent="0.25">
      <c r="A42">
        <v>40</v>
      </c>
      <c r="C42">
        <v>20</v>
      </c>
      <c r="D42" s="1">
        <v>44222</v>
      </c>
      <c r="E42" s="2">
        <v>99.709998999999996</v>
      </c>
      <c r="F42" s="2">
        <f t="shared" si="8"/>
        <v>101.63199955000002</v>
      </c>
      <c r="G42" s="2">
        <f t="shared" si="9"/>
        <v>101.70374962500001</v>
      </c>
      <c r="H42">
        <f t="shared" si="10"/>
        <v>0.9803964885036065</v>
      </c>
      <c r="I42">
        <v>0.99037621870068793</v>
      </c>
      <c r="J42" s="2">
        <f t="shared" si="7"/>
        <v>100.67891081917669</v>
      </c>
      <c r="K42">
        <f t="shared" si="1"/>
        <v>101.94442460987625</v>
      </c>
      <c r="L42">
        <f t="shared" si="2"/>
        <v>100.9633337627466</v>
      </c>
      <c r="M42" s="3">
        <f t="shared" si="3"/>
        <v>-1.2533347627466043</v>
      </c>
      <c r="N42">
        <f t="shared" si="4"/>
        <v>1.2533347627466043</v>
      </c>
      <c r="O42" s="10">
        <f t="shared" si="5"/>
        <v>1.2569800173667682E-2</v>
      </c>
      <c r="P42">
        <f t="shared" si="6"/>
        <v>1.5708480275090868</v>
      </c>
    </row>
    <row r="43" spans="1:16" x14ac:dyDescent="0.25">
      <c r="A43">
        <v>41</v>
      </c>
      <c r="B43">
        <v>3</v>
      </c>
      <c r="C43">
        <v>1</v>
      </c>
      <c r="D43" s="1">
        <v>44223</v>
      </c>
      <c r="E43" s="2">
        <v>97</v>
      </c>
      <c r="F43" s="2">
        <f t="shared" si="8"/>
        <v>101.77549970000001</v>
      </c>
      <c r="G43" s="2">
        <f t="shared" si="9"/>
        <v>101.75174977500001</v>
      </c>
      <c r="H43">
        <f t="shared" si="10"/>
        <v>0.95330055959226867</v>
      </c>
      <c r="I43">
        <v>0.98947414269180389</v>
      </c>
      <c r="J43" s="2">
        <f t="shared" si="7"/>
        <v>98.031869469693703</v>
      </c>
      <c r="K43">
        <f t="shared" si="1"/>
        <v>101.99643320781671</v>
      </c>
      <c r="L43">
        <f t="shared" si="2"/>
        <v>100.92283330592628</v>
      </c>
      <c r="M43" s="3">
        <f t="shared" si="3"/>
        <v>-3.9228333059262752</v>
      </c>
      <c r="N43">
        <f t="shared" si="4"/>
        <v>3.9228333059262752</v>
      </c>
      <c r="O43" s="10">
        <f t="shared" si="5"/>
        <v>4.0441580473466757E-2</v>
      </c>
      <c r="P43">
        <f t="shared" si="6"/>
        <v>15.38862114608447</v>
      </c>
    </row>
    <row r="44" spans="1:16" x14ac:dyDescent="0.25">
      <c r="A44">
        <v>42</v>
      </c>
      <c r="C44">
        <v>2</v>
      </c>
      <c r="D44" s="1">
        <v>44224</v>
      </c>
      <c r="E44" s="2">
        <v>97.650002000000001</v>
      </c>
      <c r="F44" s="2">
        <f t="shared" si="8"/>
        <v>101.72799985000002</v>
      </c>
      <c r="G44" s="2">
        <f t="shared" si="9"/>
        <v>101.65849990000001</v>
      </c>
      <c r="H44">
        <f t="shared" si="10"/>
        <v>0.96056898435504057</v>
      </c>
      <c r="I44">
        <v>0.99559724628766322</v>
      </c>
      <c r="J44" s="2">
        <f t="shared" si="7"/>
        <v>98.081832150613906</v>
      </c>
      <c r="K44">
        <f t="shared" si="1"/>
        <v>102.04844180575715</v>
      </c>
      <c r="L44">
        <f t="shared" si="2"/>
        <v>101.59914764975866</v>
      </c>
      <c r="M44" s="3">
        <f t="shared" si="3"/>
        <v>-3.9491456497586626</v>
      </c>
      <c r="N44">
        <f t="shared" si="4"/>
        <v>3.9491456497586626</v>
      </c>
      <c r="O44" s="10">
        <f t="shared" si="5"/>
        <v>4.044183890296963E-2</v>
      </c>
      <c r="P44">
        <f t="shared" si="6"/>
        <v>15.59575136300777</v>
      </c>
    </row>
    <row r="45" spans="1:16" x14ac:dyDescent="0.25">
      <c r="A45">
        <v>43</v>
      </c>
      <c r="C45">
        <v>3</v>
      </c>
      <c r="D45" s="1">
        <v>44225</v>
      </c>
      <c r="E45" s="2">
        <v>95.709998999999996</v>
      </c>
      <c r="F45" s="2">
        <f t="shared" si="8"/>
        <v>101.58899995</v>
      </c>
      <c r="G45" s="2">
        <f t="shared" si="9"/>
        <v>101.46224995</v>
      </c>
      <c r="H45">
        <f t="shared" si="10"/>
        <v>0.94330649130258126</v>
      </c>
      <c r="I45">
        <v>0.9934440792507292</v>
      </c>
      <c r="J45" s="2">
        <f t="shared" si="7"/>
        <v>96.341606939955739</v>
      </c>
      <c r="K45">
        <f t="shared" si="1"/>
        <v>102.10045040369761</v>
      </c>
      <c r="L45">
        <f t="shared" si="2"/>
        <v>101.43108794238611</v>
      </c>
      <c r="M45" s="3">
        <f t="shared" si="3"/>
        <v>-5.7210889423861175</v>
      </c>
      <c r="N45">
        <f t="shared" si="4"/>
        <v>5.7210889423861175</v>
      </c>
      <c r="O45" s="10">
        <f t="shared" si="5"/>
        <v>5.9775248168021794E-2</v>
      </c>
      <c r="P45">
        <f t="shared" si="6"/>
        <v>32.730858686692706</v>
      </c>
    </row>
    <row r="46" spans="1:16" x14ac:dyDescent="0.25">
      <c r="A46">
        <v>44</v>
      </c>
      <c r="C46">
        <v>4</v>
      </c>
      <c r="D46" s="1">
        <v>44228</v>
      </c>
      <c r="E46" s="2">
        <v>98.529999000000004</v>
      </c>
      <c r="F46" s="2">
        <f t="shared" si="8"/>
        <v>101.33549995</v>
      </c>
      <c r="G46" s="2">
        <f t="shared" si="9"/>
        <v>101.271249975</v>
      </c>
      <c r="H46">
        <f t="shared" si="10"/>
        <v>0.97293159731239898</v>
      </c>
      <c r="I46">
        <v>0.98636442761452425</v>
      </c>
      <c r="J46" s="2">
        <f t="shared" si="7"/>
        <v>99.892084752377116</v>
      </c>
      <c r="K46">
        <f t="shared" si="1"/>
        <v>102.15245900163805</v>
      </c>
      <c r="L46">
        <f t="shared" si="2"/>
        <v>100.75955175256686</v>
      </c>
      <c r="M46" s="3">
        <f t="shared" si="3"/>
        <v>-2.2295527525668604</v>
      </c>
      <c r="N46">
        <f t="shared" si="4"/>
        <v>2.2295527525668604</v>
      </c>
      <c r="O46" s="10">
        <f t="shared" si="5"/>
        <v>2.2628161729371987E-2</v>
      </c>
      <c r="P46">
        <f t="shared" si="6"/>
        <v>4.9709054764784639</v>
      </c>
    </row>
    <row r="47" spans="1:16" x14ac:dyDescent="0.25">
      <c r="A47">
        <v>45</v>
      </c>
      <c r="C47">
        <v>5</v>
      </c>
      <c r="D47" s="1">
        <v>44229</v>
      </c>
      <c r="E47" s="2">
        <v>99.239998</v>
      </c>
      <c r="F47" s="2">
        <f t="shared" si="8"/>
        <v>101.20700000000001</v>
      </c>
      <c r="G47" s="2">
        <f t="shared" si="9"/>
        <v>101.18624995</v>
      </c>
      <c r="H47">
        <f t="shared" si="10"/>
        <v>0.98076564799108845</v>
      </c>
      <c r="I47">
        <v>0.98579783842344304</v>
      </c>
      <c r="J47" s="2">
        <f t="shared" si="7"/>
        <v>100.66972571040687</v>
      </c>
      <c r="K47">
        <f t="shared" si="1"/>
        <v>102.20446759957851</v>
      </c>
      <c r="L47">
        <f t="shared" si="2"/>
        <v>100.75294323688331</v>
      </c>
      <c r="M47" s="3">
        <f t="shared" si="3"/>
        <v>-1.5129452368833114</v>
      </c>
      <c r="N47">
        <f t="shared" si="4"/>
        <v>1.5129452368833114</v>
      </c>
      <c r="O47" s="10">
        <f t="shared" si="5"/>
        <v>1.5245317083574622E-2</v>
      </c>
      <c r="P47">
        <f t="shared" si="6"/>
        <v>2.2890032898078991</v>
      </c>
    </row>
    <row r="48" spans="1:16" x14ac:dyDescent="0.25">
      <c r="A48">
        <v>46</v>
      </c>
      <c r="C48">
        <v>6</v>
      </c>
      <c r="D48" s="1">
        <v>44230</v>
      </c>
      <c r="E48" s="2">
        <v>111.30999799999999</v>
      </c>
      <c r="F48" s="2">
        <f t="shared" si="8"/>
        <v>101.1654999</v>
      </c>
      <c r="G48" s="2">
        <f t="shared" si="9"/>
        <v>101.370499825</v>
      </c>
      <c r="H48">
        <f t="shared" si="10"/>
        <v>1.0980511903577368</v>
      </c>
      <c r="I48">
        <v>1.0031733320553495</v>
      </c>
      <c r="J48" s="2">
        <f t="shared" si="7"/>
        <v>110.95789176526726</v>
      </c>
      <c r="K48">
        <f t="shared" si="1"/>
        <v>102.25647619751895</v>
      </c>
      <c r="L48">
        <f t="shared" si="2"/>
        <v>102.58096995130363</v>
      </c>
      <c r="M48" s="3">
        <f t="shared" si="3"/>
        <v>8.7290280486963638</v>
      </c>
      <c r="N48">
        <f t="shared" si="4"/>
        <v>8.7290280486963638</v>
      </c>
      <c r="O48" s="10">
        <f t="shared" si="5"/>
        <v>7.8420880473795029E-2</v>
      </c>
      <c r="P48">
        <f t="shared" si="6"/>
        <v>76.195930674927851</v>
      </c>
    </row>
    <row r="49" spans="1:16" x14ac:dyDescent="0.25">
      <c r="A49">
        <v>47</v>
      </c>
      <c r="C49">
        <v>7</v>
      </c>
      <c r="D49" s="1">
        <v>44231</v>
      </c>
      <c r="E49" s="2">
        <v>110.879997</v>
      </c>
      <c r="F49" s="2">
        <f t="shared" si="8"/>
        <v>101.57549975000001</v>
      </c>
      <c r="G49" s="2">
        <f t="shared" si="9"/>
        <v>101.820499625</v>
      </c>
      <c r="H49">
        <f t="shared" si="10"/>
        <v>1.0889751809150976</v>
      </c>
      <c r="I49">
        <v>1.0084911227217215</v>
      </c>
      <c r="J49" s="2">
        <f t="shared" si="7"/>
        <v>109.94642838377838</v>
      </c>
      <c r="K49">
        <f t="shared" si="1"/>
        <v>102.30848479545939</v>
      </c>
      <c r="L49">
        <f t="shared" si="2"/>
        <v>103.17719869533101</v>
      </c>
      <c r="M49" s="3">
        <f t="shared" si="3"/>
        <v>7.7027983046689883</v>
      </c>
      <c r="N49">
        <f t="shared" si="4"/>
        <v>7.7027983046689883</v>
      </c>
      <c r="O49" s="10">
        <f t="shared" si="5"/>
        <v>6.9469683559506126E-2</v>
      </c>
      <c r="P49">
        <f t="shared" si="6"/>
        <v>59.333101722411442</v>
      </c>
    </row>
    <row r="50" spans="1:16" x14ac:dyDescent="0.25">
      <c r="A50">
        <v>48</v>
      </c>
      <c r="C50">
        <v>8</v>
      </c>
      <c r="D50" s="1">
        <v>44232</v>
      </c>
      <c r="E50" s="2">
        <v>116.709999</v>
      </c>
      <c r="F50" s="2">
        <f t="shared" si="8"/>
        <v>102.0654995</v>
      </c>
      <c r="G50" s="2">
        <f t="shared" si="9"/>
        <v>102.433249475</v>
      </c>
      <c r="H50">
        <f t="shared" si="10"/>
        <v>1.1393761263864268</v>
      </c>
      <c r="I50">
        <v>1.0061275079496184</v>
      </c>
      <c r="J50" s="2">
        <f t="shared" si="7"/>
        <v>115.99921290080087</v>
      </c>
      <c r="K50">
        <f t="shared" si="1"/>
        <v>102.36049339339985</v>
      </c>
      <c r="L50">
        <f t="shared" si="2"/>
        <v>102.98770813039476</v>
      </c>
      <c r="M50" s="3">
        <f t="shared" si="3"/>
        <v>13.722290869605231</v>
      </c>
      <c r="N50">
        <f t="shared" si="4"/>
        <v>13.722290869605231</v>
      </c>
      <c r="O50" s="10">
        <f t="shared" si="5"/>
        <v>0.11757596595991088</v>
      </c>
      <c r="P50">
        <f t="shared" si="6"/>
        <v>188.3012667100511</v>
      </c>
    </row>
    <row r="51" spans="1:16" x14ac:dyDescent="0.25">
      <c r="A51">
        <v>49</v>
      </c>
      <c r="C51">
        <v>9</v>
      </c>
      <c r="D51" s="1">
        <v>44235</v>
      </c>
      <c r="E51" s="2">
        <v>115.620003</v>
      </c>
      <c r="F51" s="2">
        <f t="shared" si="8"/>
        <v>102.80099944999999</v>
      </c>
      <c r="G51" s="2">
        <f t="shared" si="9"/>
        <v>103.09174957499999</v>
      </c>
      <c r="H51">
        <f t="shared" si="10"/>
        <v>1.12152527701439</v>
      </c>
      <c r="I51">
        <v>1.0127418508957673</v>
      </c>
      <c r="J51" s="2">
        <f t="shared" si="7"/>
        <v>114.16532544570408</v>
      </c>
      <c r="K51">
        <f t="shared" si="1"/>
        <v>102.41250199134029</v>
      </c>
      <c r="L51">
        <f t="shared" si="2"/>
        <v>103.71742682157642</v>
      </c>
      <c r="M51" s="3">
        <f t="shared" si="3"/>
        <v>11.902576178423573</v>
      </c>
      <c r="N51">
        <f t="shared" si="4"/>
        <v>11.902576178423573</v>
      </c>
      <c r="O51" s="10">
        <f t="shared" si="5"/>
        <v>0.10294564841365358</v>
      </c>
      <c r="P51">
        <f t="shared" si="6"/>
        <v>141.67131968317631</v>
      </c>
    </row>
    <row r="52" spans="1:16" x14ac:dyDescent="0.25">
      <c r="A52">
        <v>50</v>
      </c>
      <c r="C52">
        <v>10</v>
      </c>
      <c r="D52" s="1">
        <v>44236</v>
      </c>
      <c r="E52" s="2">
        <v>112.639999</v>
      </c>
      <c r="F52" s="2">
        <f t="shared" si="8"/>
        <v>103.38249970000001</v>
      </c>
      <c r="G52" s="2">
        <f t="shared" si="9"/>
        <v>103.60249977500001</v>
      </c>
      <c r="H52">
        <f t="shared" si="10"/>
        <v>1.0872324436633025</v>
      </c>
      <c r="I52">
        <v>1.0030830732993672</v>
      </c>
      <c r="J52" s="2">
        <f t="shared" si="7"/>
        <v>112.2937890173957</v>
      </c>
      <c r="K52">
        <f t="shared" si="1"/>
        <v>102.46451058928075</v>
      </c>
      <c r="L52">
        <f t="shared" si="2"/>
        <v>102.78041618601129</v>
      </c>
      <c r="M52" s="3">
        <f t="shared" si="3"/>
        <v>9.8595828139887089</v>
      </c>
      <c r="N52">
        <f t="shared" si="4"/>
        <v>9.8595828139887089</v>
      </c>
      <c r="O52" s="10">
        <f t="shared" si="5"/>
        <v>8.753180842969209E-2</v>
      </c>
      <c r="P52">
        <f t="shared" si="6"/>
        <v>97.211373265901514</v>
      </c>
    </row>
    <row r="53" spans="1:16" x14ac:dyDescent="0.25">
      <c r="A53">
        <v>51</v>
      </c>
      <c r="C53">
        <v>11</v>
      </c>
      <c r="D53" s="1">
        <v>44237</v>
      </c>
      <c r="E53" s="2">
        <v>113.30999799999999</v>
      </c>
      <c r="F53" s="2">
        <f t="shared" si="8"/>
        <v>103.82249985000001</v>
      </c>
      <c r="G53" s="2">
        <f t="shared" si="9"/>
        <v>104.05449982500001</v>
      </c>
      <c r="H53">
        <f t="shared" si="10"/>
        <v>1.0889485624414703</v>
      </c>
      <c r="I53">
        <v>1.0104692742082926</v>
      </c>
      <c r="J53" s="2">
        <f t="shared" si="7"/>
        <v>112.13601530712441</v>
      </c>
      <c r="K53">
        <f t="shared" si="1"/>
        <v>102.51651918722119</v>
      </c>
      <c r="L53">
        <f t="shared" si="2"/>
        <v>103.5897927374719</v>
      </c>
      <c r="M53" s="3">
        <f t="shared" si="3"/>
        <v>9.720205262528097</v>
      </c>
      <c r="N53">
        <f t="shared" si="4"/>
        <v>9.720205262528097</v>
      </c>
      <c r="O53" s="10">
        <f t="shared" si="5"/>
        <v>8.5784179984965653E-2</v>
      </c>
      <c r="P53">
        <f t="shared" si="6"/>
        <v>94.482390345678908</v>
      </c>
    </row>
    <row r="54" spans="1:16" x14ac:dyDescent="0.25">
      <c r="A54">
        <v>52</v>
      </c>
      <c r="C54">
        <v>12</v>
      </c>
      <c r="D54" s="1">
        <v>44238</v>
      </c>
      <c r="E54" s="2">
        <v>113.970001</v>
      </c>
      <c r="F54" s="2">
        <f t="shared" si="8"/>
        <v>104.2864998</v>
      </c>
      <c r="G54" s="2">
        <f t="shared" si="9"/>
        <v>104.53849985000001</v>
      </c>
      <c r="H54">
        <f t="shared" si="10"/>
        <v>1.0902203605708236</v>
      </c>
      <c r="I54">
        <v>1.0131922977576862</v>
      </c>
      <c r="J54" s="2">
        <f t="shared" si="7"/>
        <v>112.48605151482994</v>
      </c>
      <c r="K54">
        <f t="shared" si="1"/>
        <v>102.56852778516163</v>
      </c>
      <c r="L54">
        <f t="shared" si="2"/>
        <v>103.92164234427099</v>
      </c>
      <c r="M54" s="3">
        <f t="shared" si="3"/>
        <v>10.048358655729004</v>
      </c>
      <c r="N54">
        <f t="shared" si="4"/>
        <v>10.048358655729004</v>
      </c>
      <c r="O54" s="10">
        <f t="shared" si="5"/>
        <v>8.8166697969310398E-2</v>
      </c>
      <c r="P54">
        <f t="shared" si="6"/>
        <v>100.969511674164</v>
      </c>
    </row>
    <row r="55" spans="1:16" x14ac:dyDescent="0.25">
      <c r="A55">
        <v>53</v>
      </c>
      <c r="C55">
        <v>13</v>
      </c>
      <c r="D55" s="1">
        <v>44239</v>
      </c>
      <c r="E55" s="2">
        <v>113.529999</v>
      </c>
      <c r="F55" s="2">
        <f t="shared" si="8"/>
        <v>104.79049990000001</v>
      </c>
      <c r="G55" s="2">
        <f t="shared" si="9"/>
        <v>105.043249925</v>
      </c>
      <c r="H55">
        <f t="shared" si="10"/>
        <v>1.0807929027430079</v>
      </c>
      <c r="I55">
        <v>1.0106741092801172</v>
      </c>
      <c r="J55" s="2">
        <f t="shared" si="7"/>
        <v>112.33096599344483</v>
      </c>
      <c r="K55">
        <f t="shared" si="1"/>
        <v>102.62053638310209</v>
      </c>
      <c r="L55">
        <f t="shared" si="2"/>
        <v>103.71591920283957</v>
      </c>
      <c r="M55" s="3">
        <f t="shared" si="3"/>
        <v>9.8140797971604314</v>
      </c>
      <c r="N55">
        <f t="shared" si="4"/>
        <v>9.8140797971604314</v>
      </c>
      <c r="O55" s="10">
        <f t="shared" si="5"/>
        <v>8.6444815322868379E-2</v>
      </c>
      <c r="P55">
        <f t="shared" si="6"/>
        <v>96.316162265032531</v>
      </c>
    </row>
    <row r="56" spans="1:16" x14ac:dyDescent="0.25">
      <c r="A56">
        <v>54</v>
      </c>
      <c r="C56">
        <v>14</v>
      </c>
      <c r="D56" s="1">
        <v>44243</v>
      </c>
      <c r="E56" s="2">
        <v>114.970001</v>
      </c>
      <c r="F56" s="2">
        <f t="shared" si="8"/>
        <v>105.29599994999998</v>
      </c>
      <c r="G56" s="2">
        <f t="shared" si="9"/>
        <v>105.61899989999999</v>
      </c>
      <c r="H56">
        <f t="shared" si="10"/>
        <v>1.0885352172322549</v>
      </c>
      <c r="I56">
        <v>1.0066024452667</v>
      </c>
      <c r="J56" s="2">
        <f t="shared" si="7"/>
        <v>114.21589679283824</v>
      </c>
      <c r="K56">
        <f t="shared" si="1"/>
        <v>102.67254498104253</v>
      </c>
      <c r="L56">
        <f t="shared" si="2"/>
        <v>103.35043483967266</v>
      </c>
      <c r="M56" s="3">
        <f t="shared" si="3"/>
        <v>11.619566160327338</v>
      </c>
      <c r="N56">
        <f t="shared" si="4"/>
        <v>11.619566160327338</v>
      </c>
      <c r="O56" s="10">
        <f t="shared" si="5"/>
        <v>0.10106606992486099</v>
      </c>
      <c r="P56">
        <f t="shared" si="6"/>
        <v>135.01431775422421</v>
      </c>
    </row>
    <row r="57" spans="1:16" x14ac:dyDescent="0.25">
      <c r="A57">
        <v>55</v>
      </c>
      <c r="C57">
        <v>15</v>
      </c>
      <c r="D57" s="1">
        <v>44244</v>
      </c>
      <c r="E57" s="2">
        <v>114.91999800000001</v>
      </c>
      <c r="F57" s="2">
        <f t="shared" si="8"/>
        <v>105.94199985</v>
      </c>
      <c r="G57" s="2">
        <f t="shared" si="9"/>
        <v>106.25924972499999</v>
      </c>
      <c r="H57">
        <f t="shared" si="10"/>
        <v>1.0815058293505189</v>
      </c>
      <c r="I57">
        <v>1.0073462319052275</v>
      </c>
      <c r="J57" s="2">
        <f t="shared" si="7"/>
        <v>114.08192571748442</v>
      </c>
      <c r="K57">
        <f t="shared" si="1"/>
        <v>102.72455357898299</v>
      </c>
      <c r="L57">
        <f t="shared" si="2"/>
        <v>103.47919197193517</v>
      </c>
      <c r="M57" s="3">
        <f t="shared" si="3"/>
        <v>11.440806028064841</v>
      </c>
      <c r="N57">
        <f t="shared" si="4"/>
        <v>11.440806028064841</v>
      </c>
      <c r="O57" s="10">
        <f t="shared" si="5"/>
        <v>9.9554526863678161E-2</v>
      </c>
      <c r="P57">
        <f t="shared" si="6"/>
        <v>130.89204257180481</v>
      </c>
    </row>
    <row r="58" spans="1:16" x14ac:dyDescent="0.25">
      <c r="A58">
        <v>56</v>
      </c>
      <c r="C58">
        <v>16</v>
      </c>
      <c r="D58" s="1">
        <v>44245</v>
      </c>
      <c r="E58" s="2">
        <v>113.519997</v>
      </c>
      <c r="F58" s="2">
        <f t="shared" si="8"/>
        <v>106.57649959999999</v>
      </c>
      <c r="G58" s="2">
        <f t="shared" si="9"/>
        <v>106.84224954999999</v>
      </c>
      <c r="H58">
        <f t="shared" si="10"/>
        <v>1.0625010001017898</v>
      </c>
      <c r="I58">
        <v>1.0043076970714129</v>
      </c>
      <c r="J58" s="2">
        <f t="shared" si="7"/>
        <v>113.03308471201331</v>
      </c>
      <c r="K58">
        <f t="shared" si="1"/>
        <v>102.77656217692343</v>
      </c>
      <c r="L58">
        <f t="shared" si="2"/>
        <v>103.21929247282286</v>
      </c>
      <c r="M58" s="3">
        <f t="shared" si="3"/>
        <v>10.300704527177146</v>
      </c>
      <c r="N58">
        <f t="shared" si="4"/>
        <v>10.300704527177146</v>
      </c>
      <c r="O58" s="10">
        <f t="shared" si="5"/>
        <v>9.0739119092622472E-2</v>
      </c>
      <c r="P58">
        <f t="shared" si="6"/>
        <v>106.10451375620775</v>
      </c>
    </row>
    <row r="59" spans="1:16" x14ac:dyDescent="0.25">
      <c r="A59">
        <v>57</v>
      </c>
      <c r="C59">
        <v>17</v>
      </c>
      <c r="D59" s="1">
        <v>44246</v>
      </c>
      <c r="E59" s="2">
        <v>115.540001</v>
      </c>
      <c r="F59" s="2">
        <f t="shared" si="8"/>
        <v>107.10799949999998</v>
      </c>
      <c r="G59" s="2">
        <f t="shared" si="9"/>
        <v>107.43274944999999</v>
      </c>
      <c r="H59">
        <f t="shared" si="10"/>
        <v>1.0754635024376173</v>
      </c>
      <c r="I59">
        <v>1.0050577464892096</v>
      </c>
      <c r="J59" s="2">
        <f t="shared" si="7"/>
        <v>114.95856969770686</v>
      </c>
      <c r="K59">
        <f t="shared" si="1"/>
        <v>102.82857077486389</v>
      </c>
      <c r="L59">
        <f t="shared" si="2"/>
        <v>103.3486516176909</v>
      </c>
      <c r="M59" s="3">
        <f t="shared" si="3"/>
        <v>12.191349382309099</v>
      </c>
      <c r="N59">
        <f t="shared" si="4"/>
        <v>12.191349382309099</v>
      </c>
      <c r="O59" s="10">
        <f t="shared" si="5"/>
        <v>0.10551626516178668</v>
      </c>
      <c r="P59">
        <f t="shared" si="6"/>
        <v>148.62899976152843</v>
      </c>
    </row>
    <row r="60" spans="1:16" x14ac:dyDescent="0.25">
      <c r="A60">
        <v>58</v>
      </c>
      <c r="C60">
        <v>18</v>
      </c>
      <c r="D60" s="1">
        <v>44249</v>
      </c>
      <c r="E60" s="2">
        <v>113.279999</v>
      </c>
      <c r="F60" s="2">
        <f t="shared" si="8"/>
        <v>107.7574994</v>
      </c>
      <c r="G60" s="2">
        <f t="shared" si="9"/>
        <v>108.06174935</v>
      </c>
      <c r="H60">
        <f t="shared" si="10"/>
        <v>1.0482895167012212</v>
      </c>
      <c r="I60">
        <v>1.0010146593993468</v>
      </c>
      <c r="J60" s="2">
        <f t="shared" si="7"/>
        <v>113.16517489161751</v>
      </c>
      <c r="K60">
        <f t="shared" si="1"/>
        <v>102.88057937280433</v>
      </c>
      <c r="L60">
        <f t="shared" si="2"/>
        <v>102.98496811967519</v>
      </c>
      <c r="M60" s="3">
        <f t="shared" si="3"/>
        <v>10.295030880324816</v>
      </c>
      <c r="N60">
        <f t="shared" si="4"/>
        <v>10.295030880324816</v>
      </c>
      <c r="O60" s="10">
        <f t="shared" si="5"/>
        <v>9.0881276228867339E-2</v>
      </c>
      <c r="P60">
        <f t="shared" si="6"/>
        <v>105.98766082684156</v>
      </c>
    </row>
    <row r="61" spans="1:16" x14ac:dyDescent="0.25">
      <c r="A61">
        <v>59</v>
      </c>
      <c r="C61">
        <v>19</v>
      </c>
      <c r="D61" s="1">
        <v>44250</v>
      </c>
      <c r="E61" s="2">
        <v>112.43</v>
      </c>
      <c r="F61" s="2">
        <f t="shared" si="8"/>
        <v>108.3659993</v>
      </c>
      <c r="G61" s="2">
        <f t="shared" si="9"/>
        <v>108.694749325</v>
      </c>
      <c r="H61">
        <f t="shared" si="10"/>
        <v>1.0343645916495148</v>
      </c>
      <c r="I61">
        <v>0.99297272056952601</v>
      </c>
      <c r="J61" s="2">
        <f t="shared" si="7"/>
        <v>113.22566841062365</v>
      </c>
      <c r="K61">
        <f t="shared" si="1"/>
        <v>102.93258797074478</v>
      </c>
      <c r="L61">
        <f t="shared" si="2"/>
        <v>102.20925191257251</v>
      </c>
      <c r="M61" s="3">
        <f t="shared" si="3"/>
        <v>10.220748087427495</v>
      </c>
      <c r="N61">
        <f t="shared" si="4"/>
        <v>10.220748087427495</v>
      </c>
      <c r="O61" s="10">
        <f t="shared" si="5"/>
        <v>9.090765887598945E-2</v>
      </c>
      <c r="P61">
        <f t="shared" si="6"/>
        <v>104.46369146665279</v>
      </c>
    </row>
    <row r="62" spans="1:16" x14ac:dyDescent="0.25">
      <c r="A62">
        <v>60</v>
      </c>
      <c r="C62">
        <v>20</v>
      </c>
      <c r="D62" s="1">
        <v>44251</v>
      </c>
      <c r="E62" s="2">
        <v>109.599998</v>
      </c>
      <c r="F62" s="2">
        <f t="shared" si="8"/>
        <v>109.02349934999999</v>
      </c>
      <c r="G62" s="2">
        <f t="shared" si="9"/>
        <v>109.270749325</v>
      </c>
      <c r="H62">
        <f t="shared" si="10"/>
        <v>1.0030131455767795</v>
      </c>
      <c r="I62">
        <v>0.99037621870068793</v>
      </c>
      <c r="J62" s="2">
        <f t="shared" si="7"/>
        <v>110.66501389117398</v>
      </c>
      <c r="K62">
        <f t="shared" si="1"/>
        <v>102.98459656868523</v>
      </c>
      <c r="L62">
        <f t="shared" si="2"/>
        <v>101.99349533411032</v>
      </c>
      <c r="M62" s="3">
        <f t="shared" si="3"/>
        <v>7.6065026658896784</v>
      </c>
      <c r="N62">
        <f t="shared" si="4"/>
        <v>7.6065026658896784</v>
      </c>
      <c r="O62" s="10">
        <f t="shared" si="5"/>
        <v>6.9402397853051773E-2</v>
      </c>
      <c r="P62">
        <f t="shared" si="6"/>
        <v>57.858882806186784</v>
      </c>
    </row>
    <row r="63" spans="1:16" x14ac:dyDescent="0.25">
      <c r="A63">
        <v>61</v>
      </c>
      <c r="B63">
        <v>4</v>
      </c>
      <c r="C63">
        <v>1</v>
      </c>
      <c r="D63" s="1">
        <v>44252</v>
      </c>
      <c r="E63" s="2">
        <v>107.08000199999999</v>
      </c>
      <c r="F63" s="2">
        <f t="shared" si="8"/>
        <v>109.51799930000001</v>
      </c>
      <c r="G63" s="2">
        <f t="shared" si="9"/>
        <v>109.76999935000002</v>
      </c>
      <c r="H63">
        <f t="shared" si="10"/>
        <v>0.97549423917346478</v>
      </c>
      <c r="I63">
        <v>0.98947414269180389</v>
      </c>
      <c r="J63" s="2">
        <f t="shared" si="7"/>
        <v>108.21910081318083</v>
      </c>
      <c r="K63">
        <f t="shared" si="1"/>
        <v>103.03660516662568</v>
      </c>
      <c r="L63">
        <f t="shared" si="2"/>
        <v>101.95205656312083</v>
      </c>
      <c r="M63" s="3">
        <f t="shared" si="3"/>
        <v>5.127945436879159</v>
      </c>
      <c r="N63">
        <f t="shared" si="4"/>
        <v>5.127945436879159</v>
      </c>
      <c r="O63" s="10">
        <f t="shared" si="5"/>
        <v>4.7888918015514786E-2</v>
      </c>
      <c r="P63">
        <f t="shared" si="6"/>
        <v>26.295824403609789</v>
      </c>
    </row>
    <row r="64" spans="1:16" x14ac:dyDescent="0.25">
      <c r="A64">
        <v>62</v>
      </c>
      <c r="C64">
        <v>2</v>
      </c>
      <c r="D64" s="1">
        <v>44253</v>
      </c>
      <c r="E64" s="2">
        <v>105.80999799999999</v>
      </c>
      <c r="F64" s="2">
        <f t="shared" si="8"/>
        <v>110.02199940000003</v>
      </c>
      <c r="G64" s="2">
        <f t="shared" si="9"/>
        <v>110.22599930000003</v>
      </c>
      <c r="H64">
        <f t="shared" si="10"/>
        <v>0.95993684495450948</v>
      </c>
      <c r="I64">
        <v>0.99559724628766322</v>
      </c>
      <c r="J64" s="2">
        <f t="shared" si="7"/>
        <v>106.27791347810513</v>
      </c>
      <c r="K64">
        <f t="shared" si="1"/>
        <v>103.08861376456613</v>
      </c>
      <c r="L64">
        <f t="shared" si="2"/>
        <v>102.63473998761454</v>
      </c>
      <c r="M64" s="3">
        <f t="shared" si="3"/>
        <v>3.1752580123854557</v>
      </c>
      <c r="N64">
        <f t="shared" si="4"/>
        <v>3.1752580123854557</v>
      </c>
      <c r="O64" s="10">
        <f t="shared" si="5"/>
        <v>3.0009054648932665E-2</v>
      </c>
      <c r="P64">
        <f t="shared" si="6"/>
        <v>10.082263445218034</v>
      </c>
    </row>
    <row r="65" spans="1:16" x14ac:dyDescent="0.25">
      <c r="A65">
        <v>63</v>
      </c>
      <c r="C65">
        <v>3</v>
      </c>
      <c r="D65" s="1">
        <v>44256</v>
      </c>
      <c r="E65" s="2">
        <v>108.08000199999999</v>
      </c>
      <c r="F65" s="2">
        <f t="shared" si="8"/>
        <v>110.42999920000003</v>
      </c>
      <c r="G65" s="2">
        <f t="shared" si="9"/>
        <v>110.73924927500002</v>
      </c>
      <c r="H65">
        <f t="shared" si="10"/>
        <v>0.97598640687552174</v>
      </c>
      <c r="I65">
        <v>0.9934440792507292</v>
      </c>
      <c r="J65" s="2">
        <f t="shared" si="7"/>
        <v>108.79324187176755</v>
      </c>
      <c r="K65">
        <f t="shared" si="1"/>
        <v>103.14062236250658</v>
      </c>
      <c r="L65">
        <f t="shared" si="2"/>
        <v>102.46444061626751</v>
      </c>
      <c r="M65" s="3">
        <f t="shared" si="3"/>
        <v>5.6155613837324836</v>
      </c>
      <c r="N65">
        <f t="shared" si="4"/>
        <v>5.6155613837324836</v>
      </c>
      <c r="O65" s="10">
        <f t="shared" si="5"/>
        <v>5.1957450775514273E-2</v>
      </c>
      <c r="P65">
        <f t="shared" si="6"/>
        <v>31.534529654467487</v>
      </c>
    </row>
    <row r="66" spans="1:16" x14ac:dyDescent="0.25">
      <c r="A66">
        <v>64</v>
      </c>
      <c r="C66">
        <v>4</v>
      </c>
      <c r="D66" s="1">
        <v>44257</v>
      </c>
      <c r="E66" s="2">
        <v>105.769997</v>
      </c>
      <c r="F66" s="2">
        <f t="shared" si="8"/>
        <v>111.04849935000001</v>
      </c>
      <c r="G66" s="2">
        <f t="shared" si="9"/>
        <v>111.22949930000001</v>
      </c>
      <c r="H66">
        <f t="shared" si="10"/>
        <v>0.95091677716470657</v>
      </c>
      <c r="I66">
        <v>0.98636442761452425</v>
      </c>
      <c r="J66" s="2">
        <f t="shared" si="7"/>
        <v>107.23216900248495</v>
      </c>
      <c r="K66">
        <f t="shared" si="1"/>
        <v>103.19263096044702</v>
      </c>
      <c r="L66">
        <f t="shared" si="2"/>
        <v>101.78554037133816</v>
      </c>
      <c r="M66" s="3">
        <f t="shared" si="3"/>
        <v>3.9844566286618459</v>
      </c>
      <c r="N66">
        <f t="shared" si="4"/>
        <v>3.9844566286618459</v>
      </c>
      <c r="O66" s="10">
        <f t="shared" si="5"/>
        <v>3.7670953405263365E-2</v>
      </c>
      <c r="P66">
        <f t="shared" si="6"/>
        <v>15.875894625687323</v>
      </c>
    </row>
    <row r="67" spans="1:16" x14ac:dyDescent="0.25">
      <c r="A67">
        <v>65</v>
      </c>
      <c r="C67">
        <v>5</v>
      </c>
      <c r="D67" s="1">
        <v>44258</v>
      </c>
      <c r="E67" s="2">
        <v>104.519997</v>
      </c>
      <c r="F67" s="2">
        <f t="shared" si="8"/>
        <v>111.41049925</v>
      </c>
      <c r="G67" s="2">
        <f t="shared" si="9"/>
        <v>111.542499225</v>
      </c>
      <c r="H67">
        <f t="shared" si="10"/>
        <v>0.93704191430358375</v>
      </c>
      <c r="I67">
        <v>0.98579783842344304</v>
      </c>
      <c r="J67" s="2">
        <f t="shared" si="7"/>
        <v>106.02579243545077</v>
      </c>
      <c r="K67">
        <f t="shared" si="1"/>
        <v>103.24463955838748</v>
      </c>
      <c r="L67">
        <f t="shared" si="2"/>
        <v>101.77834250546587</v>
      </c>
      <c r="M67" s="3">
        <f t="shared" si="3"/>
        <v>2.7416544945341315</v>
      </c>
      <c r="N67">
        <f t="shared" si="4"/>
        <v>2.7416544945341315</v>
      </c>
      <c r="O67" s="10">
        <f t="shared" si="5"/>
        <v>2.6230908660800394E-2</v>
      </c>
      <c r="P67">
        <f t="shared" si="6"/>
        <v>7.5166693673992038</v>
      </c>
    </row>
    <row r="68" spans="1:16" x14ac:dyDescent="0.25">
      <c r="A68">
        <v>66</v>
      </c>
      <c r="C68">
        <v>6</v>
      </c>
      <c r="D68" s="1">
        <v>44259</v>
      </c>
      <c r="E68" s="2">
        <v>101.839996</v>
      </c>
      <c r="F68" s="2">
        <f t="shared" si="8"/>
        <v>111.67449919999999</v>
      </c>
      <c r="G68" s="2">
        <f t="shared" si="9"/>
        <v>111.43774915</v>
      </c>
      <c r="H68">
        <f t="shared" si="10"/>
        <v>0.91387341162929436</v>
      </c>
      <c r="I68">
        <v>1.0031733320553495</v>
      </c>
      <c r="J68" s="2">
        <f t="shared" ref="J68:J122" si="12">E68/I68</f>
        <v>101.51784616457591</v>
      </c>
      <c r="K68">
        <f t="shared" ref="K68:K125" si="13">$AB$5*A68+$AB$4</f>
        <v>103.29664815632792</v>
      </c>
      <c r="L68">
        <f t="shared" ref="L68:L125" si="14">I68*K68</f>
        <v>103.62444272113255</v>
      </c>
      <c r="M68" s="3">
        <f t="shared" ref="M68:M122" si="15">E68-L68</f>
        <v>-1.7844467211325536</v>
      </c>
      <c r="N68">
        <f t="shared" ref="N68:N122" si="16">ABS(M68)</f>
        <v>1.7844467211325536</v>
      </c>
      <c r="O68" s="10">
        <f t="shared" ref="O68:O122" si="17">N68/E68</f>
        <v>1.7522061971924602E-2</v>
      </c>
      <c r="P68">
        <f t="shared" ref="P68:P122" si="18">M68^2</f>
        <v>3.1842501005607216</v>
      </c>
    </row>
    <row r="69" spans="1:16" x14ac:dyDescent="0.25">
      <c r="A69">
        <v>67</v>
      </c>
      <c r="C69">
        <v>7</v>
      </c>
      <c r="D69" s="1">
        <v>44260</v>
      </c>
      <c r="E69" s="2">
        <v>104.139999</v>
      </c>
      <c r="F69" s="2">
        <f t="shared" si="8"/>
        <v>111.20099910000002</v>
      </c>
      <c r="G69" s="2">
        <f t="shared" si="9"/>
        <v>111.03249915000001</v>
      </c>
      <c r="H69">
        <f t="shared" si="10"/>
        <v>0.93792357910733382</v>
      </c>
      <c r="I69">
        <v>1.0084911227217215</v>
      </c>
      <c r="J69" s="2">
        <f t="shared" si="12"/>
        <v>103.2631786772167</v>
      </c>
      <c r="K69">
        <f t="shared" si="13"/>
        <v>103.34865675426838</v>
      </c>
      <c r="L69">
        <f t="shared" si="14"/>
        <v>104.22620288189394</v>
      </c>
      <c r="M69" s="3">
        <f t="shared" si="15"/>
        <v>-8.6203881893936796E-2</v>
      </c>
      <c r="N69">
        <f t="shared" si="16"/>
        <v>8.6203881893936796E-2</v>
      </c>
      <c r="O69" s="10">
        <f t="shared" si="17"/>
        <v>8.2776918303923536E-4</v>
      </c>
      <c r="P69">
        <f t="shared" si="18"/>
        <v>7.4311092535838041E-3</v>
      </c>
    </row>
    <row r="70" spans="1:16" x14ac:dyDescent="0.25">
      <c r="A70">
        <v>68</v>
      </c>
      <c r="C70">
        <v>8</v>
      </c>
      <c r="D70" s="1">
        <v>44263</v>
      </c>
      <c r="E70" s="2">
        <v>100.25</v>
      </c>
      <c r="F70" s="2">
        <f t="shared" si="8"/>
        <v>110.86399920000001</v>
      </c>
      <c r="G70" s="2">
        <f t="shared" si="9"/>
        <v>110.452499225</v>
      </c>
      <c r="H70">
        <f t="shared" si="10"/>
        <v>0.90762998305527931</v>
      </c>
      <c r="I70">
        <v>1.0061275079496184</v>
      </c>
      <c r="J70" s="2">
        <f t="shared" si="12"/>
        <v>99.639458426396587</v>
      </c>
      <c r="K70">
        <f t="shared" si="13"/>
        <v>103.40066535220882</v>
      </c>
      <c r="L70">
        <f t="shared" si="14"/>
        <v>104.0342537511503</v>
      </c>
      <c r="M70" s="3">
        <f t="shared" si="15"/>
        <v>-3.7842537511503025</v>
      </c>
      <c r="N70">
        <f t="shared" si="16"/>
        <v>3.7842537511503025</v>
      </c>
      <c r="O70" s="10">
        <f t="shared" si="17"/>
        <v>3.7748167093768603E-2</v>
      </c>
      <c r="P70">
        <f t="shared" si="18"/>
        <v>14.320576453095136</v>
      </c>
    </row>
    <row r="71" spans="1:16" x14ac:dyDescent="0.25">
      <c r="A71">
        <v>69</v>
      </c>
      <c r="C71">
        <v>9</v>
      </c>
      <c r="D71" s="1">
        <v>44264</v>
      </c>
      <c r="E71" s="2">
        <v>101.519997</v>
      </c>
      <c r="F71" s="2">
        <f t="shared" si="8"/>
        <v>110.04099925</v>
      </c>
      <c r="G71" s="2">
        <f t="shared" si="9"/>
        <v>109.6884991</v>
      </c>
      <c r="H71">
        <f t="shared" si="10"/>
        <v>0.92553000390174911</v>
      </c>
      <c r="I71">
        <v>1.0127418508957673</v>
      </c>
      <c r="J71" s="2">
        <f t="shared" si="12"/>
        <v>100.24271921833373</v>
      </c>
      <c r="K71">
        <f t="shared" si="13"/>
        <v>103.45267395014926</v>
      </c>
      <c r="L71">
        <f t="shared" si="14"/>
        <v>104.77085249639049</v>
      </c>
      <c r="M71" s="3">
        <f t="shared" si="15"/>
        <v>-3.2508554963904857</v>
      </c>
      <c r="N71">
        <f t="shared" si="16"/>
        <v>3.2508554963904857</v>
      </c>
      <c r="O71" s="10">
        <f t="shared" si="17"/>
        <v>3.2021824196768696E-2</v>
      </c>
      <c r="P71">
        <f t="shared" si="18"/>
        <v>10.568061458412231</v>
      </c>
    </row>
    <row r="72" spans="1:16" x14ac:dyDescent="0.25">
      <c r="A72">
        <v>70</v>
      </c>
      <c r="C72">
        <v>10</v>
      </c>
      <c r="D72" s="1">
        <v>44265</v>
      </c>
      <c r="E72" s="2">
        <v>100.989998</v>
      </c>
      <c r="F72" s="2">
        <f t="shared" si="8"/>
        <v>109.33599895</v>
      </c>
      <c r="G72" s="2">
        <f t="shared" si="9"/>
        <v>109.04474892499999</v>
      </c>
      <c r="H72">
        <f t="shared" si="10"/>
        <v>0.9261335277085192</v>
      </c>
      <c r="I72">
        <v>1.0030830732993672</v>
      </c>
      <c r="J72" s="2">
        <f t="shared" si="12"/>
        <v>100.67959542754625</v>
      </c>
      <c r="K72">
        <f t="shared" si="13"/>
        <v>103.50468254808972</v>
      </c>
      <c r="L72">
        <f t="shared" si="14"/>
        <v>103.82379507121321</v>
      </c>
      <c r="M72" s="3">
        <f t="shared" si="15"/>
        <v>-2.8337970712132119</v>
      </c>
      <c r="N72">
        <f t="shared" si="16"/>
        <v>2.8337970712132119</v>
      </c>
      <c r="O72" s="10">
        <f t="shared" si="17"/>
        <v>2.8060175535533846E-2</v>
      </c>
      <c r="P72">
        <f t="shared" si="18"/>
        <v>8.0304058408165773</v>
      </c>
    </row>
    <row r="73" spans="1:16" x14ac:dyDescent="0.25">
      <c r="A73">
        <v>71</v>
      </c>
      <c r="C73">
        <v>11</v>
      </c>
      <c r="D73" s="1">
        <v>44266</v>
      </c>
      <c r="E73" s="2">
        <v>103.199997</v>
      </c>
      <c r="F73" s="2">
        <f t="shared" si="8"/>
        <v>108.75349889999998</v>
      </c>
      <c r="G73" s="2">
        <f t="shared" si="9"/>
        <v>108.500748875</v>
      </c>
      <c r="H73">
        <f t="shared" si="10"/>
        <v>0.9511454812067075</v>
      </c>
      <c r="I73">
        <v>1.0104692742082926</v>
      </c>
      <c r="J73" s="2">
        <f t="shared" si="12"/>
        <v>102.13076204702779</v>
      </c>
      <c r="K73">
        <f t="shared" si="13"/>
        <v>103.55669114603016</v>
      </c>
      <c r="L73">
        <f t="shared" si="14"/>
        <v>104.64085454174142</v>
      </c>
      <c r="M73" s="3">
        <f t="shared" si="15"/>
        <v>-1.4408575417414227</v>
      </c>
      <c r="N73">
        <f t="shared" si="16"/>
        <v>1.4408575417414227</v>
      </c>
      <c r="O73" s="10">
        <f t="shared" si="17"/>
        <v>1.3961798290957535E-2</v>
      </c>
      <c r="P73">
        <f t="shared" si="18"/>
        <v>2.0760704555931357</v>
      </c>
    </row>
    <row r="74" spans="1:16" x14ac:dyDescent="0.25">
      <c r="A74">
        <v>72</v>
      </c>
      <c r="C74">
        <v>12</v>
      </c>
      <c r="D74" s="1">
        <v>44267</v>
      </c>
      <c r="E74" s="2">
        <v>104.55999799999999</v>
      </c>
      <c r="F74" s="2">
        <f t="shared" si="8"/>
        <v>108.24799885000002</v>
      </c>
      <c r="G74" s="2">
        <f t="shared" si="9"/>
        <v>108.01274877500002</v>
      </c>
      <c r="H74">
        <f t="shared" si="10"/>
        <v>0.96803385883464177</v>
      </c>
      <c r="I74">
        <v>1.0131922977576862</v>
      </c>
      <c r="J74" s="2">
        <f t="shared" si="12"/>
        <v>103.19857171378383</v>
      </c>
      <c r="K74">
        <f t="shared" si="13"/>
        <v>103.60869974397062</v>
      </c>
      <c r="L74">
        <f t="shared" si="14"/>
        <v>104.97553656127978</v>
      </c>
      <c r="M74" s="3">
        <f t="shared" si="15"/>
        <v>-0.41553856127978861</v>
      </c>
      <c r="N74">
        <f t="shared" si="16"/>
        <v>0.41553856127978861</v>
      </c>
      <c r="O74" s="10">
        <f t="shared" si="17"/>
        <v>3.9741638219980514E-3</v>
      </c>
      <c r="P74">
        <f t="shared" si="18"/>
        <v>0.17267229591047664</v>
      </c>
    </row>
    <row r="75" spans="1:16" x14ac:dyDescent="0.25">
      <c r="A75">
        <v>73</v>
      </c>
      <c r="C75">
        <v>13</v>
      </c>
      <c r="D75" s="1">
        <v>44270</v>
      </c>
      <c r="E75" s="2">
        <v>105.389999</v>
      </c>
      <c r="F75" s="2">
        <f t="shared" si="8"/>
        <v>107.77749870000002</v>
      </c>
      <c r="G75" s="2">
        <f t="shared" si="9"/>
        <v>107.57399870000002</v>
      </c>
      <c r="H75">
        <f t="shared" si="10"/>
        <v>0.97969769901283765</v>
      </c>
      <c r="I75">
        <v>1.0106741092801172</v>
      </c>
      <c r="J75" s="2">
        <f t="shared" si="12"/>
        <v>104.27693559407312</v>
      </c>
      <c r="K75">
        <f t="shared" si="13"/>
        <v>103.66070834191106</v>
      </c>
      <c r="L75">
        <f t="shared" si="14"/>
        <v>104.76719407080698</v>
      </c>
      <c r="M75" s="3">
        <f t="shared" si="15"/>
        <v>0.62280492919302333</v>
      </c>
      <c r="N75">
        <f t="shared" si="16"/>
        <v>0.62280492919302333</v>
      </c>
      <c r="O75" s="10">
        <f t="shared" si="17"/>
        <v>5.9095259047589827E-3</v>
      </c>
      <c r="P75">
        <f t="shared" si="18"/>
        <v>0.3878859798271268</v>
      </c>
    </row>
    <row r="76" spans="1:16" x14ac:dyDescent="0.25">
      <c r="A76">
        <v>74</v>
      </c>
      <c r="C76">
        <v>14</v>
      </c>
      <c r="D76" s="1">
        <v>44271</v>
      </c>
      <c r="E76" s="2">
        <v>106.55999799999999</v>
      </c>
      <c r="F76" s="2">
        <f t="shared" si="8"/>
        <v>107.37049870000001</v>
      </c>
      <c r="G76" s="2">
        <f t="shared" si="9"/>
        <v>107.16024862500001</v>
      </c>
      <c r="H76">
        <f t="shared" si="10"/>
        <v>0.99439857006024168</v>
      </c>
      <c r="I76">
        <v>1.0066024452667</v>
      </c>
      <c r="J76" s="2">
        <f t="shared" si="12"/>
        <v>105.86105617075752</v>
      </c>
      <c r="K76">
        <f t="shared" si="13"/>
        <v>103.71271693985152</v>
      </c>
      <c r="L76">
        <f t="shared" si="14"/>
        <v>104.39747447690763</v>
      </c>
      <c r="M76" s="3">
        <f t="shared" si="15"/>
        <v>2.1625235230923607</v>
      </c>
      <c r="N76">
        <f t="shared" si="16"/>
        <v>2.1625235230923607</v>
      </c>
      <c r="O76" s="10">
        <f t="shared" si="17"/>
        <v>2.0293952361864355E-2</v>
      </c>
      <c r="P76">
        <f t="shared" si="18"/>
        <v>4.6765079879277964</v>
      </c>
    </row>
    <row r="77" spans="1:16" x14ac:dyDescent="0.25">
      <c r="A77">
        <v>75</v>
      </c>
      <c r="C77">
        <v>15</v>
      </c>
      <c r="D77" s="1">
        <v>44272</v>
      </c>
      <c r="E77" s="2">
        <v>105.93</v>
      </c>
      <c r="F77" s="2">
        <f t="shared" si="8"/>
        <v>106.94999855</v>
      </c>
      <c r="G77" s="2">
        <f t="shared" si="9"/>
        <v>106.72524859999999</v>
      </c>
      <c r="H77">
        <f t="shared" si="10"/>
        <v>0.99254863670563542</v>
      </c>
      <c r="I77">
        <v>1.0073462319052275</v>
      </c>
      <c r="J77" s="2">
        <f t="shared" si="12"/>
        <v>105.15748870142797</v>
      </c>
      <c r="K77">
        <f t="shared" si="13"/>
        <v>103.76472553779196</v>
      </c>
      <c r="L77">
        <f t="shared" si="14"/>
        <v>104.52700527517487</v>
      </c>
      <c r="M77" s="3">
        <f t="shared" si="15"/>
        <v>1.4029947248251347</v>
      </c>
      <c r="N77">
        <f t="shared" si="16"/>
        <v>1.4029947248251347</v>
      </c>
      <c r="O77" s="10">
        <f t="shared" si="17"/>
        <v>1.3244545688899599E-2</v>
      </c>
      <c r="P77">
        <f t="shared" si="18"/>
        <v>1.9683941978871553</v>
      </c>
    </row>
    <row r="78" spans="1:16" x14ac:dyDescent="0.25">
      <c r="A78">
        <v>76</v>
      </c>
      <c r="C78">
        <v>16</v>
      </c>
      <c r="D78" s="1">
        <v>44273</v>
      </c>
      <c r="E78" s="2">
        <v>105.339996</v>
      </c>
      <c r="F78" s="2">
        <f t="shared" si="8"/>
        <v>106.50049864999998</v>
      </c>
      <c r="G78" s="2">
        <f t="shared" si="9"/>
        <v>106.29599862499998</v>
      </c>
      <c r="H78">
        <f t="shared" si="10"/>
        <v>0.99100622189577758</v>
      </c>
      <c r="I78">
        <v>1.0043076970714129</v>
      </c>
      <c r="J78" s="2">
        <f t="shared" si="12"/>
        <v>104.88816953924992</v>
      </c>
      <c r="K78">
        <f t="shared" si="13"/>
        <v>103.8167341357324</v>
      </c>
      <c r="L78">
        <f t="shared" si="14"/>
        <v>104.26394517733254</v>
      </c>
      <c r="M78" s="3">
        <f t="shared" si="15"/>
        <v>1.0760508226674546</v>
      </c>
      <c r="N78">
        <f t="shared" si="16"/>
        <v>1.0760508226674546</v>
      </c>
      <c r="O78" s="10">
        <f t="shared" si="17"/>
        <v>1.0215026234360733E-2</v>
      </c>
      <c r="P78">
        <f t="shared" si="18"/>
        <v>1.1578853729633056</v>
      </c>
    </row>
    <row r="79" spans="1:16" x14ac:dyDescent="0.25">
      <c r="A79">
        <v>77</v>
      </c>
      <c r="C79">
        <v>17</v>
      </c>
      <c r="D79" s="1">
        <v>44274</v>
      </c>
      <c r="E79" s="2">
        <v>105.260002</v>
      </c>
      <c r="F79" s="2">
        <f t="shared" si="8"/>
        <v>106.09149859999999</v>
      </c>
      <c r="G79" s="2">
        <f t="shared" si="9"/>
        <v>105.83449862500001</v>
      </c>
      <c r="H79">
        <f t="shared" si="10"/>
        <v>0.99457174520157543</v>
      </c>
      <c r="I79">
        <v>1.0050577464892096</v>
      </c>
      <c r="J79" s="2">
        <f t="shared" si="12"/>
        <v>104.73030267930986</v>
      </c>
      <c r="K79">
        <f t="shared" si="13"/>
        <v>103.86874273367286</v>
      </c>
      <c r="L79">
        <f t="shared" si="14"/>
        <v>104.39408450257271</v>
      </c>
      <c r="M79" s="3">
        <f t="shared" si="15"/>
        <v>0.86591749742729007</v>
      </c>
      <c r="N79">
        <f t="shared" si="16"/>
        <v>0.86591749742729007</v>
      </c>
      <c r="O79" s="10">
        <f t="shared" si="17"/>
        <v>8.2264628631423548E-3</v>
      </c>
      <c r="P79">
        <f t="shared" si="18"/>
        <v>0.74981311235074088</v>
      </c>
    </row>
    <row r="80" spans="1:16" x14ac:dyDescent="0.25">
      <c r="A80">
        <v>78</v>
      </c>
      <c r="C80">
        <v>18</v>
      </c>
      <c r="D80" s="1">
        <v>44277</v>
      </c>
      <c r="E80" s="2">
        <v>106.889999</v>
      </c>
      <c r="F80" s="2">
        <f t="shared" si="8"/>
        <v>105.57749865000001</v>
      </c>
      <c r="G80" s="2">
        <f t="shared" si="9"/>
        <v>105.41774864999999</v>
      </c>
      <c r="H80">
        <f t="shared" si="10"/>
        <v>1.013965867881395</v>
      </c>
      <c r="I80">
        <v>1.0010146593993468</v>
      </c>
      <c r="J80" s="2">
        <f t="shared" si="12"/>
        <v>106.7816519931274</v>
      </c>
      <c r="K80">
        <f t="shared" si="13"/>
        <v>103.9207513316133</v>
      </c>
      <c r="L80">
        <f t="shared" si="14"/>
        <v>104.0261954987391</v>
      </c>
      <c r="M80" s="3">
        <f t="shared" si="15"/>
        <v>2.8638035012609038</v>
      </c>
      <c r="N80">
        <f t="shared" si="16"/>
        <v>2.8638035012609038</v>
      </c>
      <c r="O80" s="10">
        <f t="shared" si="17"/>
        <v>2.6792062195275197E-2</v>
      </c>
      <c r="P80">
        <f t="shared" si="18"/>
        <v>8.2013704938342116</v>
      </c>
    </row>
    <row r="81" spans="1:16" x14ac:dyDescent="0.25">
      <c r="A81">
        <v>79</v>
      </c>
      <c r="C81">
        <v>19</v>
      </c>
      <c r="D81" s="1">
        <v>44278</v>
      </c>
      <c r="E81" s="2">
        <v>105.110001</v>
      </c>
      <c r="F81" s="2">
        <f t="shared" si="8"/>
        <v>105.25799864999999</v>
      </c>
      <c r="G81" s="2">
        <f t="shared" si="9"/>
        <v>105.07499867499999</v>
      </c>
      <c r="H81">
        <f t="shared" si="10"/>
        <v>1.0003331175392947</v>
      </c>
      <c r="I81">
        <v>0.99297272056952601</v>
      </c>
      <c r="J81" s="2">
        <f t="shared" si="12"/>
        <v>105.85386569302072</v>
      </c>
      <c r="K81">
        <f t="shared" si="13"/>
        <v>103.97275992955376</v>
      </c>
      <c r="L81">
        <f t="shared" si="14"/>
        <v>103.2421142923712</v>
      </c>
      <c r="M81" s="3">
        <f t="shared" si="15"/>
        <v>1.8678867076287986</v>
      </c>
      <c r="N81">
        <f t="shared" si="16"/>
        <v>1.8678867076287986</v>
      </c>
      <c r="O81" s="10">
        <f t="shared" si="17"/>
        <v>1.777078003860735E-2</v>
      </c>
      <c r="P81">
        <f t="shared" si="18"/>
        <v>3.4890007525363531</v>
      </c>
    </row>
    <row r="82" spans="1:16" x14ac:dyDescent="0.25">
      <c r="A82">
        <v>80</v>
      </c>
      <c r="C82">
        <v>20</v>
      </c>
      <c r="D82" s="1">
        <v>44279</v>
      </c>
      <c r="E82" s="2">
        <v>102.349998</v>
      </c>
      <c r="F82" s="2">
        <f t="shared" si="8"/>
        <v>104.8919987</v>
      </c>
      <c r="G82" s="2">
        <f t="shared" si="9"/>
        <v>104.71074870000001</v>
      </c>
      <c r="H82">
        <f t="shared" si="10"/>
        <v>0.97745455238063816</v>
      </c>
      <c r="I82">
        <v>0.99037621870068793</v>
      </c>
      <c r="J82" s="2">
        <f t="shared" si="12"/>
        <v>103.34456347737917</v>
      </c>
      <c r="K82">
        <f t="shared" si="13"/>
        <v>104.0247685274942</v>
      </c>
      <c r="L82">
        <f t="shared" si="14"/>
        <v>103.02365690547404</v>
      </c>
      <c r="M82" s="3">
        <f t="shared" si="15"/>
        <v>-0.67365890547404206</v>
      </c>
      <c r="N82">
        <f t="shared" si="16"/>
        <v>0.67365890547404206</v>
      </c>
      <c r="O82" s="10">
        <f t="shared" si="17"/>
        <v>6.5819142026172003E-3</v>
      </c>
      <c r="P82">
        <f t="shared" si="18"/>
        <v>0.45381632092448432</v>
      </c>
    </row>
    <row r="83" spans="1:16" x14ac:dyDescent="0.25">
      <c r="A83">
        <v>81</v>
      </c>
      <c r="B83">
        <v>5</v>
      </c>
      <c r="C83">
        <v>1</v>
      </c>
      <c r="D83" s="1">
        <v>44280</v>
      </c>
      <c r="E83" s="2">
        <v>102.650002</v>
      </c>
      <c r="F83" s="2">
        <f t="shared" si="8"/>
        <v>104.5294987</v>
      </c>
      <c r="G83" s="2">
        <f t="shared" si="9"/>
        <v>104.41874869999999</v>
      </c>
      <c r="H83">
        <f t="shared" si="10"/>
        <v>0.98306102379102733</v>
      </c>
      <c r="I83">
        <v>0.98947414269180389</v>
      </c>
      <c r="J83" s="2">
        <f t="shared" si="12"/>
        <v>103.74197522812162</v>
      </c>
      <c r="K83">
        <f t="shared" si="13"/>
        <v>104.07677712543465</v>
      </c>
      <c r="L83">
        <f t="shared" si="14"/>
        <v>102.98127982031539</v>
      </c>
      <c r="M83" s="3">
        <f t="shared" si="15"/>
        <v>-0.33127782031539255</v>
      </c>
      <c r="N83">
        <f t="shared" si="16"/>
        <v>0.33127782031539255</v>
      </c>
      <c r="O83" s="10">
        <f t="shared" si="17"/>
        <v>3.2272558583622099E-3</v>
      </c>
      <c r="P83">
        <f t="shared" si="18"/>
        <v>0.10974499423291752</v>
      </c>
    </row>
    <row r="84" spans="1:16" x14ac:dyDescent="0.25">
      <c r="A84">
        <v>82</v>
      </c>
      <c r="C84">
        <v>2</v>
      </c>
      <c r="D84" s="1">
        <v>44281</v>
      </c>
      <c r="E84" s="2">
        <v>105.41999800000001</v>
      </c>
      <c r="F84" s="2">
        <f t="shared" si="8"/>
        <v>104.30799869999998</v>
      </c>
      <c r="G84" s="2">
        <f t="shared" si="9"/>
        <v>104.29824869999999</v>
      </c>
      <c r="H84">
        <f t="shared" si="10"/>
        <v>1.0107552074361918</v>
      </c>
      <c r="I84">
        <v>0.99559724628766322</v>
      </c>
      <c r="J84" s="2">
        <f t="shared" si="12"/>
        <v>105.88618881087227</v>
      </c>
      <c r="K84">
        <f t="shared" si="13"/>
        <v>104.1287857233751</v>
      </c>
      <c r="L84">
        <f t="shared" si="14"/>
        <v>103.6703323254704</v>
      </c>
      <c r="M84" s="3">
        <f t="shared" si="15"/>
        <v>1.7496656745296093</v>
      </c>
      <c r="N84">
        <f t="shared" si="16"/>
        <v>1.7496656745296093</v>
      </c>
      <c r="O84" s="10">
        <f t="shared" si="17"/>
        <v>1.6597094552492871E-2</v>
      </c>
      <c r="P84">
        <f t="shared" si="18"/>
        <v>3.0613299726271528</v>
      </c>
    </row>
    <row r="85" spans="1:16" x14ac:dyDescent="0.25">
      <c r="A85">
        <v>83</v>
      </c>
      <c r="C85">
        <v>3</v>
      </c>
      <c r="D85" s="1">
        <v>44284</v>
      </c>
      <c r="E85" s="2">
        <v>106.599998</v>
      </c>
      <c r="F85" s="2">
        <f t="shared" si="8"/>
        <v>104.28849869999999</v>
      </c>
      <c r="G85" s="2">
        <f t="shared" si="9"/>
        <v>104.25149859999999</v>
      </c>
      <c r="H85">
        <f t="shared" si="10"/>
        <v>1.0225272483517087</v>
      </c>
      <c r="I85">
        <v>0.9934440792507292</v>
      </c>
      <c r="J85" s="2">
        <f t="shared" si="12"/>
        <v>107.30347105234083</v>
      </c>
      <c r="K85">
        <f t="shared" si="13"/>
        <v>104.18079432131555</v>
      </c>
      <c r="L85">
        <f t="shared" si="14"/>
        <v>103.49779329014892</v>
      </c>
      <c r="M85" s="3">
        <f t="shared" si="15"/>
        <v>3.1022047098510797</v>
      </c>
      <c r="N85">
        <f t="shared" si="16"/>
        <v>3.1022047098510797</v>
      </c>
      <c r="O85" s="10">
        <f t="shared" si="17"/>
        <v>2.9101358049285139E-2</v>
      </c>
      <c r="P85">
        <f t="shared" si="18"/>
        <v>9.6236740618222214</v>
      </c>
    </row>
    <row r="86" spans="1:16" x14ac:dyDescent="0.25">
      <c r="A86">
        <v>84</v>
      </c>
      <c r="C86">
        <v>4</v>
      </c>
      <c r="D86" s="1">
        <v>44285</v>
      </c>
      <c r="E86" s="2">
        <v>104.510002</v>
      </c>
      <c r="F86" s="2">
        <f t="shared" si="8"/>
        <v>104.21449849999999</v>
      </c>
      <c r="G86" s="2">
        <f t="shared" si="9"/>
        <v>104.182998625</v>
      </c>
      <c r="H86">
        <f t="shared" si="10"/>
        <v>1.0031387402869545</v>
      </c>
      <c r="I86">
        <v>0.98636442761452425</v>
      </c>
      <c r="J86" s="2">
        <f t="shared" si="12"/>
        <v>105.9547557414986</v>
      </c>
      <c r="K86">
        <f t="shared" si="13"/>
        <v>104.232802919256</v>
      </c>
      <c r="L86">
        <f t="shared" si="14"/>
        <v>102.81152899010947</v>
      </c>
      <c r="M86" s="3">
        <f t="shared" si="15"/>
        <v>1.6984730098905345</v>
      </c>
      <c r="N86">
        <f t="shared" si="16"/>
        <v>1.6984730098905345</v>
      </c>
      <c r="O86" s="10">
        <f t="shared" si="17"/>
        <v>1.625177473339379E-2</v>
      </c>
      <c r="P86">
        <f t="shared" si="18"/>
        <v>2.8848105653266116</v>
      </c>
    </row>
    <row r="87" spans="1:16" x14ac:dyDescent="0.25">
      <c r="A87">
        <v>85</v>
      </c>
      <c r="C87">
        <v>5</v>
      </c>
      <c r="D87" s="1">
        <v>44286</v>
      </c>
      <c r="E87" s="2">
        <v>106.010002</v>
      </c>
      <c r="F87" s="2">
        <f t="shared" si="8"/>
        <v>104.15149875</v>
      </c>
      <c r="G87" s="2">
        <f t="shared" si="9"/>
        <v>104.188748875</v>
      </c>
      <c r="H87">
        <f t="shared" si="10"/>
        <v>1.0174803243600232</v>
      </c>
      <c r="I87">
        <v>0.98579783842344304</v>
      </c>
      <c r="J87" s="2">
        <f t="shared" si="12"/>
        <v>107.53726359304929</v>
      </c>
      <c r="K87">
        <f t="shared" si="13"/>
        <v>104.28481151719645</v>
      </c>
      <c r="L87">
        <f t="shared" si="14"/>
        <v>102.80374177404843</v>
      </c>
      <c r="M87" s="3">
        <f t="shared" si="15"/>
        <v>3.2062602259515671</v>
      </c>
      <c r="N87">
        <f t="shared" si="16"/>
        <v>3.2062602259515671</v>
      </c>
      <c r="O87" s="10">
        <f t="shared" si="17"/>
        <v>3.0244884119062343E-2</v>
      </c>
      <c r="P87">
        <f t="shared" si="18"/>
        <v>10.280104636518994</v>
      </c>
    </row>
    <row r="88" spans="1:16" x14ac:dyDescent="0.25">
      <c r="A88">
        <v>86</v>
      </c>
      <c r="C88">
        <v>6</v>
      </c>
      <c r="D88" s="1">
        <v>44287</v>
      </c>
      <c r="E88" s="2">
        <v>106.860001</v>
      </c>
      <c r="F88" s="2">
        <f t="shared" ref="F88:F125" si="19">AVERAGE(E68:E87)</f>
        <v>104.225999</v>
      </c>
      <c r="G88" s="2">
        <f t="shared" ref="G88:G124" si="20">AVERAGE(F88:F89)</f>
        <v>104.351499125</v>
      </c>
      <c r="H88">
        <f t="shared" ref="H88:H122" si="21">E88/G88</f>
        <v>1.0240389634651546</v>
      </c>
      <c r="I88">
        <v>1.0031733320553495</v>
      </c>
      <c r="J88" s="2">
        <f t="shared" si="12"/>
        <v>106.52197141351446</v>
      </c>
      <c r="K88">
        <f t="shared" si="13"/>
        <v>104.3368201151369</v>
      </c>
      <c r="L88">
        <f t="shared" si="14"/>
        <v>104.66791549096151</v>
      </c>
      <c r="M88" s="3">
        <f t="shared" si="15"/>
        <v>2.1920855090384919</v>
      </c>
      <c r="N88">
        <f t="shared" si="16"/>
        <v>2.1920855090384919</v>
      </c>
      <c r="O88" s="10">
        <f t="shared" si="17"/>
        <v>2.051362051773228E-2</v>
      </c>
      <c r="P88">
        <f t="shared" si="18"/>
        <v>4.8052388789365441</v>
      </c>
    </row>
    <row r="89" spans="1:16" x14ac:dyDescent="0.25">
      <c r="A89">
        <v>87</v>
      </c>
      <c r="C89">
        <v>7</v>
      </c>
      <c r="D89" s="1">
        <v>44291</v>
      </c>
      <c r="E89" s="2">
        <v>111.389999</v>
      </c>
      <c r="F89" s="2">
        <f t="shared" si="19"/>
        <v>104.47699924999999</v>
      </c>
      <c r="G89" s="2">
        <f t="shared" si="20"/>
        <v>104.65824925000001</v>
      </c>
      <c r="H89">
        <f t="shared" si="21"/>
        <v>1.0643212532049879</v>
      </c>
      <c r="I89">
        <v>1.0084911227217215</v>
      </c>
      <c r="J89" s="2">
        <f t="shared" si="12"/>
        <v>110.45213635533058</v>
      </c>
      <c r="K89">
        <f t="shared" si="13"/>
        <v>104.38882871307734</v>
      </c>
      <c r="L89">
        <f t="shared" si="14"/>
        <v>105.27520706845685</v>
      </c>
      <c r="M89" s="3">
        <f t="shared" si="15"/>
        <v>6.1147919315431523</v>
      </c>
      <c r="N89">
        <f t="shared" si="16"/>
        <v>6.1147919315431523</v>
      </c>
      <c r="O89" s="10">
        <f t="shared" si="17"/>
        <v>5.489534057310793E-2</v>
      </c>
      <c r="P89">
        <f t="shared" si="18"/>
        <v>37.390680366065233</v>
      </c>
    </row>
    <row r="90" spans="1:16" x14ac:dyDescent="0.25">
      <c r="A90">
        <v>88</v>
      </c>
      <c r="C90">
        <v>8</v>
      </c>
      <c r="D90" s="1">
        <v>44292</v>
      </c>
      <c r="E90" s="2">
        <v>109.900002</v>
      </c>
      <c r="F90" s="2">
        <f t="shared" si="19"/>
        <v>104.83949925000002</v>
      </c>
      <c r="G90" s="2">
        <f t="shared" si="20"/>
        <v>105.08074930000001</v>
      </c>
      <c r="H90">
        <f t="shared" si="21"/>
        <v>1.0458623747175735</v>
      </c>
      <c r="I90">
        <v>1.0061275079496184</v>
      </c>
      <c r="J90" s="2">
        <f t="shared" si="12"/>
        <v>109.23069007820351</v>
      </c>
      <c r="K90">
        <f t="shared" si="13"/>
        <v>104.44083731101779</v>
      </c>
      <c r="L90">
        <f t="shared" si="14"/>
        <v>105.08079937190584</v>
      </c>
      <c r="M90" s="3">
        <f t="shared" si="15"/>
        <v>4.8192026280941604</v>
      </c>
      <c r="N90">
        <f t="shared" si="16"/>
        <v>4.8192026280941604</v>
      </c>
      <c r="O90" s="10">
        <f t="shared" si="17"/>
        <v>4.3850796545883232E-2</v>
      </c>
      <c r="P90">
        <f t="shared" si="18"/>
        <v>23.224713970629661</v>
      </c>
    </row>
    <row r="91" spans="1:16" x14ac:dyDescent="0.25">
      <c r="A91">
        <v>89</v>
      </c>
      <c r="C91">
        <v>9</v>
      </c>
      <c r="D91" s="1">
        <v>44293</v>
      </c>
      <c r="E91" s="2">
        <v>110.860001</v>
      </c>
      <c r="F91" s="2">
        <f t="shared" si="19"/>
        <v>105.32199935000001</v>
      </c>
      <c r="G91" s="2">
        <f t="shared" si="20"/>
        <v>105.55549945000001</v>
      </c>
      <c r="H91">
        <f t="shared" si="21"/>
        <v>1.0502531992898452</v>
      </c>
      <c r="I91">
        <v>1.0127418508957673</v>
      </c>
      <c r="J91" s="2">
        <f t="shared" si="12"/>
        <v>109.46521159557555</v>
      </c>
      <c r="K91">
        <f t="shared" si="13"/>
        <v>104.49284590895824</v>
      </c>
      <c r="L91">
        <f t="shared" si="14"/>
        <v>105.82427817120458</v>
      </c>
      <c r="M91" s="3">
        <f t="shared" si="15"/>
        <v>5.0357228287954143</v>
      </c>
      <c r="N91">
        <f t="shared" si="16"/>
        <v>5.0357228287954143</v>
      </c>
      <c r="O91" s="10">
        <f t="shared" si="17"/>
        <v>4.5424163660213339E-2</v>
      </c>
      <c r="P91">
        <f t="shared" si="18"/>
        <v>25.358504408451289</v>
      </c>
    </row>
    <row r="92" spans="1:16" x14ac:dyDescent="0.25">
      <c r="A92">
        <v>90</v>
      </c>
      <c r="C92">
        <v>10</v>
      </c>
      <c r="D92" s="1">
        <v>44294</v>
      </c>
      <c r="E92" s="2">
        <v>109.82</v>
      </c>
      <c r="F92" s="2">
        <f t="shared" si="19"/>
        <v>105.78899955</v>
      </c>
      <c r="G92" s="2">
        <f t="shared" si="20"/>
        <v>106.00974959999999</v>
      </c>
      <c r="H92">
        <f t="shared" si="21"/>
        <v>1.0359424525987184</v>
      </c>
      <c r="I92">
        <v>1.0030830732993672</v>
      </c>
      <c r="J92" s="2">
        <f t="shared" si="12"/>
        <v>109.48245755835273</v>
      </c>
      <c r="K92">
        <f t="shared" si="13"/>
        <v>104.54485450689869</v>
      </c>
      <c r="L92">
        <f t="shared" si="14"/>
        <v>104.86717395641513</v>
      </c>
      <c r="M92" s="3">
        <f t="shared" si="15"/>
        <v>4.9528260435848637</v>
      </c>
      <c r="N92">
        <f t="shared" si="16"/>
        <v>4.9528260435848637</v>
      </c>
      <c r="O92" s="10">
        <f t="shared" si="17"/>
        <v>4.5099490471543109E-2</v>
      </c>
      <c r="P92">
        <f t="shared" si="18"/>
        <v>24.530485818012494</v>
      </c>
    </row>
    <row r="93" spans="1:16" x14ac:dyDescent="0.25">
      <c r="A93">
        <v>91</v>
      </c>
      <c r="C93">
        <v>11</v>
      </c>
      <c r="D93" s="1">
        <v>44295</v>
      </c>
      <c r="E93" s="2">
        <v>111.790001</v>
      </c>
      <c r="F93" s="2">
        <f t="shared" si="19"/>
        <v>106.23049965</v>
      </c>
      <c r="G93" s="2">
        <f t="shared" si="20"/>
        <v>106.44524975</v>
      </c>
      <c r="H93">
        <f t="shared" si="21"/>
        <v>1.0502112707006919</v>
      </c>
      <c r="I93">
        <v>1.0104692742082926</v>
      </c>
      <c r="J93" s="2">
        <f t="shared" si="12"/>
        <v>110.63176669828778</v>
      </c>
      <c r="K93">
        <f t="shared" si="13"/>
        <v>104.59686310483914</v>
      </c>
      <c r="L93">
        <f t="shared" si="14"/>
        <v>105.69191634601094</v>
      </c>
      <c r="M93" s="3">
        <f t="shared" si="15"/>
        <v>6.0980846539890621</v>
      </c>
      <c r="N93">
        <f t="shared" si="16"/>
        <v>6.0980846539890621</v>
      </c>
      <c r="O93" s="10">
        <f t="shared" si="17"/>
        <v>5.4549464168884496E-2</v>
      </c>
      <c r="P93">
        <f t="shared" si="18"/>
        <v>37.186636447216898</v>
      </c>
    </row>
    <row r="94" spans="1:16" x14ac:dyDescent="0.25">
      <c r="A94">
        <v>92</v>
      </c>
      <c r="C94">
        <v>12</v>
      </c>
      <c r="D94" s="1">
        <v>44298</v>
      </c>
      <c r="E94" s="2">
        <v>111.389999</v>
      </c>
      <c r="F94" s="2">
        <f t="shared" si="19"/>
        <v>106.65999985000001</v>
      </c>
      <c r="G94" s="2">
        <f t="shared" si="20"/>
        <v>106.83074987500001</v>
      </c>
      <c r="H94">
        <f t="shared" si="21"/>
        <v>1.0426773108897454</v>
      </c>
      <c r="I94">
        <v>1.0131922977576862</v>
      </c>
      <c r="J94" s="2">
        <f t="shared" si="12"/>
        <v>109.93964250075646</v>
      </c>
      <c r="K94">
        <f t="shared" si="13"/>
        <v>104.64887170277959</v>
      </c>
      <c r="L94">
        <f t="shared" si="14"/>
        <v>106.02943077828856</v>
      </c>
      <c r="M94" s="3">
        <f t="shared" si="15"/>
        <v>5.3605682217114463</v>
      </c>
      <c r="N94">
        <f t="shared" si="16"/>
        <v>5.3605682217114463</v>
      </c>
      <c r="O94" s="10">
        <f t="shared" si="17"/>
        <v>4.812432237934975E-2</v>
      </c>
      <c r="P94">
        <f t="shared" si="18"/>
        <v>28.735691659622617</v>
      </c>
    </row>
    <row r="95" spans="1:16" x14ac:dyDescent="0.25">
      <c r="A95">
        <v>93</v>
      </c>
      <c r="C95">
        <v>13</v>
      </c>
      <c r="D95" s="1">
        <v>44299</v>
      </c>
      <c r="E95" s="2">
        <v>111.879997</v>
      </c>
      <c r="F95" s="2">
        <f t="shared" si="19"/>
        <v>107.0014999</v>
      </c>
      <c r="G95" s="2">
        <f t="shared" si="20"/>
        <v>107.16374985</v>
      </c>
      <c r="H95">
        <f t="shared" si="21"/>
        <v>1.0440097248985918</v>
      </c>
      <c r="I95">
        <v>1.0106741092801172</v>
      </c>
      <c r="J95" s="2">
        <f t="shared" si="12"/>
        <v>110.69839028496521</v>
      </c>
      <c r="K95">
        <f t="shared" si="13"/>
        <v>104.70088030072003</v>
      </c>
      <c r="L95">
        <f t="shared" si="14"/>
        <v>105.81846893877439</v>
      </c>
      <c r="M95" s="3">
        <f t="shared" si="15"/>
        <v>6.0615280612256157</v>
      </c>
      <c r="N95">
        <f t="shared" si="16"/>
        <v>6.0615280612256157</v>
      </c>
      <c r="O95" s="10">
        <f t="shared" si="17"/>
        <v>5.4178836465517743E-2</v>
      </c>
      <c r="P95">
        <f t="shared" si="18"/>
        <v>36.742122437025571</v>
      </c>
    </row>
    <row r="96" spans="1:16" x14ac:dyDescent="0.25">
      <c r="A96">
        <v>94</v>
      </c>
      <c r="C96">
        <v>14</v>
      </c>
      <c r="D96" s="1">
        <v>44300</v>
      </c>
      <c r="E96" s="2">
        <v>111.779999</v>
      </c>
      <c r="F96" s="2">
        <f t="shared" si="19"/>
        <v>107.32599980000001</v>
      </c>
      <c r="G96" s="2">
        <f t="shared" si="20"/>
        <v>107.45649982500001</v>
      </c>
      <c r="H96">
        <f t="shared" si="21"/>
        <v>1.0402348781324637</v>
      </c>
      <c r="I96">
        <v>1.0066024452667</v>
      </c>
      <c r="J96" s="2">
        <f t="shared" si="12"/>
        <v>111.04681845908274</v>
      </c>
      <c r="K96">
        <f t="shared" si="13"/>
        <v>104.75288889866049</v>
      </c>
      <c r="L96">
        <f t="shared" si="14"/>
        <v>105.44451411414259</v>
      </c>
      <c r="M96" s="3">
        <f t="shared" si="15"/>
        <v>6.3354848858574115</v>
      </c>
      <c r="N96">
        <f t="shared" si="16"/>
        <v>6.3354848858574115</v>
      </c>
      <c r="O96" s="10">
        <f t="shared" si="17"/>
        <v>5.6678161947893838E-2</v>
      </c>
      <c r="P96">
        <f t="shared" si="18"/>
        <v>40.138368738927696</v>
      </c>
    </row>
    <row r="97" spans="1:16" x14ac:dyDescent="0.25">
      <c r="A97">
        <v>95</v>
      </c>
      <c r="C97">
        <v>15</v>
      </c>
      <c r="D97" s="1">
        <v>44301</v>
      </c>
      <c r="E97" s="2">
        <v>112.769997</v>
      </c>
      <c r="F97" s="2">
        <f t="shared" si="19"/>
        <v>107.58699985000001</v>
      </c>
      <c r="G97" s="2">
        <f t="shared" si="20"/>
        <v>107.757999775</v>
      </c>
      <c r="H97">
        <f t="shared" si="21"/>
        <v>1.0465116022519452</v>
      </c>
      <c r="I97">
        <v>1.0073462319052275</v>
      </c>
      <c r="J97" s="2">
        <f t="shared" si="12"/>
        <v>111.94760394022057</v>
      </c>
      <c r="K97">
        <f t="shared" si="13"/>
        <v>104.80489749660093</v>
      </c>
      <c r="L97">
        <f t="shared" si="14"/>
        <v>105.57481857841456</v>
      </c>
      <c r="M97" s="3">
        <f t="shared" si="15"/>
        <v>7.1951784215854389</v>
      </c>
      <c r="N97">
        <f t="shared" si="16"/>
        <v>7.1951784215854389</v>
      </c>
      <c r="O97" s="10">
        <f t="shared" si="17"/>
        <v>6.3804013594018619E-2</v>
      </c>
      <c r="P97">
        <f t="shared" si="18"/>
        <v>51.77059251844873</v>
      </c>
    </row>
    <row r="98" spans="1:16" x14ac:dyDescent="0.25">
      <c r="A98">
        <v>96</v>
      </c>
      <c r="C98">
        <v>16</v>
      </c>
      <c r="D98" s="1">
        <v>44302</v>
      </c>
      <c r="E98" s="2">
        <v>111.099998</v>
      </c>
      <c r="F98" s="2">
        <f t="shared" si="19"/>
        <v>107.92899970000001</v>
      </c>
      <c r="G98" s="2">
        <f t="shared" si="20"/>
        <v>108.07299975000001</v>
      </c>
      <c r="H98">
        <f t="shared" si="21"/>
        <v>1.0280088297447298</v>
      </c>
      <c r="I98">
        <v>1.0043076970714129</v>
      </c>
      <c r="J98" s="2">
        <f t="shared" si="12"/>
        <v>110.62346562111438</v>
      </c>
      <c r="K98">
        <f t="shared" si="13"/>
        <v>104.85690609454139</v>
      </c>
      <c r="L98">
        <f t="shared" si="14"/>
        <v>105.30859788184226</v>
      </c>
      <c r="M98" s="3">
        <f t="shared" si="15"/>
        <v>5.791400118157739</v>
      </c>
      <c r="N98">
        <f t="shared" si="16"/>
        <v>5.791400118157739</v>
      </c>
      <c r="O98" s="10">
        <f t="shared" si="17"/>
        <v>5.2127814783198639E-2</v>
      </c>
      <c r="P98">
        <f t="shared" si="18"/>
        <v>33.540315328597472</v>
      </c>
    </row>
    <row r="99" spans="1:16" x14ac:dyDescent="0.25">
      <c r="A99">
        <v>97</v>
      </c>
      <c r="C99">
        <v>17</v>
      </c>
      <c r="D99" s="1">
        <v>44305</v>
      </c>
      <c r="E99" s="2">
        <v>109.980003</v>
      </c>
      <c r="F99" s="2">
        <f t="shared" si="19"/>
        <v>108.21699980000001</v>
      </c>
      <c r="G99" s="2">
        <f t="shared" si="20"/>
        <v>108.33499982500001</v>
      </c>
      <c r="H99">
        <f t="shared" si="21"/>
        <v>1.0151844111105115</v>
      </c>
      <c r="I99">
        <v>1.0050577464892096</v>
      </c>
      <c r="J99" s="2">
        <f t="shared" si="12"/>
        <v>109.42655124461622</v>
      </c>
      <c r="K99">
        <f t="shared" si="13"/>
        <v>104.90891469248183</v>
      </c>
      <c r="L99">
        <f t="shared" si="14"/>
        <v>105.43951738745453</v>
      </c>
      <c r="M99" s="3">
        <f t="shared" si="15"/>
        <v>4.5404856125454671</v>
      </c>
      <c r="N99">
        <f t="shared" si="16"/>
        <v>4.5404856125454671</v>
      </c>
      <c r="O99" s="10">
        <f t="shared" si="17"/>
        <v>4.1284647105760373E-2</v>
      </c>
      <c r="P99">
        <f t="shared" si="18"/>
        <v>20.616009597732386</v>
      </c>
    </row>
    <row r="100" spans="1:16" x14ac:dyDescent="0.25">
      <c r="A100">
        <v>98</v>
      </c>
      <c r="C100">
        <v>18</v>
      </c>
      <c r="D100" s="1">
        <v>44306</v>
      </c>
      <c r="E100" s="2">
        <v>108.610001</v>
      </c>
      <c r="F100" s="2">
        <f t="shared" si="19"/>
        <v>108.45299985000001</v>
      </c>
      <c r="G100" s="2">
        <f t="shared" si="20"/>
        <v>108.49599990000002</v>
      </c>
      <c r="H100">
        <f t="shared" si="21"/>
        <v>1.0010507401204196</v>
      </c>
      <c r="I100">
        <v>1.0010146593993468</v>
      </c>
      <c r="J100" s="2">
        <f t="shared" si="12"/>
        <v>108.49991054593629</v>
      </c>
      <c r="K100">
        <f t="shared" si="13"/>
        <v>104.96092329042227</v>
      </c>
      <c r="L100">
        <f t="shared" si="14"/>
        <v>105.06742287780301</v>
      </c>
      <c r="M100" s="3">
        <f t="shared" si="15"/>
        <v>3.5425781221969856</v>
      </c>
      <c r="N100">
        <f t="shared" si="16"/>
        <v>3.5425781221969856</v>
      </c>
      <c r="O100" s="10">
        <f t="shared" si="17"/>
        <v>3.2617420951842051E-2</v>
      </c>
      <c r="P100">
        <f t="shared" si="18"/>
        <v>12.549859751868722</v>
      </c>
    </row>
    <row r="101" spans="1:16" x14ac:dyDescent="0.25">
      <c r="A101">
        <v>99</v>
      </c>
      <c r="C101">
        <v>19</v>
      </c>
      <c r="D101" s="1">
        <v>44307</v>
      </c>
      <c r="E101" s="2">
        <v>108.44000200000001</v>
      </c>
      <c r="F101" s="2">
        <f t="shared" si="19"/>
        <v>108.53899995000002</v>
      </c>
      <c r="G101" s="2">
        <f t="shared" si="20"/>
        <v>108.622249975</v>
      </c>
      <c r="H101">
        <f t="shared" si="21"/>
        <v>0.99832218560155084</v>
      </c>
      <c r="I101">
        <v>0.99297272056952601</v>
      </c>
      <c r="J101" s="2">
        <f t="shared" si="12"/>
        <v>109.20743314862017</v>
      </c>
      <c r="K101">
        <f t="shared" si="13"/>
        <v>105.01293188836273</v>
      </c>
      <c r="L101">
        <f t="shared" si="14"/>
        <v>104.27497667216987</v>
      </c>
      <c r="M101" s="3">
        <f t="shared" si="15"/>
        <v>4.1650253278301363</v>
      </c>
      <c r="N101">
        <f t="shared" si="16"/>
        <v>4.1650253278301363</v>
      </c>
      <c r="O101" s="10">
        <f t="shared" si="17"/>
        <v>3.8408569264229045E-2</v>
      </c>
      <c r="P101">
        <f t="shared" si="18"/>
        <v>17.347435981466536</v>
      </c>
    </row>
    <row r="102" spans="1:16" x14ac:dyDescent="0.25">
      <c r="A102">
        <v>100</v>
      </c>
      <c r="C102">
        <v>20</v>
      </c>
      <c r="D102" s="1">
        <v>44308</v>
      </c>
      <c r="E102" s="2">
        <v>108.94000200000001</v>
      </c>
      <c r="F102" s="2">
        <f t="shared" si="19"/>
        <v>108.70549999999999</v>
      </c>
      <c r="G102" s="2">
        <f t="shared" si="20"/>
        <v>108.87025009999999</v>
      </c>
      <c r="H102">
        <f t="shared" si="21"/>
        <v>1.0006406883417274</v>
      </c>
      <c r="I102">
        <v>0.99037621870068793</v>
      </c>
      <c r="J102" s="2">
        <f t="shared" si="12"/>
        <v>109.99860451306326</v>
      </c>
      <c r="K102">
        <f t="shared" si="13"/>
        <v>105.06494048630317</v>
      </c>
      <c r="L102">
        <f t="shared" si="14"/>
        <v>104.05381847683775</v>
      </c>
      <c r="M102" s="3">
        <f t="shared" si="15"/>
        <v>4.8861835231622592</v>
      </c>
      <c r="N102">
        <f t="shared" si="16"/>
        <v>4.8861835231622592</v>
      </c>
      <c r="O102" s="10">
        <f t="shared" si="17"/>
        <v>4.4852060156582878E-2</v>
      </c>
      <c r="P102">
        <f t="shared" si="18"/>
        <v>23.874789422022349</v>
      </c>
    </row>
    <row r="103" spans="1:16" x14ac:dyDescent="0.25">
      <c r="A103">
        <v>101</v>
      </c>
      <c r="B103">
        <v>6</v>
      </c>
      <c r="C103">
        <v>1</v>
      </c>
      <c r="D103" s="1">
        <v>44309</v>
      </c>
      <c r="E103" s="2">
        <v>109.94000200000001</v>
      </c>
      <c r="F103" s="2">
        <f t="shared" si="19"/>
        <v>109.03500019999998</v>
      </c>
      <c r="G103" s="2">
        <f t="shared" si="20"/>
        <v>109.2172502</v>
      </c>
      <c r="H103">
        <f t="shared" si="21"/>
        <v>1.0066175608585319</v>
      </c>
      <c r="I103">
        <v>0.98947414269180389</v>
      </c>
      <c r="J103" s="2">
        <f t="shared" si="12"/>
        <v>111.10952500579242</v>
      </c>
      <c r="K103">
        <f t="shared" si="13"/>
        <v>105.11694908424363</v>
      </c>
      <c r="L103">
        <f t="shared" si="14"/>
        <v>104.01050307750997</v>
      </c>
      <c r="M103" s="3">
        <f t="shared" si="15"/>
        <v>5.9294989224900405</v>
      </c>
      <c r="N103">
        <f t="shared" si="16"/>
        <v>5.9294989224900405</v>
      </c>
      <c r="O103" s="10">
        <f t="shared" si="17"/>
        <v>5.3933953198309383E-2</v>
      </c>
      <c r="P103">
        <f t="shared" si="18"/>
        <v>35.158957471810552</v>
      </c>
    </row>
    <row r="104" spans="1:16" x14ac:dyDescent="0.25">
      <c r="A104">
        <v>102</v>
      </c>
      <c r="C104">
        <v>2</v>
      </c>
      <c r="D104" s="1">
        <v>44312</v>
      </c>
      <c r="E104" s="2">
        <v>108.91999800000001</v>
      </c>
      <c r="F104" s="2">
        <f t="shared" si="19"/>
        <v>109.39950019999999</v>
      </c>
      <c r="G104" s="2">
        <f t="shared" si="20"/>
        <v>109.48700019999998</v>
      </c>
      <c r="H104">
        <f t="shared" si="21"/>
        <v>0.99482128290149308</v>
      </c>
      <c r="I104">
        <v>0.99559724628766322</v>
      </c>
      <c r="J104" s="2">
        <f t="shared" si="12"/>
        <v>109.40166659373139</v>
      </c>
      <c r="K104">
        <f t="shared" si="13"/>
        <v>105.16895768218407</v>
      </c>
      <c r="L104">
        <f t="shared" si="14"/>
        <v>104.70592466332624</v>
      </c>
      <c r="M104" s="3">
        <f t="shared" si="15"/>
        <v>4.2140733366737635</v>
      </c>
      <c r="N104">
        <f t="shared" si="16"/>
        <v>4.2140733366737635</v>
      </c>
      <c r="O104" s="10">
        <f t="shared" si="17"/>
        <v>3.8689620033538409E-2</v>
      </c>
      <c r="P104">
        <f t="shared" si="18"/>
        <v>17.758414086864747</v>
      </c>
    </row>
    <row r="105" spans="1:16" x14ac:dyDescent="0.25">
      <c r="A105">
        <v>103</v>
      </c>
      <c r="C105">
        <v>3</v>
      </c>
      <c r="D105" s="1">
        <v>44313</v>
      </c>
      <c r="E105" s="2">
        <v>106.66999800000001</v>
      </c>
      <c r="F105" s="2">
        <f t="shared" si="19"/>
        <v>109.57450019999999</v>
      </c>
      <c r="G105" s="2">
        <f t="shared" si="20"/>
        <v>109.57625019999999</v>
      </c>
      <c r="H105">
        <f t="shared" si="21"/>
        <v>0.97347735303320337</v>
      </c>
      <c r="I105">
        <v>0.9934440792507292</v>
      </c>
      <c r="J105" s="2">
        <f t="shared" si="12"/>
        <v>107.37393299525441</v>
      </c>
      <c r="K105">
        <f t="shared" si="13"/>
        <v>105.22096628012451</v>
      </c>
      <c r="L105">
        <f t="shared" si="14"/>
        <v>104.53114596403032</v>
      </c>
      <c r="M105" s="3">
        <f t="shared" si="15"/>
        <v>2.1388520359696912</v>
      </c>
      <c r="N105">
        <f t="shared" si="16"/>
        <v>2.1388520359696912</v>
      </c>
      <c r="O105" s="10">
        <f t="shared" si="17"/>
        <v>2.0051111615936198E-2</v>
      </c>
      <c r="P105">
        <f t="shared" si="18"/>
        <v>4.5746880317716929</v>
      </c>
    </row>
    <row r="106" spans="1:16" x14ac:dyDescent="0.25">
      <c r="A106">
        <v>104</v>
      </c>
      <c r="C106">
        <v>4</v>
      </c>
      <c r="D106" s="1">
        <v>44314</v>
      </c>
      <c r="E106" s="2">
        <v>104.489998</v>
      </c>
      <c r="F106" s="2">
        <f t="shared" si="19"/>
        <v>109.57800019999999</v>
      </c>
      <c r="G106" s="2">
        <f t="shared" si="20"/>
        <v>109.57750009999999</v>
      </c>
      <c r="H106">
        <f t="shared" si="21"/>
        <v>0.95357165389466669</v>
      </c>
      <c r="I106">
        <v>0.98636442761452425</v>
      </c>
      <c r="J106" s="2">
        <f t="shared" si="12"/>
        <v>105.93447520477206</v>
      </c>
      <c r="K106">
        <f t="shared" si="13"/>
        <v>105.27297487806497</v>
      </c>
      <c r="L106">
        <f t="shared" si="14"/>
        <v>103.83751760888075</v>
      </c>
      <c r="M106" s="3">
        <f t="shared" si="15"/>
        <v>0.65248039111925493</v>
      </c>
      <c r="N106">
        <f t="shared" si="16"/>
        <v>0.65248039111925493</v>
      </c>
      <c r="O106" s="10">
        <f t="shared" si="17"/>
        <v>6.2444291665050555E-3</v>
      </c>
      <c r="P106">
        <f t="shared" si="18"/>
        <v>0.42573066079513588</v>
      </c>
    </row>
    <row r="107" spans="1:16" x14ac:dyDescent="0.25">
      <c r="A107">
        <v>105</v>
      </c>
      <c r="C107">
        <v>5</v>
      </c>
      <c r="D107" s="1">
        <v>44315</v>
      </c>
      <c r="E107" s="2">
        <v>104.849998</v>
      </c>
      <c r="F107" s="2">
        <f t="shared" si="19"/>
        <v>109.577</v>
      </c>
      <c r="G107" s="2">
        <f t="shared" si="20"/>
        <v>109.54799990000001</v>
      </c>
      <c r="H107">
        <f t="shared" si="21"/>
        <v>0.95711467206805656</v>
      </c>
      <c r="I107">
        <v>0.98579783842344304</v>
      </c>
      <c r="J107" s="2">
        <f t="shared" si="12"/>
        <v>106.3605476835732</v>
      </c>
      <c r="K107">
        <f t="shared" si="13"/>
        <v>105.32498347600541</v>
      </c>
      <c r="L107">
        <f t="shared" si="14"/>
        <v>103.82914104263099</v>
      </c>
      <c r="M107" s="3">
        <f t="shared" si="15"/>
        <v>1.0208569573690056</v>
      </c>
      <c r="N107">
        <f t="shared" si="16"/>
        <v>1.0208569573690056</v>
      </c>
      <c r="O107" s="10">
        <f t="shared" si="17"/>
        <v>9.7363564791770971E-3</v>
      </c>
      <c r="P107">
        <f t="shared" si="18"/>
        <v>1.0421489274087037</v>
      </c>
    </row>
    <row r="108" spans="1:16" x14ac:dyDescent="0.25">
      <c r="A108">
        <v>106</v>
      </c>
      <c r="C108">
        <v>6</v>
      </c>
      <c r="D108" s="1">
        <v>44316</v>
      </c>
      <c r="E108" s="2">
        <v>100.160004</v>
      </c>
      <c r="F108" s="2">
        <f t="shared" si="19"/>
        <v>109.5189998</v>
      </c>
      <c r="G108" s="2">
        <f t="shared" si="20"/>
        <v>109.351499875</v>
      </c>
      <c r="H108">
        <f t="shared" si="21"/>
        <v>0.91594540645983979</v>
      </c>
      <c r="I108">
        <v>1.0031733320553495</v>
      </c>
      <c r="J108" s="2">
        <f t="shared" si="12"/>
        <v>99.843168472977041</v>
      </c>
      <c r="K108">
        <f t="shared" si="13"/>
        <v>105.37699207394587</v>
      </c>
      <c r="L108">
        <f t="shared" si="14"/>
        <v>105.71138826079044</v>
      </c>
      <c r="M108" s="3">
        <f t="shared" si="15"/>
        <v>-5.5513842607904422</v>
      </c>
      <c r="N108">
        <f t="shared" si="16"/>
        <v>5.5513842607904422</v>
      </c>
      <c r="O108" s="10">
        <f t="shared" si="17"/>
        <v>5.5425160134682523E-2</v>
      </c>
      <c r="P108">
        <f t="shared" si="18"/>
        <v>30.817867210951846</v>
      </c>
    </row>
    <row r="109" spans="1:16" x14ac:dyDescent="0.25">
      <c r="A109">
        <v>107</v>
      </c>
      <c r="C109">
        <v>7</v>
      </c>
      <c r="D109" s="1">
        <v>44319</v>
      </c>
      <c r="E109" s="2">
        <v>99.370002999999997</v>
      </c>
      <c r="F109" s="2">
        <f t="shared" si="19"/>
        <v>109.18399995</v>
      </c>
      <c r="G109" s="2">
        <f t="shared" si="20"/>
        <v>108.88350005000001</v>
      </c>
      <c r="H109">
        <f t="shared" si="21"/>
        <v>0.91262682550036178</v>
      </c>
      <c r="I109">
        <v>1.0084911227217215</v>
      </c>
      <c r="J109" s="2">
        <f t="shared" si="12"/>
        <v>98.533344281523938</v>
      </c>
      <c r="K109">
        <f t="shared" si="13"/>
        <v>105.42900067188631</v>
      </c>
      <c r="L109">
        <f t="shared" si="14"/>
        <v>106.32421125501976</v>
      </c>
      <c r="M109" s="3">
        <f t="shared" si="15"/>
        <v>-6.9542082550197648</v>
      </c>
      <c r="N109">
        <f t="shared" si="16"/>
        <v>6.9542082550197648</v>
      </c>
      <c r="O109" s="10">
        <f t="shared" si="17"/>
        <v>6.9982973181753505E-2</v>
      </c>
      <c r="P109">
        <f t="shared" si="18"/>
        <v>48.361012454185044</v>
      </c>
    </row>
    <row r="110" spans="1:16" x14ac:dyDescent="0.25">
      <c r="A110">
        <v>108</v>
      </c>
      <c r="C110">
        <v>8</v>
      </c>
      <c r="D110" s="1">
        <v>44320</v>
      </c>
      <c r="E110" s="2">
        <v>96.790001000000004</v>
      </c>
      <c r="F110" s="2">
        <f t="shared" si="19"/>
        <v>108.58300015</v>
      </c>
      <c r="G110" s="2">
        <f t="shared" si="20"/>
        <v>108.255250125</v>
      </c>
      <c r="H110">
        <f t="shared" si="21"/>
        <v>0.89409059503570198</v>
      </c>
      <c r="I110">
        <v>1.0061275079496184</v>
      </c>
      <c r="J110" s="2">
        <f t="shared" si="12"/>
        <v>96.200531478607331</v>
      </c>
      <c r="K110">
        <f t="shared" si="13"/>
        <v>105.48100926982677</v>
      </c>
      <c r="L110">
        <f t="shared" si="14"/>
        <v>106.12734499266141</v>
      </c>
      <c r="M110" s="3">
        <f t="shared" si="15"/>
        <v>-9.3373439926614026</v>
      </c>
      <c r="N110">
        <f t="shared" si="16"/>
        <v>9.3373439926614026</v>
      </c>
      <c r="O110" s="10">
        <f t="shared" si="17"/>
        <v>9.6470130139387045E-2</v>
      </c>
      <c r="P110">
        <f t="shared" si="18"/>
        <v>87.185992837289987</v>
      </c>
    </row>
    <row r="111" spans="1:16" x14ac:dyDescent="0.25">
      <c r="A111">
        <v>109</v>
      </c>
      <c r="C111">
        <v>9</v>
      </c>
      <c r="D111" s="1">
        <v>44321</v>
      </c>
      <c r="E111" s="2">
        <v>97.629997000000003</v>
      </c>
      <c r="F111" s="2">
        <f t="shared" si="19"/>
        <v>107.92750010000002</v>
      </c>
      <c r="G111" s="2">
        <f t="shared" si="20"/>
        <v>107.59675000000001</v>
      </c>
      <c r="H111">
        <f t="shared" si="21"/>
        <v>0.90736938615710971</v>
      </c>
      <c r="I111">
        <v>1.0127418508957673</v>
      </c>
      <c r="J111" s="2">
        <f t="shared" si="12"/>
        <v>96.401661404282393</v>
      </c>
      <c r="K111">
        <f t="shared" si="13"/>
        <v>105.53301786776721</v>
      </c>
      <c r="L111">
        <f t="shared" si="14"/>
        <v>106.87770384601865</v>
      </c>
      <c r="M111" s="3">
        <f t="shared" si="15"/>
        <v>-9.2477068460186445</v>
      </c>
      <c r="N111">
        <f t="shared" si="16"/>
        <v>9.2477068460186445</v>
      </c>
      <c r="O111" s="10">
        <f t="shared" si="17"/>
        <v>9.4721982281927589E-2</v>
      </c>
      <c r="P111">
        <f t="shared" si="18"/>
        <v>85.5200819099001</v>
      </c>
    </row>
    <row r="112" spans="1:16" x14ac:dyDescent="0.25">
      <c r="A112">
        <v>110</v>
      </c>
      <c r="C112">
        <v>10</v>
      </c>
      <c r="D112" s="1">
        <v>44322</v>
      </c>
      <c r="E112" s="2">
        <v>97.75</v>
      </c>
      <c r="F112" s="2">
        <f t="shared" si="19"/>
        <v>107.26599990000003</v>
      </c>
      <c r="G112" s="2">
        <f t="shared" si="20"/>
        <v>106.96424990000003</v>
      </c>
      <c r="H112">
        <f t="shared" si="21"/>
        <v>0.91385673336077844</v>
      </c>
      <c r="I112">
        <v>1.0030830732993672</v>
      </c>
      <c r="J112" s="2">
        <f t="shared" si="12"/>
        <v>97.449555876242769</v>
      </c>
      <c r="K112">
        <f t="shared" si="13"/>
        <v>105.58502646570766</v>
      </c>
      <c r="L112">
        <f t="shared" si="14"/>
        <v>105.91055284161706</v>
      </c>
      <c r="M112" s="3">
        <f t="shared" si="15"/>
        <v>-8.1605528416170614</v>
      </c>
      <c r="N112">
        <f t="shared" si="16"/>
        <v>8.1605528416170614</v>
      </c>
      <c r="O112" s="10">
        <f t="shared" si="17"/>
        <v>8.3483916538281952E-2</v>
      </c>
      <c r="P112">
        <f t="shared" si="18"/>
        <v>66.594622680824301</v>
      </c>
    </row>
    <row r="113" spans="1:16" x14ac:dyDescent="0.25">
      <c r="A113">
        <v>111</v>
      </c>
      <c r="C113">
        <v>11</v>
      </c>
      <c r="D113" s="1">
        <v>44323</v>
      </c>
      <c r="E113" s="2">
        <v>97.040001000000004</v>
      </c>
      <c r="F113" s="2">
        <f t="shared" si="19"/>
        <v>106.66249990000001</v>
      </c>
      <c r="G113" s="2">
        <f t="shared" si="20"/>
        <v>106.29374990000002</v>
      </c>
      <c r="H113">
        <f t="shared" si="21"/>
        <v>0.91294174014270979</v>
      </c>
      <c r="I113">
        <v>1.0104692742082926</v>
      </c>
      <c r="J113" s="2">
        <f t="shared" si="12"/>
        <v>96.03458855889636</v>
      </c>
      <c r="K113">
        <f t="shared" si="13"/>
        <v>105.63703506364811</v>
      </c>
      <c r="L113">
        <f t="shared" si="14"/>
        <v>106.74297815028046</v>
      </c>
      <c r="M113" s="3">
        <f t="shared" si="15"/>
        <v>-9.7029771502804607</v>
      </c>
      <c r="N113">
        <f t="shared" si="16"/>
        <v>9.7029771502804607</v>
      </c>
      <c r="O113" s="10">
        <f t="shared" si="17"/>
        <v>9.9989458473732501E-2</v>
      </c>
      <c r="P113">
        <f t="shared" si="18"/>
        <v>94.147765578864735</v>
      </c>
    </row>
    <row r="114" spans="1:16" x14ac:dyDescent="0.25">
      <c r="A114">
        <v>112</v>
      </c>
      <c r="C114">
        <v>12</v>
      </c>
      <c r="D114" s="1">
        <v>44326</v>
      </c>
      <c r="E114" s="2">
        <v>97.400002000000001</v>
      </c>
      <c r="F114" s="2">
        <f t="shared" si="19"/>
        <v>105.92499990000002</v>
      </c>
      <c r="G114" s="2">
        <f t="shared" si="20"/>
        <v>105.57524997500002</v>
      </c>
      <c r="H114">
        <f t="shared" si="21"/>
        <v>0.92256473011490947</v>
      </c>
      <c r="I114">
        <v>1.0131922977576862</v>
      </c>
      <c r="J114" s="2">
        <f t="shared" si="12"/>
        <v>96.131802635647418</v>
      </c>
      <c r="K114">
        <f t="shared" si="13"/>
        <v>105.68904366158856</v>
      </c>
      <c r="L114">
        <f t="shared" si="14"/>
        <v>107.08332499529733</v>
      </c>
      <c r="M114" s="3">
        <f t="shared" si="15"/>
        <v>-9.6833229952973312</v>
      </c>
      <c r="N114">
        <f t="shared" si="16"/>
        <v>9.6833229952973312</v>
      </c>
      <c r="O114" s="10">
        <f t="shared" si="17"/>
        <v>9.9418098526295018E-2</v>
      </c>
      <c r="P114">
        <f t="shared" si="18"/>
        <v>93.76674423125408</v>
      </c>
    </row>
    <row r="115" spans="1:16" x14ac:dyDescent="0.25">
      <c r="A115">
        <v>113</v>
      </c>
      <c r="C115">
        <v>13</v>
      </c>
      <c r="D115" s="1">
        <v>44327</v>
      </c>
      <c r="E115" s="2">
        <v>96.050003000000004</v>
      </c>
      <c r="F115" s="2">
        <f t="shared" si="19"/>
        <v>105.22550005000002</v>
      </c>
      <c r="G115" s="2">
        <f t="shared" si="20"/>
        <v>104.82975020000002</v>
      </c>
      <c r="H115">
        <f t="shared" si="21"/>
        <v>0.91624756156291964</v>
      </c>
      <c r="I115">
        <v>1.0106741092801172</v>
      </c>
      <c r="J115" s="2">
        <f t="shared" si="12"/>
        <v>95.035582803654165</v>
      </c>
      <c r="K115">
        <f t="shared" si="13"/>
        <v>105.74105225952901</v>
      </c>
      <c r="L115">
        <f t="shared" si="14"/>
        <v>106.86974380674181</v>
      </c>
      <c r="M115" s="3">
        <f t="shared" si="15"/>
        <v>-10.819740806741805</v>
      </c>
      <c r="N115">
        <f t="shared" si="16"/>
        <v>10.819740806741805</v>
      </c>
      <c r="O115" s="10">
        <f t="shared" si="17"/>
        <v>0.11264695959188888</v>
      </c>
      <c r="P115">
        <f t="shared" si="18"/>
        <v>117.06679112507381</v>
      </c>
    </row>
    <row r="116" spans="1:16" x14ac:dyDescent="0.25">
      <c r="A116">
        <v>114</v>
      </c>
      <c r="C116">
        <v>14</v>
      </c>
      <c r="D116" s="1">
        <v>44328</v>
      </c>
      <c r="E116" s="2">
        <v>93.050003000000004</v>
      </c>
      <c r="F116" s="2">
        <f t="shared" si="19"/>
        <v>104.43400035000002</v>
      </c>
      <c r="G116" s="2">
        <f t="shared" si="20"/>
        <v>103.96575045000002</v>
      </c>
      <c r="H116">
        <f t="shared" si="21"/>
        <v>0.89500631311029977</v>
      </c>
      <c r="I116">
        <v>1.0066024452667</v>
      </c>
      <c r="J116" s="2">
        <f t="shared" si="12"/>
        <v>92.439675104650021</v>
      </c>
      <c r="K116">
        <f t="shared" si="13"/>
        <v>105.79306085746946</v>
      </c>
      <c r="L116">
        <f t="shared" si="14"/>
        <v>106.49155375137755</v>
      </c>
      <c r="M116" s="3">
        <f t="shared" si="15"/>
        <v>-13.441550751377548</v>
      </c>
      <c r="N116">
        <f t="shared" si="16"/>
        <v>13.441550751377548</v>
      </c>
      <c r="O116" s="10">
        <f t="shared" si="17"/>
        <v>0.14445513506729868</v>
      </c>
      <c r="P116">
        <f t="shared" si="18"/>
        <v>180.67528660185832</v>
      </c>
    </row>
    <row r="117" spans="1:16" x14ac:dyDescent="0.25">
      <c r="A117">
        <v>115</v>
      </c>
      <c r="C117">
        <v>15</v>
      </c>
      <c r="D117" s="1">
        <v>44329</v>
      </c>
      <c r="E117" s="2">
        <v>92.970000999999996</v>
      </c>
      <c r="F117" s="2">
        <f t="shared" si="19"/>
        <v>103.49750055000001</v>
      </c>
      <c r="G117" s="2">
        <f t="shared" si="20"/>
        <v>103.00250065000003</v>
      </c>
      <c r="H117">
        <f t="shared" si="21"/>
        <v>0.90259945548224874</v>
      </c>
      <c r="I117">
        <v>1.0073462319052275</v>
      </c>
      <c r="J117" s="2">
        <f t="shared" si="12"/>
        <v>92.292002546297041</v>
      </c>
      <c r="K117">
        <f t="shared" si="13"/>
        <v>105.8450694554099</v>
      </c>
      <c r="L117">
        <f t="shared" si="14"/>
        <v>106.62263188165426</v>
      </c>
      <c r="M117" s="3">
        <f t="shared" si="15"/>
        <v>-13.652630881654261</v>
      </c>
      <c r="N117">
        <f t="shared" si="16"/>
        <v>13.652630881654261</v>
      </c>
      <c r="O117" s="10">
        <f t="shared" si="17"/>
        <v>0.14684985193938269</v>
      </c>
      <c r="P117">
        <f t="shared" si="18"/>
        <v>186.39432999069962</v>
      </c>
    </row>
    <row r="118" spans="1:16" x14ac:dyDescent="0.25">
      <c r="A118">
        <v>116</v>
      </c>
      <c r="C118">
        <v>16</v>
      </c>
      <c r="D118" s="1">
        <v>44330</v>
      </c>
      <c r="E118" s="2">
        <v>94.150002000000001</v>
      </c>
      <c r="F118" s="2">
        <f t="shared" si="19"/>
        <v>102.50750075000003</v>
      </c>
      <c r="G118" s="2">
        <f t="shared" si="20"/>
        <v>102.08375085000003</v>
      </c>
      <c r="H118">
        <f t="shared" si="21"/>
        <v>0.92228196178197119</v>
      </c>
      <c r="I118">
        <v>1.0043076970714129</v>
      </c>
      <c r="J118" s="2">
        <f t="shared" si="12"/>
        <v>93.746171889893731</v>
      </c>
      <c r="K118">
        <f t="shared" si="13"/>
        <v>105.89707805335036</v>
      </c>
      <c r="L118">
        <f t="shared" si="14"/>
        <v>106.35325058635195</v>
      </c>
      <c r="M118" s="3">
        <f t="shared" si="15"/>
        <v>-12.203248586351947</v>
      </c>
      <c r="N118">
        <f t="shared" si="16"/>
        <v>12.203248586351947</v>
      </c>
      <c r="O118" s="10">
        <f t="shared" si="17"/>
        <v>0.12961495833374434</v>
      </c>
      <c r="P118">
        <f t="shared" si="18"/>
        <v>148.9192760603008</v>
      </c>
    </row>
    <row r="119" spans="1:16" x14ac:dyDescent="0.25">
      <c r="A119">
        <v>117</v>
      </c>
      <c r="C119">
        <v>17</v>
      </c>
      <c r="D119" s="1">
        <v>44333</v>
      </c>
      <c r="E119" s="2">
        <v>93.919998000000007</v>
      </c>
      <c r="F119" s="2">
        <f t="shared" si="19"/>
        <v>101.66000095000001</v>
      </c>
      <c r="G119" s="2">
        <f t="shared" si="20"/>
        <v>101.25850082500003</v>
      </c>
      <c r="H119">
        <f t="shared" si="21"/>
        <v>0.92752704449295786</v>
      </c>
      <c r="I119">
        <v>1.0050577464892096</v>
      </c>
      <c r="J119" s="2">
        <f t="shared" si="12"/>
        <v>93.447364918159295</v>
      </c>
      <c r="K119">
        <f t="shared" si="13"/>
        <v>105.9490866512908</v>
      </c>
      <c r="L119">
        <f t="shared" si="14"/>
        <v>106.48495027233633</v>
      </c>
      <c r="M119" s="3">
        <f t="shared" si="15"/>
        <v>-12.564952272336328</v>
      </c>
      <c r="N119">
        <f t="shared" si="16"/>
        <v>12.564952272336328</v>
      </c>
      <c r="O119" s="10">
        <f t="shared" si="17"/>
        <v>0.13378356622554791</v>
      </c>
      <c r="P119">
        <f t="shared" si="18"/>
        <v>157.87802560608984</v>
      </c>
    </row>
    <row r="120" spans="1:16" x14ac:dyDescent="0.25">
      <c r="A120">
        <v>118</v>
      </c>
      <c r="C120">
        <v>18</v>
      </c>
      <c r="D120" s="1">
        <v>44334</v>
      </c>
      <c r="E120" s="2">
        <v>95</v>
      </c>
      <c r="F120" s="2">
        <f t="shared" si="19"/>
        <v>100.85700070000003</v>
      </c>
      <c r="G120" s="2">
        <f t="shared" si="20"/>
        <v>100.51675067500003</v>
      </c>
      <c r="H120">
        <f t="shared" si="21"/>
        <v>0.94511610614197739</v>
      </c>
      <c r="I120">
        <v>1.0010146593993468</v>
      </c>
      <c r="J120" s="2">
        <f t="shared" si="12"/>
        <v>94.903705063624358</v>
      </c>
      <c r="K120">
        <f t="shared" si="13"/>
        <v>106.00109524923126</v>
      </c>
      <c r="L120">
        <f t="shared" si="14"/>
        <v>106.10865025686694</v>
      </c>
      <c r="M120" s="3">
        <f t="shared" si="15"/>
        <v>-11.108650256866937</v>
      </c>
      <c r="N120">
        <f t="shared" si="16"/>
        <v>11.108650256866937</v>
      </c>
      <c r="O120" s="10">
        <f t="shared" si="17"/>
        <v>0.11693316059859934</v>
      </c>
      <c r="P120">
        <f t="shared" si="18"/>
        <v>123.40211052938987</v>
      </c>
    </row>
    <row r="121" spans="1:16" x14ac:dyDescent="0.25">
      <c r="A121">
        <v>119</v>
      </c>
      <c r="C121">
        <v>19</v>
      </c>
      <c r="D121" s="1">
        <v>44335</v>
      </c>
      <c r="E121" s="2">
        <v>95.309997999999993</v>
      </c>
      <c r="F121" s="2">
        <f t="shared" si="19"/>
        <v>100.17650065000002</v>
      </c>
      <c r="G121" s="2">
        <f t="shared" si="20"/>
        <v>99.848250550000017</v>
      </c>
      <c r="H121">
        <f t="shared" si="21"/>
        <v>0.95454850210192266</v>
      </c>
      <c r="I121">
        <v>0.99297272056952601</v>
      </c>
      <c r="J121" s="2">
        <f t="shared" si="12"/>
        <v>95.984507958420366</v>
      </c>
      <c r="K121">
        <f t="shared" si="13"/>
        <v>106.0531038471717</v>
      </c>
      <c r="L121">
        <f t="shared" si="14"/>
        <v>105.30783905196854</v>
      </c>
      <c r="M121" s="3">
        <f t="shared" si="15"/>
        <v>-9.9978410519685497</v>
      </c>
      <c r="N121">
        <f t="shared" si="16"/>
        <v>9.9978410519685497</v>
      </c>
      <c r="O121" s="10">
        <f t="shared" si="17"/>
        <v>0.10489813515648747</v>
      </c>
      <c r="P121">
        <f t="shared" si="18"/>
        <v>99.956825700427601</v>
      </c>
    </row>
    <row r="122" spans="1:16" x14ac:dyDescent="0.25">
      <c r="A122">
        <v>120</v>
      </c>
      <c r="C122">
        <v>20</v>
      </c>
      <c r="D122" s="1">
        <v>44336</v>
      </c>
      <c r="E122" s="2">
        <v>96.900002000000001</v>
      </c>
      <c r="F122" s="2">
        <f t="shared" si="19"/>
        <v>99.520000450000026</v>
      </c>
      <c r="G122" s="2">
        <f t="shared" si="20"/>
        <v>99.21900045000001</v>
      </c>
      <c r="H122">
        <f t="shared" si="21"/>
        <v>0.97662747619425339</v>
      </c>
      <c r="I122">
        <v>0.99037621870068793</v>
      </c>
      <c r="J122" s="2">
        <f t="shared" si="12"/>
        <v>97.841608239671572</v>
      </c>
      <c r="K122">
        <f t="shared" si="13"/>
        <v>106.10511244511216</v>
      </c>
      <c r="L122">
        <f t="shared" si="14"/>
        <v>105.08398004820148</v>
      </c>
      <c r="M122" s="3">
        <f t="shared" si="15"/>
        <v>-8.1839780482014817</v>
      </c>
      <c r="N122">
        <f t="shared" si="16"/>
        <v>8.1839780482014817</v>
      </c>
      <c r="O122" s="10">
        <f t="shared" si="17"/>
        <v>8.4457976050418257E-2</v>
      </c>
      <c r="P122">
        <f t="shared" si="18"/>
        <v>66.97749669344374</v>
      </c>
    </row>
    <row r="123" spans="1:16" x14ac:dyDescent="0.25">
      <c r="A123">
        <v>121</v>
      </c>
      <c r="C123">
        <v>1</v>
      </c>
      <c r="D123" s="1">
        <v>44337</v>
      </c>
      <c r="F123" s="2">
        <f t="shared" si="19"/>
        <v>98.918000450000008</v>
      </c>
      <c r="G123" s="2">
        <f t="shared" si="20"/>
        <v>98.62794777763159</v>
      </c>
      <c r="I123">
        <v>0.98947414269180389</v>
      </c>
      <c r="K123">
        <f t="shared" si="13"/>
        <v>106.1571210430526</v>
      </c>
      <c r="L123">
        <f t="shared" si="14"/>
        <v>105.03972633470453</v>
      </c>
      <c r="O123" s="10"/>
    </row>
    <row r="124" spans="1:16" x14ac:dyDescent="0.25">
      <c r="A124">
        <v>122</v>
      </c>
      <c r="C124">
        <v>2</v>
      </c>
      <c r="D124" s="1">
        <v>44340</v>
      </c>
      <c r="F124" s="2">
        <f t="shared" si="19"/>
        <v>98.337895105263172</v>
      </c>
      <c r="G124" s="2">
        <f t="shared" si="20"/>
        <v>98.043947802631578</v>
      </c>
      <c r="I124">
        <v>0.99559724628766322</v>
      </c>
      <c r="K124">
        <f t="shared" si="13"/>
        <v>106.20912964099304</v>
      </c>
      <c r="L124">
        <f t="shared" si="14"/>
        <v>105.7415170011821</v>
      </c>
      <c r="O124" s="10"/>
    </row>
    <row r="125" spans="1:16" x14ac:dyDescent="0.25">
      <c r="A125">
        <v>123</v>
      </c>
      <c r="C125">
        <v>3</v>
      </c>
      <c r="D125" s="1">
        <v>44341</v>
      </c>
      <c r="F125" s="2">
        <f t="shared" si="19"/>
        <v>97.750000499999999</v>
      </c>
      <c r="I125">
        <v>0.9934440792507292</v>
      </c>
      <c r="K125">
        <f t="shared" si="13"/>
        <v>106.2611382389335</v>
      </c>
      <c r="L125">
        <f t="shared" si="14"/>
        <v>105.56449863791174</v>
      </c>
      <c r="O125" s="1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33B1-4984-46C2-BB0D-8D8EBE863B36}">
  <dimension ref="A1:I18"/>
  <sheetViews>
    <sheetView workbookViewId="0">
      <selection activeCell="A17" sqref="A17:B18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9" t="s">
        <v>22</v>
      </c>
      <c r="B3" s="9"/>
    </row>
    <row r="4" spans="1:9" x14ac:dyDescent="0.25">
      <c r="A4" s="6" t="s">
        <v>23</v>
      </c>
      <c r="B4" s="6">
        <v>0.27923547220317674</v>
      </c>
    </row>
    <row r="5" spans="1:9" x14ac:dyDescent="0.25">
      <c r="A5" s="6" t="s">
        <v>24</v>
      </c>
      <c r="B5" s="6">
        <v>7.7972448936531075E-2</v>
      </c>
    </row>
    <row r="6" spans="1:9" x14ac:dyDescent="0.25">
      <c r="A6" s="6" t="s">
        <v>25</v>
      </c>
      <c r="B6" s="6">
        <v>7.0158656130908464E-2</v>
      </c>
    </row>
    <row r="7" spans="1:9" x14ac:dyDescent="0.25">
      <c r="A7" s="6" t="s">
        <v>26</v>
      </c>
      <c r="B7" s="6">
        <v>6.2474339052031995</v>
      </c>
    </row>
    <row r="8" spans="1:9" ht="15.75" thickBot="1" x14ac:dyDescent="0.3">
      <c r="A8" s="7" t="s">
        <v>27</v>
      </c>
      <c r="B8" s="7">
        <v>120</v>
      </c>
    </row>
    <row r="10" spans="1:9" ht="15.75" thickBot="1" x14ac:dyDescent="0.3">
      <c r="A10" t="s">
        <v>28</v>
      </c>
    </row>
    <row r="11" spans="1:9" x14ac:dyDescent="0.25">
      <c r="A11" s="8"/>
      <c r="B11" s="8" t="s">
        <v>33</v>
      </c>
      <c r="C11" s="8" t="s">
        <v>34</v>
      </c>
      <c r="D11" s="8" t="s">
        <v>35</v>
      </c>
      <c r="E11" s="8" t="s">
        <v>36</v>
      </c>
      <c r="F11" s="8" t="s">
        <v>37</v>
      </c>
    </row>
    <row r="12" spans="1:9" x14ac:dyDescent="0.25">
      <c r="A12" s="6" t="s">
        <v>29</v>
      </c>
      <c r="B12" s="6">
        <v>1</v>
      </c>
      <c r="C12" s="6">
        <v>389.47772445870123</v>
      </c>
      <c r="D12" s="6">
        <v>389.47772445870123</v>
      </c>
      <c r="E12" s="6">
        <v>9.9788221771665064</v>
      </c>
      <c r="F12" s="6">
        <v>2.0114787089123673E-3</v>
      </c>
    </row>
    <row r="13" spans="1:9" x14ac:dyDescent="0.25">
      <c r="A13" s="6" t="s">
        <v>30</v>
      </c>
      <c r="B13" s="6">
        <v>118</v>
      </c>
      <c r="C13" s="6">
        <v>4605.5907871861345</v>
      </c>
      <c r="D13" s="6">
        <v>39.030430399882498</v>
      </c>
      <c r="E13" s="6"/>
      <c r="F13" s="6"/>
    </row>
    <row r="14" spans="1:9" ht="15.75" thickBot="1" x14ac:dyDescent="0.3">
      <c r="A14" s="7" t="s">
        <v>31</v>
      </c>
      <c r="B14" s="7">
        <v>119</v>
      </c>
      <c r="C14" s="7">
        <v>4995.0685116448358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38</v>
      </c>
      <c r="C16" s="8" t="s">
        <v>26</v>
      </c>
      <c r="D16" s="8" t="s">
        <v>39</v>
      </c>
      <c r="E16" s="8" t="s">
        <v>40</v>
      </c>
      <c r="F16" s="8" t="s">
        <v>41</v>
      </c>
      <c r="G16" s="8" t="s">
        <v>42</v>
      </c>
      <c r="H16" s="8" t="s">
        <v>43</v>
      </c>
      <c r="I16" s="8" t="s">
        <v>44</v>
      </c>
    </row>
    <row r="17" spans="1:9" x14ac:dyDescent="0.25">
      <c r="A17" s="6" t="s">
        <v>32</v>
      </c>
      <c r="B17" s="6">
        <v>99.864080692258312</v>
      </c>
      <c r="C17" s="6">
        <v>1.1477864292484479</v>
      </c>
      <c r="D17" s="6">
        <v>87.005803647328108</v>
      </c>
      <c r="E17" s="6">
        <v>7.0209800068079642E-109</v>
      </c>
      <c r="F17" s="6">
        <v>97.591151078325495</v>
      </c>
      <c r="G17" s="6">
        <v>102.13701030619113</v>
      </c>
      <c r="H17" s="6">
        <v>97.591151078325495</v>
      </c>
      <c r="I17" s="6">
        <v>102.13701030619113</v>
      </c>
    </row>
    <row r="18" spans="1:9" ht="15.75" thickBot="1" x14ac:dyDescent="0.3">
      <c r="A18" s="7" t="s">
        <v>9</v>
      </c>
      <c r="B18" s="7">
        <v>5.2008597940448632E-2</v>
      </c>
      <c r="C18" s="7">
        <v>1.6464005569953994E-2</v>
      </c>
      <c r="D18" s="7">
        <v>3.1589273776341393</v>
      </c>
      <c r="E18" s="7">
        <v>2.0114787089123673E-3</v>
      </c>
      <c r="F18" s="7">
        <v>1.9405384598393104E-2</v>
      </c>
      <c r="G18" s="7">
        <v>8.4611811282504168E-2</v>
      </c>
      <c r="H18" s="7">
        <v>1.9405384598393104E-2</v>
      </c>
      <c r="I18" s="7">
        <v>8.4611811282504168E-2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87F7F6A85B848BDF11AA5F1C826D5" ma:contentTypeVersion="8" ma:contentTypeDescription="Create a new document." ma:contentTypeScope="" ma:versionID="338583795e4b8ad797b7f7d83dcfb8ae">
  <xsd:schema xmlns:xsd="http://www.w3.org/2001/XMLSchema" xmlns:xs="http://www.w3.org/2001/XMLSchema" xmlns:p="http://schemas.microsoft.com/office/2006/metadata/properties" xmlns:ns3="d8c1ba90-5c41-4d95-88d6-4ba33fe844e1" xmlns:ns4="d0195cf9-6907-45b3-ade2-ed3436c4a5aa" targetNamespace="http://schemas.microsoft.com/office/2006/metadata/properties" ma:root="true" ma:fieldsID="3ae7c8ccfbfecf9d52387e6a9f45f3cd" ns3:_="" ns4:_="">
    <xsd:import namespace="d8c1ba90-5c41-4d95-88d6-4ba33fe844e1"/>
    <xsd:import namespace="d0195cf9-6907-45b3-ade2-ed3436c4a5a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ba90-5c41-4d95-88d6-4ba33fe844e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95cf9-6907-45b3-ade2-ed3436c4a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F857B6-4AFA-4610-A970-7E520AD7C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1ba90-5c41-4d95-88d6-4ba33fe844e1"/>
    <ds:schemaRef ds:uri="d0195cf9-6907-45b3-ade2-ed3436c4a5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4DBB58-CA78-430F-92BA-1CC2E8734F12}">
  <ds:schemaRefs>
    <ds:schemaRef ds:uri="http://schemas.microsoft.com/office/2006/metadata/properties"/>
    <ds:schemaRef ds:uri="http://schemas.microsoft.com/office/2006/documentManagement/types"/>
    <ds:schemaRef ds:uri="d8c1ba90-5c41-4d95-88d6-4ba33fe844e1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0195cf9-6907-45b3-ade2-ed3436c4a5aa"/>
  </ds:schemaRefs>
</ds:datastoreItem>
</file>

<file path=customXml/itemProps3.xml><?xml version="1.0" encoding="utf-8"?>
<ds:datastoreItem xmlns:ds="http://schemas.openxmlformats.org/officeDocument/2006/customXml" ds:itemID="{33C05423-644C-48CD-BA6D-9DD46840ED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Moving Average</vt:lpstr>
      <vt:lpstr>Exponential Smoothing</vt:lpstr>
      <vt:lpstr>Seasonal-Trend Model</vt:lpstr>
      <vt:lpstr>SLR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Cerino</dc:creator>
  <cp:lastModifiedBy>Oscar Cerino</cp:lastModifiedBy>
  <dcterms:created xsi:type="dcterms:W3CDTF">2021-05-27T22:58:00Z</dcterms:created>
  <dcterms:modified xsi:type="dcterms:W3CDTF">2021-05-28T06:35:45Z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0x0101004F787F7F6A85B848BDF11AA5F1C826D5</vt:lpwstr>
  </property>
</Properties>
</file>