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louvain-my.sharepoint.com/personal/loic_beuken_student_uclouvain_be/Documents/"/>
    </mc:Choice>
  </mc:AlternateContent>
  <xr:revisionPtr revIDLastSave="0" documentId="8_{EE991F72-9D4F-4B32-A030-397286A8871C}" xr6:coauthVersionLast="47" xr6:coauthVersionMax="47" xr10:uidLastSave="{00000000-0000-0000-0000-000000000000}"/>
  <bookViews>
    <workbookView xWindow="17520" yWindow="1770" windowWidth="11280" windowHeight="11190" firstSheet="2" activeTab="2" xr2:uid="{016D90BF-D52B-4EB2-855E-02CD77669FCB}"/>
  </bookViews>
  <sheets>
    <sheet name="Pendule" sheetId="1" r:id="rId1"/>
    <sheet name="Robot" sheetId="6" r:id="rId2"/>
    <sheet name="Filter" sheetId="3" r:id="rId3"/>
    <sheet name="Transistor" sheetId="4" r:id="rId4"/>
    <sheet name="Robertson" sheetId="5" r:id="rId5"/>
    <sheet name="CSTR" sheetId="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9" i="4" l="1"/>
  <c r="U48" i="4"/>
  <c r="U47" i="4"/>
  <c r="U46" i="4"/>
  <c r="U45" i="4"/>
  <c r="U44" i="4"/>
  <c r="U43" i="4"/>
  <c r="R55" i="5"/>
  <c r="R54" i="5"/>
  <c r="R48" i="5"/>
  <c r="S48" i="5"/>
  <c r="S47" i="5"/>
  <c r="S44" i="5"/>
  <c r="R43" i="5"/>
  <c r="L21" i="5"/>
  <c r="L22" i="5"/>
  <c r="L11" i="5"/>
  <c r="L12" i="5"/>
  <c r="L13" i="5"/>
  <c r="L33" i="5"/>
  <c r="L21" i="1"/>
  <c r="L22" i="1"/>
  <c r="L23" i="1"/>
  <c r="Q55" i="2"/>
  <c r="R55" i="2"/>
  <c r="S55" i="2"/>
  <c r="T55" i="2"/>
  <c r="U55" i="2"/>
  <c r="Q56" i="2"/>
  <c r="R56" i="2"/>
  <c r="S56" i="2"/>
  <c r="T56" i="2"/>
  <c r="U56" i="2"/>
  <c r="Q57" i="2"/>
  <c r="R57" i="2"/>
  <c r="S57" i="2"/>
  <c r="T57" i="2"/>
  <c r="U57" i="2"/>
  <c r="Q58" i="2"/>
  <c r="R58" i="2"/>
  <c r="S58" i="2"/>
  <c r="T58" i="2"/>
  <c r="U58" i="2"/>
  <c r="Q59" i="2"/>
  <c r="R59" i="2"/>
  <c r="S59" i="2"/>
  <c r="T59" i="2"/>
  <c r="U59" i="2"/>
  <c r="Q60" i="2"/>
  <c r="R60" i="2"/>
  <c r="S60" i="2"/>
  <c r="Q61" i="2"/>
  <c r="R61" i="2"/>
  <c r="S61" i="2"/>
  <c r="U54" i="2"/>
  <c r="T54" i="2"/>
  <c r="S54" i="2"/>
  <c r="R54" i="2"/>
  <c r="Q54" i="2"/>
  <c r="Q55" i="5"/>
  <c r="S55" i="5"/>
  <c r="T55" i="5"/>
  <c r="U55" i="5"/>
  <c r="Q56" i="5"/>
  <c r="R56" i="5"/>
  <c r="S56" i="5"/>
  <c r="T56" i="5"/>
  <c r="U56" i="5"/>
  <c r="Q57" i="5"/>
  <c r="R57" i="5"/>
  <c r="T57" i="5"/>
  <c r="U57" i="5"/>
  <c r="Q58" i="5"/>
  <c r="S58" i="5"/>
  <c r="T58" i="5"/>
  <c r="U58" i="5"/>
  <c r="Q59" i="5"/>
  <c r="R59" i="5"/>
  <c r="S59" i="5"/>
  <c r="T59" i="5"/>
  <c r="U59" i="5"/>
  <c r="Q60" i="5"/>
  <c r="R60" i="5"/>
  <c r="S60" i="5"/>
  <c r="T60" i="5"/>
  <c r="U60" i="5"/>
  <c r="Q61" i="5"/>
  <c r="R61" i="5"/>
  <c r="S61" i="5"/>
  <c r="T61" i="5"/>
  <c r="U61" i="5"/>
  <c r="U54" i="5"/>
  <c r="T54" i="5"/>
  <c r="S54" i="5"/>
  <c r="Q54" i="5"/>
  <c r="O55" i="5"/>
  <c r="O56" i="5"/>
  <c r="O57" i="5"/>
  <c r="O58" i="5"/>
  <c r="O59" i="5"/>
  <c r="O60" i="5"/>
  <c r="O61" i="5"/>
  <c r="O54" i="5"/>
  <c r="O55" i="4"/>
  <c r="O56" i="4"/>
  <c r="O57" i="4"/>
  <c r="O58" i="4"/>
  <c r="O59" i="4"/>
  <c r="O60" i="4"/>
  <c r="O61" i="4"/>
  <c r="O54" i="4"/>
  <c r="Q55" i="4"/>
  <c r="R55" i="4"/>
  <c r="S55" i="4"/>
  <c r="T55" i="4"/>
  <c r="U55" i="4"/>
  <c r="Q56" i="4"/>
  <c r="R56" i="4"/>
  <c r="S56" i="4"/>
  <c r="T56" i="4"/>
  <c r="U56" i="4"/>
  <c r="Q57" i="4"/>
  <c r="R57" i="4"/>
  <c r="S57" i="4"/>
  <c r="T57" i="4"/>
  <c r="U57" i="4"/>
  <c r="Q58" i="4"/>
  <c r="R58" i="4"/>
  <c r="S58" i="4"/>
  <c r="T58" i="4"/>
  <c r="U58" i="4"/>
  <c r="Q59" i="4"/>
  <c r="R59" i="4"/>
  <c r="S59" i="4"/>
  <c r="T59" i="4"/>
  <c r="U59" i="4"/>
  <c r="Q60" i="4"/>
  <c r="R60" i="4"/>
  <c r="S60" i="4"/>
  <c r="T60" i="4"/>
  <c r="U60" i="4"/>
  <c r="Q61" i="4"/>
  <c r="R61" i="4"/>
  <c r="S61" i="4"/>
  <c r="U54" i="4"/>
  <c r="T54" i="4"/>
  <c r="S54" i="4"/>
  <c r="R54" i="4"/>
  <c r="Q54" i="4"/>
  <c r="Q55" i="3"/>
  <c r="R55" i="3"/>
  <c r="S55" i="3"/>
  <c r="T55" i="3"/>
  <c r="U55" i="3"/>
  <c r="Q56" i="3"/>
  <c r="R56" i="3"/>
  <c r="S56" i="3"/>
  <c r="T56" i="3"/>
  <c r="U56" i="3"/>
  <c r="Q57" i="3"/>
  <c r="R57" i="3"/>
  <c r="S57" i="3"/>
  <c r="T57" i="3"/>
  <c r="U57" i="3"/>
  <c r="Q58" i="3"/>
  <c r="R58" i="3"/>
  <c r="S58" i="3"/>
  <c r="T58" i="3"/>
  <c r="U58" i="3"/>
  <c r="Q59" i="3"/>
  <c r="R59" i="3"/>
  <c r="S59" i="3"/>
  <c r="T59" i="3"/>
  <c r="U59" i="3"/>
  <c r="Q60" i="3"/>
  <c r="R60" i="3"/>
  <c r="S60" i="3"/>
  <c r="T60" i="3"/>
  <c r="U60" i="3"/>
  <c r="Q61" i="3"/>
  <c r="R61" i="3"/>
  <c r="S61" i="3"/>
  <c r="T61" i="3"/>
  <c r="U61" i="3"/>
  <c r="U54" i="3"/>
  <c r="T54" i="3"/>
  <c r="S54" i="3"/>
  <c r="R54" i="3"/>
  <c r="Q54" i="3"/>
  <c r="O55" i="3"/>
  <c r="O56" i="3"/>
  <c r="O57" i="3"/>
  <c r="O58" i="3"/>
  <c r="O59" i="3"/>
  <c r="O60" i="3"/>
  <c r="O61" i="3"/>
  <c r="O54" i="3"/>
  <c r="T55" i="6"/>
  <c r="U55" i="6"/>
  <c r="T56" i="6"/>
  <c r="U56" i="6"/>
  <c r="T57" i="6"/>
  <c r="U57" i="6"/>
  <c r="T58" i="6"/>
  <c r="U58" i="6"/>
  <c r="T59" i="6"/>
  <c r="U59" i="6"/>
  <c r="T60" i="6"/>
  <c r="U60" i="6"/>
  <c r="T61" i="6"/>
  <c r="U61" i="6"/>
  <c r="U54" i="6"/>
  <c r="T54" i="6"/>
  <c r="S55" i="6"/>
  <c r="S56" i="6"/>
  <c r="S57" i="6"/>
  <c r="S58" i="6"/>
  <c r="S59" i="6"/>
  <c r="S60" i="6"/>
  <c r="S61" i="6"/>
  <c r="S54" i="6"/>
  <c r="R55" i="6"/>
  <c r="R56" i="6"/>
  <c r="R57" i="6"/>
  <c r="R58" i="6"/>
  <c r="R59" i="6"/>
  <c r="R60" i="6"/>
  <c r="R61" i="6"/>
  <c r="R54" i="6"/>
  <c r="Q55" i="6"/>
  <c r="Q56" i="6"/>
  <c r="Q57" i="6"/>
  <c r="Q58" i="6"/>
  <c r="Q59" i="6"/>
  <c r="Q60" i="6"/>
  <c r="Q61" i="6"/>
  <c r="Q54" i="6"/>
  <c r="O55" i="6"/>
  <c r="O56" i="6"/>
  <c r="O57" i="6"/>
  <c r="O58" i="6"/>
  <c r="O59" i="6"/>
  <c r="O60" i="6"/>
  <c r="O61" i="6"/>
  <c r="O54" i="6"/>
  <c r="U55" i="1"/>
  <c r="U56" i="1"/>
  <c r="U57" i="1"/>
  <c r="U58" i="1"/>
  <c r="U54" i="1"/>
  <c r="T55" i="1"/>
  <c r="T56" i="1"/>
  <c r="T57" i="1"/>
  <c r="T58" i="1"/>
  <c r="T59" i="1"/>
  <c r="T54" i="1"/>
  <c r="S55" i="1"/>
  <c r="S56" i="1"/>
  <c r="S57" i="1"/>
  <c r="S58" i="1"/>
  <c r="S59" i="1"/>
  <c r="S60" i="1"/>
  <c r="S61" i="1"/>
  <c r="S54" i="1"/>
  <c r="R55" i="1"/>
  <c r="R56" i="1"/>
  <c r="R57" i="1"/>
  <c r="R58" i="1"/>
  <c r="R59" i="1"/>
  <c r="R60" i="1"/>
  <c r="R61" i="1"/>
  <c r="R54" i="1"/>
  <c r="Q55" i="1"/>
  <c r="Q56" i="1"/>
  <c r="Q57" i="1"/>
  <c r="Q58" i="1"/>
  <c r="Q59" i="1"/>
  <c r="Q60" i="1"/>
  <c r="Q61" i="1"/>
  <c r="Q54" i="1"/>
  <c r="U50" i="5"/>
  <c r="U49" i="5"/>
  <c r="U48" i="5"/>
  <c r="U50" i="6"/>
  <c r="N44" i="5"/>
  <c r="N45" i="5"/>
  <c r="N46" i="5"/>
  <c r="N47" i="5"/>
  <c r="N48" i="5"/>
  <c r="N49" i="5"/>
  <c r="N50" i="5"/>
  <c r="N43" i="5"/>
  <c r="N44" i="4"/>
  <c r="N45" i="4"/>
  <c r="N46" i="4"/>
  <c r="N47" i="4"/>
  <c r="N48" i="4"/>
  <c r="N49" i="4"/>
  <c r="N50" i="4"/>
  <c r="N43" i="4"/>
  <c r="N44" i="3"/>
  <c r="N45" i="3"/>
  <c r="N46" i="3"/>
  <c r="N47" i="3"/>
  <c r="N48" i="3"/>
  <c r="N49" i="3"/>
  <c r="N50" i="3"/>
  <c r="N43" i="3"/>
  <c r="N44" i="6"/>
  <c r="N45" i="6"/>
  <c r="N46" i="6"/>
  <c r="N47" i="6"/>
  <c r="N48" i="6"/>
  <c r="N49" i="6"/>
  <c r="N50" i="6"/>
  <c r="N43" i="6"/>
  <c r="N44" i="1"/>
  <c r="N45" i="1"/>
  <c r="N46" i="1"/>
  <c r="N47" i="1"/>
  <c r="N48" i="1"/>
  <c r="N49" i="1"/>
  <c r="N50" i="1"/>
  <c r="N43" i="1"/>
  <c r="N44" i="2"/>
  <c r="O55" i="2" s="1"/>
  <c r="N45" i="2"/>
  <c r="O56" i="2" s="1"/>
  <c r="N46" i="2"/>
  <c r="O57" i="2" s="1"/>
  <c r="N47" i="2"/>
  <c r="O58" i="2" s="1"/>
  <c r="N48" i="2"/>
  <c r="O59" i="2" s="1"/>
  <c r="N49" i="2"/>
  <c r="O60" i="2" s="1"/>
  <c r="N50" i="2"/>
  <c r="O61" i="2" s="1"/>
  <c r="N43" i="2"/>
  <c r="O54" i="2" s="1"/>
  <c r="S49" i="5"/>
  <c r="S50" i="5"/>
  <c r="Q49" i="5"/>
  <c r="Q50" i="5"/>
  <c r="U50" i="4"/>
  <c r="T50" i="4"/>
  <c r="S50" i="4"/>
  <c r="R50" i="4"/>
  <c r="Q50" i="4"/>
  <c r="O44" i="3"/>
  <c r="U44" i="3" s="1"/>
  <c r="O45" i="3"/>
  <c r="T45" i="3" s="1"/>
  <c r="O46" i="3"/>
  <c r="T46" i="3" s="1"/>
  <c r="O47" i="3"/>
  <c r="S47" i="3" s="1"/>
  <c r="O48" i="3"/>
  <c r="Q48" i="3" s="1"/>
  <c r="O49" i="3"/>
  <c r="Q49" i="3" s="1"/>
  <c r="O50" i="3"/>
  <c r="Q50" i="3" s="1"/>
  <c r="O43" i="3"/>
  <c r="Q43" i="3" s="1"/>
  <c r="U44" i="6"/>
  <c r="U45" i="6"/>
  <c r="U46" i="6"/>
  <c r="U47" i="6"/>
  <c r="U48" i="6"/>
  <c r="U49" i="6"/>
  <c r="U43" i="6"/>
  <c r="T44" i="6"/>
  <c r="T45" i="6"/>
  <c r="T46" i="6"/>
  <c r="T47" i="6"/>
  <c r="T48" i="6"/>
  <c r="T49" i="6"/>
  <c r="T43" i="6"/>
  <c r="S44" i="6"/>
  <c r="S45" i="6"/>
  <c r="S46" i="6"/>
  <c r="S47" i="6"/>
  <c r="S48" i="6"/>
  <c r="S49" i="6"/>
  <c r="S43" i="6"/>
  <c r="R44" i="6"/>
  <c r="R45" i="6"/>
  <c r="R46" i="6"/>
  <c r="R47" i="6"/>
  <c r="R48" i="6"/>
  <c r="R49" i="6"/>
  <c r="R43" i="6"/>
  <c r="Q44" i="6"/>
  <c r="Q45" i="6"/>
  <c r="Q46" i="6"/>
  <c r="Q47" i="6"/>
  <c r="Q48" i="6"/>
  <c r="Q49" i="6"/>
  <c r="Q43" i="6"/>
  <c r="O47" i="5"/>
  <c r="O48" i="5"/>
  <c r="T48" i="5" s="1"/>
  <c r="O49" i="5"/>
  <c r="T49" i="5" s="1"/>
  <c r="O50" i="5"/>
  <c r="T50" i="5" s="1"/>
  <c r="O44" i="4"/>
  <c r="O45" i="4"/>
  <c r="O46" i="4"/>
  <c r="O47" i="4"/>
  <c r="O48" i="4"/>
  <c r="O49" i="4"/>
  <c r="T49" i="4" s="1"/>
  <c r="O50" i="4"/>
  <c r="O43" i="4"/>
  <c r="O50" i="6"/>
  <c r="T50" i="6" s="1"/>
  <c r="O48" i="6"/>
  <c r="O49" i="6"/>
  <c r="O44" i="6"/>
  <c r="O45" i="6"/>
  <c r="O46" i="6"/>
  <c r="O47" i="6"/>
  <c r="O43" i="6"/>
  <c r="L32" i="2"/>
  <c r="L33" i="2"/>
  <c r="L34" i="2"/>
  <c r="L35" i="2"/>
  <c r="L36" i="2"/>
  <c r="L37" i="2"/>
  <c r="L38" i="2"/>
  <c r="L39" i="2"/>
  <c r="L22" i="2"/>
  <c r="L23" i="2"/>
  <c r="L24" i="2"/>
  <c r="L25" i="2"/>
  <c r="L26" i="2"/>
  <c r="L27" i="2"/>
  <c r="L28" i="2"/>
  <c r="L21" i="2"/>
  <c r="L11" i="2"/>
  <c r="O44" i="2" s="1"/>
  <c r="L12" i="2"/>
  <c r="O45" i="2" s="1"/>
  <c r="L13" i="2"/>
  <c r="O46" i="2" s="1"/>
  <c r="L14" i="2"/>
  <c r="O47" i="2" s="1"/>
  <c r="L15" i="2"/>
  <c r="O48" i="2" s="1"/>
  <c r="L16" i="2"/>
  <c r="O49" i="2" s="1"/>
  <c r="L17" i="2"/>
  <c r="O50" i="2" s="1"/>
  <c r="L10" i="2"/>
  <c r="O43" i="2" s="1"/>
  <c r="L34" i="5"/>
  <c r="L32" i="5"/>
  <c r="L23" i="5"/>
  <c r="L24" i="5"/>
  <c r="O46" i="5" s="1"/>
  <c r="Q46" i="5" s="1"/>
  <c r="O44" i="5"/>
  <c r="L10" i="5"/>
  <c r="O43" i="5" s="1"/>
  <c r="L33" i="4"/>
  <c r="L34" i="4"/>
  <c r="L35" i="4"/>
  <c r="L36" i="4"/>
  <c r="L37" i="4"/>
  <c r="L38" i="4"/>
  <c r="L39" i="4"/>
  <c r="L32" i="4"/>
  <c r="L22" i="4"/>
  <c r="L23" i="4"/>
  <c r="L24" i="4"/>
  <c r="L25" i="4"/>
  <c r="L26" i="4"/>
  <c r="L27" i="4"/>
  <c r="L28" i="4"/>
  <c r="L21" i="4"/>
  <c r="L13" i="4"/>
  <c r="L14" i="4"/>
  <c r="L15" i="4"/>
  <c r="L11" i="4"/>
  <c r="L33" i="3"/>
  <c r="L34" i="3"/>
  <c r="L35" i="3"/>
  <c r="L36" i="3"/>
  <c r="L37" i="3"/>
  <c r="L38" i="3"/>
  <c r="L39" i="3"/>
  <c r="L32" i="3"/>
  <c r="L22" i="3"/>
  <c r="L23" i="3"/>
  <c r="L24" i="3"/>
  <c r="L25" i="3"/>
  <c r="L26" i="3"/>
  <c r="L27" i="3"/>
  <c r="L28" i="3"/>
  <c r="L21" i="3"/>
  <c r="L11" i="3"/>
  <c r="L12" i="3"/>
  <c r="L13" i="3"/>
  <c r="L14" i="3"/>
  <c r="L15" i="3"/>
  <c r="L16" i="3"/>
  <c r="L17" i="3"/>
  <c r="L10" i="3"/>
  <c r="L33" i="6"/>
  <c r="L34" i="6"/>
  <c r="L35" i="6"/>
  <c r="L36" i="6"/>
  <c r="L37" i="6"/>
  <c r="L38" i="6"/>
  <c r="L39" i="6"/>
  <c r="L32" i="6"/>
  <c r="L22" i="6"/>
  <c r="L23" i="6"/>
  <c r="L24" i="6"/>
  <c r="L25" i="6"/>
  <c r="L26" i="6"/>
  <c r="L27" i="6"/>
  <c r="L28" i="6"/>
  <c r="L21" i="6"/>
  <c r="L11" i="6"/>
  <c r="L12" i="6"/>
  <c r="L13" i="6"/>
  <c r="L14" i="6"/>
  <c r="L15" i="6"/>
  <c r="L16" i="6"/>
  <c r="L17" i="6"/>
  <c r="L10" i="6"/>
  <c r="L33" i="1"/>
  <c r="L34" i="1"/>
  <c r="L35" i="1"/>
  <c r="L36" i="1"/>
  <c r="L37" i="1"/>
  <c r="L38" i="1"/>
  <c r="L39" i="1"/>
  <c r="L32" i="1"/>
  <c r="L28" i="1"/>
  <c r="L24" i="1"/>
  <c r="L25" i="1"/>
  <c r="L26" i="1"/>
  <c r="L27" i="1"/>
  <c r="L11" i="1"/>
  <c r="O44" i="1" s="1"/>
  <c r="L12" i="1"/>
  <c r="O45" i="1" s="1"/>
  <c r="L13" i="1"/>
  <c r="O46" i="1" s="1"/>
  <c r="L14" i="1"/>
  <c r="O47" i="1" s="1"/>
  <c r="L15" i="1"/>
  <c r="O48" i="1" s="1"/>
  <c r="L16" i="1"/>
  <c r="O49" i="1" s="1"/>
  <c r="L17" i="1"/>
  <c r="O50" i="1" s="1"/>
  <c r="L10" i="1"/>
  <c r="O43" i="1" s="1"/>
  <c r="T48" i="4" l="1"/>
  <c r="S48" i="4"/>
  <c r="R48" i="4"/>
  <c r="Q48" i="4"/>
  <c r="T47" i="4"/>
  <c r="S47" i="4"/>
  <c r="R47" i="4"/>
  <c r="Q47" i="4"/>
  <c r="T46" i="4"/>
  <c r="S46" i="4"/>
  <c r="R46" i="4"/>
  <c r="Q46" i="4"/>
  <c r="T45" i="4"/>
  <c r="S45" i="4"/>
  <c r="R45" i="4"/>
  <c r="Q45" i="4"/>
  <c r="T44" i="4"/>
  <c r="S44" i="4"/>
  <c r="R44" i="4"/>
  <c r="Q44" i="4"/>
  <c r="T43" i="4"/>
  <c r="S43" i="4"/>
  <c r="R43" i="4"/>
  <c r="Q43" i="4"/>
  <c r="Q47" i="3"/>
  <c r="Q46" i="3"/>
  <c r="R48" i="3"/>
  <c r="S46" i="3"/>
  <c r="T44" i="3"/>
  <c r="T49" i="3"/>
  <c r="R47" i="3"/>
  <c r="S45" i="3"/>
  <c r="U43" i="3"/>
  <c r="T50" i="3"/>
  <c r="Q44" i="3"/>
  <c r="R46" i="3"/>
  <c r="S44" i="3"/>
  <c r="U48" i="3"/>
  <c r="Q45" i="3"/>
  <c r="R45" i="3"/>
  <c r="T43" i="3"/>
  <c r="U47" i="3"/>
  <c r="R44" i="3"/>
  <c r="T48" i="3"/>
  <c r="U46" i="3"/>
  <c r="S43" i="3"/>
  <c r="T47" i="3"/>
  <c r="U45" i="3"/>
  <c r="S48" i="3"/>
  <c r="R43" i="3"/>
  <c r="U49" i="3"/>
  <c r="R47" i="5"/>
  <c r="U47" i="5"/>
  <c r="T47" i="5"/>
  <c r="Q47" i="5"/>
  <c r="O45" i="5"/>
  <c r="U44" i="5"/>
  <c r="T44" i="5"/>
  <c r="R44" i="5"/>
  <c r="Q44" i="5"/>
  <c r="T46" i="5"/>
  <c r="U46" i="5"/>
  <c r="T45" i="5"/>
  <c r="U45" i="5"/>
  <c r="U43" i="5"/>
  <c r="T43" i="5"/>
  <c r="S43" i="5"/>
  <c r="Q43" i="5"/>
  <c r="U50" i="1"/>
  <c r="T50" i="1"/>
  <c r="S50" i="1"/>
  <c r="R50" i="1"/>
  <c r="Q50" i="1"/>
  <c r="U49" i="1"/>
  <c r="T49" i="1"/>
  <c r="S49" i="1"/>
  <c r="R49" i="1"/>
  <c r="Q49" i="1"/>
  <c r="U48" i="1"/>
  <c r="T48" i="1"/>
  <c r="S48" i="1"/>
  <c r="R48" i="1"/>
  <c r="Q48" i="1"/>
  <c r="U47" i="1"/>
  <c r="T47" i="1"/>
  <c r="S47" i="1"/>
  <c r="R47" i="1"/>
  <c r="Q47" i="1"/>
  <c r="U46" i="1"/>
  <c r="T46" i="1"/>
  <c r="S46" i="1"/>
  <c r="R46" i="1"/>
  <c r="Q46" i="1"/>
  <c r="U43" i="1"/>
  <c r="T43" i="1"/>
  <c r="S43" i="1"/>
  <c r="R43" i="1"/>
  <c r="Q43" i="1"/>
  <c r="U45" i="1"/>
  <c r="T45" i="1"/>
  <c r="S45" i="1"/>
  <c r="R45" i="1"/>
  <c r="Q45" i="1"/>
  <c r="U44" i="1"/>
  <c r="T44" i="1"/>
  <c r="S44" i="1"/>
  <c r="R44" i="1"/>
  <c r="Q44" i="1"/>
  <c r="R50" i="5"/>
  <c r="R49" i="5"/>
  <c r="Q48" i="5"/>
  <c r="S46" i="5"/>
  <c r="R46" i="5"/>
  <c r="Q45" i="5"/>
  <c r="R45" i="5"/>
  <c r="S45" i="5"/>
  <c r="Q49" i="4"/>
  <c r="R49" i="4"/>
  <c r="S49" i="4"/>
  <c r="U50" i="3"/>
  <c r="R50" i="3"/>
  <c r="S50" i="3"/>
  <c r="R49" i="3"/>
  <c r="S49" i="3"/>
  <c r="Q50" i="6"/>
  <c r="R50" i="6"/>
  <c r="S50" i="6"/>
  <c r="T49" i="2"/>
  <c r="S49" i="2"/>
  <c r="R49" i="2"/>
  <c r="Q49" i="2"/>
  <c r="U49" i="2"/>
  <c r="U47" i="2"/>
  <c r="T47" i="2"/>
  <c r="S47" i="2"/>
  <c r="R47" i="2"/>
  <c r="Q47" i="2"/>
  <c r="T46" i="2"/>
  <c r="R46" i="2"/>
  <c r="U46" i="2"/>
  <c r="S46" i="2"/>
  <c r="Q46" i="2"/>
  <c r="T45" i="2"/>
  <c r="S45" i="2"/>
  <c r="R45" i="2"/>
  <c r="Q45" i="2"/>
  <c r="U45" i="2"/>
  <c r="U44" i="2"/>
  <c r="T44" i="2"/>
  <c r="S44" i="2"/>
  <c r="R44" i="2"/>
  <c r="Q44" i="2"/>
  <c r="U43" i="2"/>
  <c r="S43" i="2"/>
  <c r="R43" i="2"/>
  <c r="Q43" i="2"/>
  <c r="T43" i="2"/>
  <c r="U50" i="2"/>
  <c r="T50" i="2"/>
  <c r="S50" i="2"/>
  <c r="R50" i="2"/>
  <c r="Q50" i="2"/>
  <c r="T48" i="2"/>
  <c r="S48" i="2"/>
  <c r="R48" i="2"/>
  <c r="Q48" i="2"/>
  <c r="U48" i="2"/>
</calcChain>
</file>

<file path=xl/sharedStrings.xml><?xml version="1.0" encoding="utf-8"?>
<sst xmlns="http://schemas.openxmlformats.org/spreadsheetml/2006/main" count="599" uniqueCount="34">
  <si>
    <t>rtol</t>
  </si>
  <si>
    <t>atol = rtol*1e-2</t>
  </si>
  <si>
    <t>BDF</t>
  </si>
  <si>
    <t>error order</t>
  </si>
  <si>
    <t>Tolerance</t>
  </si>
  <si>
    <t>nfev</t>
  </si>
  <si>
    <t>njev</t>
  </si>
  <si>
    <t>nlu</t>
  </si>
  <si>
    <t>time</t>
  </si>
  <si>
    <t>nbr step</t>
  </si>
  <si>
    <t>nfev adjusted</t>
  </si>
  <si>
    <t>Radau</t>
  </si>
  <si>
    <t>Rosenbrock</t>
  </si>
  <si>
    <t>/</t>
  </si>
  <si>
    <t>SIABM</t>
  </si>
  <si>
    <t>ngev</t>
  </si>
  <si>
    <t>nfev corrected</t>
  </si>
  <si>
    <t>Rtol</t>
  </si>
  <si>
    <t>Bests</t>
  </si>
  <si>
    <t>SEABM</t>
  </si>
  <si>
    <t>Legend</t>
  </si>
  <si>
    <t>[0,5;1[</t>
  </si>
  <si>
    <t>[0,25;0,5[</t>
  </si>
  <si>
    <t>[0;0,25[</t>
  </si>
  <si>
    <t>fail</t>
  </si>
  <si>
    <t>pas run</t>
  </si>
  <si>
    <t>Tolérance</t>
  </si>
  <si>
    <t>0.0438</t>
  </si>
  <si>
    <t>1.15E-08</t>
  </si>
  <si>
    <t> </t>
  </si>
  <si>
    <t xml:space="preserve">BDF </t>
  </si>
  <si>
    <t>atol = rtol*1e-4</t>
  </si>
  <si>
    <t> 4,20E-05</t>
  </si>
  <si>
    <t>atol = rtol*1e-0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</si>
</sst>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E+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name val="Calibri"/>
    </font>
    <font>
      <sz val="11"/>
      <color rgb="FF0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D0CECE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11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1" fontId="2" fillId="0" borderId="5" xfId="0" applyNumberFormat="1" applyFont="1" applyBorder="1" applyAlignment="1">
      <alignment horizontal="center" vertical="center"/>
    </xf>
    <xf numFmtId="11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11" fontId="2" fillId="4" borderId="7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1" fontId="3" fillId="4" borderId="6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2" borderId="1" xfId="0" applyFill="1" applyBorder="1"/>
    <xf numFmtId="0" fontId="2" fillId="0" borderId="10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3" borderId="15" xfId="0" applyFill="1" applyBorder="1"/>
    <xf numFmtId="0" fontId="1" fillId="3" borderId="18" xfId="0" applyFont="1" applyFill="1" applyBorder="1" applyAlignment="1">
      <alignment horizontal="center" vertical="center"/>
    </xf>
    <xf numFmtId="0" fontId="4" fillId="10" borderId="11" xfId="0" applyFont="1" applyFill="1" applyBorder="1"/>
    <xf numFmtId="0" fontId="4" fillId="10" borderId="12" xfId="0" applyFont="1" applyFill="1" applyBorder="1"/>
    <xf numFmtId="0" fontId="4" fillId="10" borderId="13" xfId="0" applyFont="1" applyFill="1" applyBorder="1"/>
    <xf numFmtId="0" fontId="4" fillId="11" borderId="14" xfId="0" applyFont="1" applyFill="1" applyBorder="1" applyAlignment="1">
      <alignment horizontal="center"/>
    </xf>
    <xf numFmtId="0" fontId="4" fillId="12" borderId="14" xfId="0" applyFont="1" applyFill="1" applyBorder="1" applyAlignment="1">
      <alignment horizontal="center"/>
    </xf>
    <xf numFmtId="0" fontId="4" fillId="13" borderId="14" xfId="0" applyFont="1" applyFill="1" applyBorder="1" applyAlignment="1">
      <alignment horizontal="center"/>
    </xf>
    <xf numFmtId="0" fontId="4" fillId="14" borderId="1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/>
    </xf>
    <xf numFmtId="0" fontId="0" fillId="15" borderId="17" xfId="0" applyFill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0" fillId="3" borderId="29" xfId="0" applyFill="1" applyBorder="1" applyAlignment="1">
      <alignment horizontal="center"/>
    </xf>
    <xf numFmtId="11" fontId="0" fillId="3" borderId="29" xfId="0" applyNumberFormat="1" applyFill="1" applyBorder="1" applyAlignment="1">
      <alignment horizontal="center"/>
    </xf>
    <xf numFmtId="11" fontId="0" fillId="3" borderId="26" xfId="0" applyNumberFormat="1" applyFill="1" applyBorder="1" applyAlignment="1">
      <alignment horizontal="center"/>
    </xf>
    <xf numFmtId="11" fontId="0" fillId="3" borderId="27" xfId="0" applyNumberFormat="1" applyFill="1" applyBorder="1" applyAlignment="1">
      <alignment horizontal="center" vertical="center"/>
    </xf>
    <xf numFmtId="11" fontId="0" fillId="3" borderId="28" xfId="0" applyNumberFormat="1" applyFill="1" applyBorder="1" applyAlignment="1">
      <alignment horizontal="center" vertical="center"/>
    </xf>
    <xf numFmtId="11" fontId="0" fillId="3" borderId="30" xfId="0" applyNumberForma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11" fontId="0" fillId="3" borderId="31" xfId="0" applyNumberFormat="1" applyFill="1" applyBorder="1" applyAlignment="1">
      <alignment horizontal="center"/>
    </xf>
    <xf numFmtId="11" fontId="0" fillId="3" borderId="14" xfId="0" applyNumberFormat="1" applyFill="1" applyBorder="1" applyAlignment="1">
      <alignment horizontal="center"/>
    </xf>
    <xf numFmtId="11" fontId="0" fillId="3" borderId="32" xfId="0" applyNumberFormat="1" applyFill="1" applyBorder="1" applyAlignment="1">
      <alignment horizontal="center"/>
    </xf>
    <xf numFmtId="11" fontId="0" fillId="3" borderId="33" xfId="0" applyNumberFormat="1" applyFill="1" applyBorder="1" applyAlignment="1">
      <alignment horizontal="center"/>
    </xf>
    <xf numFmtId="11" fontId="0" fillId="3" borderId="16" xfId="0" applyNumberFormat="1" applyFill="1" applyBorder="1" applyAlignment="1">
      <alignment horizontal="center"/>
    </xf>
    <xf numFmtId="11" fontId="0" fillId="3" borderId="17" xfId="0" applyNumberFormat="1" applyFill="1" applyBorder="1" applyAlignment="1">
      <alignment horizontal="center"/>
    </xf>
    <xf numFmtId="11" fontId="0" fillId="3" borderId="13" xfId="0" applyNumberFormat="1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11" fontId="0" fillId="3" borderId="15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11" fontId="2" fillId="16" borderId="7" xfId="0" applyNumberFormat="1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11" fontId="2" fillId="17" borderId="7" xfId="0" applyNumberFormat="1" applyFont="1" applyFill="1" applyBorder="1" applyAlignment="1">
      <alignment horizontal="center" vertical="center"/>
    </xf>
    <xf numFmtId="0" fontId="2" fillId="17" borderId="7" xfId="0" applyFont="1" applyFill="1" applyBorder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11" fontId="2" fillId="2" borderId="5" xfId="0" applyNumberFormat="1" applyFont="1" applyFill="1" applyBorder="1" applyAlignment="1">
      <alignment horizontal="center" vertical="center"/>
    </xf>
    <xf numFmtId="11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6" borderId="0" xfId="0" applyNumberFormat="1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8" borderId="14" xfId="0" applyNumberFormat="1" applyFill="1" applyBorder="1" applyAlignment="1">
      <alignment horizontal="center"/>
    </xf>
    <xf numFmtId="164" fontId="0" fillId="6" borderId="14" xfId="0" applyNumberFormat="1" applyFill="1" applyBorder="1" applyAlignment="1">
      <alignment horizontal="center"/>
    </xf>
    <xf numFmtId="164" fontId="0" fillId="5" borderId="14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8" borderId="16" xfId="0" applyNumberFormat="1" applyFill="1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164" fontId="0" fillId="2" borderId="16" xfId="0" applyNumberFormat="1" applyFill="1" applyBorder="1" applyAlignment="1">
      <alignment horizontal="center"/>
    </xf>
    <xf numFmtId="164" fontId="0" fillId="2" borderId="17" xfId="0" applyNumberFormat="1" applyFill="1" applyBorder="1" applyAlignment="1">
      <alignment horizontal="center"/>
    </xf>
    <xf numFmtId="164" fontId="0" fillId="9" borderId="0" xfId="0" applyNumberFormat="1" applyFill="1" applyAlignment="1">
      <alignment horizontal="center"/>
    </xf>
    <xf numFmtId="164" fontId="0" fillId="9" borderId="14" xfId="0" applyNumberFormat="1" applyFill="1" applyBorder="1" applyAlignment="1">
      <alignment horizontal="center"/>
    </xf>
    <xf numFmtId="164" fontId="0" fillId="9" borderId="16" xfId="0" applyNumberFormat="1" applyFill="1" applyBorder="1" applyAlignment="1">
      <alignment horizontal="center"/>
    </xf>
    <xf numFmtId="164" fontId="0" fillId="5" borderId="17" xfId="0" applyNumberFormat="1" applyFill="1" applyBorder="1" applyAlignment="1">
      <alignment horizontal="center"/>
    </xf>
    <xf numFmtId="164" fontId="0" fillId="6" borderId="16" xfId="0" applyNumberFormat="1" applyFill="1" applyBorder="1" applyAlignment="1">
      <alignment horizontal="center"/>
    </xf>
    <xf numFmtId="164" fontId="0" fillId="18" borderId="0" xfId="0" applyNumberFormat="1" applyFill="1" applyAlignment="1">
      <alignment horizontal="center"/>
    </xf>
    <xf numFmtId="164" fontId="0" fillId="15" borderId="0" xfId="0" applyNumberFormat="1" applyFill="1" applyAlignment="1">
      <alignment horizontal="center"/>
    </xf>
    <xf numFmtId="164" fontId="0" fillId="15" borderId="16" xfId="0" applyNumberFormat="1" applyFill="1" applyBorder="1" applyAlignment="1">
      <alignment horizontal="center"/>
    </xf>
    <xf numFmtId="165" fontId="0" fillId="5" borderId="14" xfId="0" applyNumberFormat="1" applyFill="1" applyBorder="1" applyAlignment="1">
      <alignment horizontal="center"/>
    </xf>
    <xf numFmtId="0" fontId="0" fillId="17" borderId="5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1" fontId="0" fillId="7" borderId="0" xfId="0" applyNumberForma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7" borderId="16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1" fontId="0" fillId="7" borderId="16" xfId="0" applyNumberFormat="1" applyFill="1" applyBorder="1" applyAlignment="1">
      <alignment horizontal="center"/>
    </xf>
    <xf numFmtId="11" fontId="2" fillId="19" borderId="5" xfId="0" applyNumberFormat="1" applyFont="1" applyFill="1" applyBorder="1" applyAlignment="1">
      <alignment horizontal="center" vertical="center"/>
    </xf>
    <xf numFmtId="11" fontId="2" fillId="19" borderId="7" xfId="0" applyNumberFormat="1" applyFont="1" applyFill="1" applyBorder="1" applyAlignment="1">
      <alignment horizontal="center" vertical="center"/>
    </xf>
    <xf numFmtId="0" fontId="2" fillId="19" borderId="7" xfId="0" applyFont="1" applyFill="1" applyBorder="1" applyAlignment="1">
      <alignment horizontal="center" vertical="center"/>
    </xf>
    <xf numFmtId="0" fontId="0" fillId="19" borderId="1" xfId="0" applyFill="1" applyBorder="1" applyAlignment="1">
      <alignment horizontal="center"/>
    </xf>
    <xf numFmtId="0" fontId="2" fillId="19" borderId="5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AE745-43B9-4583-953D-7510818D968F}">
  <dimension ref="C1:X61"/>
  <sheetViews>
    <sheetView topLeftCell="B11" workbookViewId="0">
      <selection activeCell="L54" sqref="L54:L55"/>
    </sheetView>
  </sheetViews>
  <sheetFormatPr defaultColWidth="11.42578125" defaultRowHeight="15"/>
  <cols>
    <col min="7" max="7" width="11.42578125" customWidth="1"/>
    <col min="12" max="12" width="13.28515625" customWidth="1"/>
  </cols>
  <sheetData>
    <row r="1" spans="3:12">
      <c r="I1" s="45"/>
    </row>
    <row r="7" spans="3:12">
      <c r="F7" s="4" t="s">
        <v>0</v>
      </c>
      <c r="G7" s="3" t="s">
        <v>1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6</v>
      </c>
      <c r="E10" s="2">
        <v>0.4</v>
      </c>
      <c r="F10" s="2">
        <v>0.1</v>
      </c>
      <c r="G10" s="1">
        <v>122</v>
      </c>
      <c r="H10" s="1">
        <v>23</v>
      </c>
      <c r="I10" s="1">
        <v>31</v>
      </c>
      <c r="J10" s="1">
        <v>2.1899999999999999E-2</v>
      </c>
      <c r="K10" s="1">
        <v>31</v>
      </c>
      <c r="L10" s="47">
        <f>G10+$C$10*H10</f>
        <v>260</v>
      </c>
    </row>
    <row r="11" spans="3:12">
      <c r="E11" s="2">
        <v>0.1</v>
      </c>
      <c r="F11" s="2">
        <v>0.01</v>
      </c>
      <c r="G11" s="1">
        <v>166</v>
      </c>
      <c r="H11" s="1">
        <v>34</v>
      </c>
      <c r="I11" s="1">
        <v>44</v>
      </c>
      <c r="J11" s="1">
        <v>2.8299999999999999E-2</v>
      </c>
      <c r="K11" s="1">
        <v>44</v>
      </c>
      <c r="L11" s="47">
        <f t="shared" ref="L11:L17" si="0">G11+$C$10*H11</f>
        <v>370</v>
      </c>
    </row>
    <row r="12" spans="3:12">
      <c r="E12" s="2">
        <v>0.02</v>
      </c>
      <c r="F12" s="2">
        <v>1E-3</v>
      </c>
      <c r="G12" s="1">
        <v>262</v>
      </c>
      <c r="H12" s="1">
        <v>56</v>
      </c>
      <c r="I12" s="1">
        <v>69</v>
      </c>
      <c r="J12" s="1">
        <v>4.6800000000000001E-2</v>
      </c>
      <c r="K12" s="1">
        <v>70</v>
      </c>
      <c r="L12" s="47">
        <f t="shared" si="0"/>
        <v>598</v>
      </c>
    </row>
    <row r="13" spans="3:12">
      <c r="E13" s="2">
        <v>1E-3</v>
      </c>
      <c r="F13" s="2">
        <v>1E-4</v>
      </c>
      <c r="G13" s="1">
        <v>380</v>
      </c>
      <c r="H13" s="1">
        <v>82</v>
      </c>
      <c r="I13" s="1">
        <v>100</v>
      </c>
      <c r="J13" s="1">
        <v>5.7799999999999997E-2</v>
      </c>
      <c r="K13" s="1">
        <v>99</v>
      </c>
      <c r="L13" s="47">
        <f t="shared" si="0"/>
        <v>872</v>
      </c>
    </row>
    <row r="14" spans="3:12">
      <c r="E14" s="2">
        <v>6.0000000000000002E-5</v>
      </c>
      <c r="F14" s="2">
        <v>1.0000000000000001E-5</v>
      </c>
      <c r="G14" s="1">
        <v>525</v>
      </c>
      <c r="H14" s="1">
        <v>114</v>
      </c>
      <c r="I14" s="1">
        <v>137</v>
      </c>
      <c r="J14" s="1">
        <v>7.9799999999999996E-2</v>
      </c>
      <c r="K14" s="1">
        <v>137</v>
      </c>
      <c r="L14" s="47">
        <f t="shared" si="0"/>
        <v>1209</v>
      </c>
    </row>
    <row r="15" spans="3:12">
      <c r="E15" s="2">
        <v>1.0000000000000001E-5</v>
      </c>
      <c r="F15" s="2">
        <v>9.9999999999999995E-7</v>
      </c>
      <c r="G15" s="1">
        <v>694</v>
      </c>
      <c r="H15" s="1">
        <v>154</v>
      </c>
      <c r="I15" s="1">
        <v>186</v>
      </c>
      <c r="J15" s="1">
        <v>0.1037</v>
      </c>
      <c r="K15" s="1">
        <v>185</v>
      </c>
      <c r="L15" s="47">
        <f t="shared" si="0"/>
        <v>1618</v>
      </c>
    </row>
    <row r="16" spans="3:12">
      <c r="E16" s="2">
        <v>9.9999999999999995E-7</v>
      </c>
      <c r="F16" s="2">
        <v>9.9999999999999995E-8</v>
      </c>
      <c r="G16" s="1">
        <v>981</v>
      </c>
      <c r="H16" s="1">
        <v>218</v>
      </c>
      <c r="I16" s="1">
        <v>264</v>
      </c>
      <c r="J16" s="1">
        <v>0.14960000000000001</v>
      </c>
      <c r="K16" s="1">
        <v>263</v>
      </c>
      <c r="L16" s="47">
        <f t="shared" si="0"/>
        <v>2289</v>
      </c>
    </row>
    <row r="17" spans="3:12">
      <c r="E17" s="2">
        <v>9.9999999999999995E-8</v>
      </c>
      <c r="F17" s="2">
        <v>1E-8</v>
      </c>
      <c r="G17" s="1">
        <v>1406</v>
      </c>
      <c r="H17" s="1">
        <v>313</v>
      </c>
      <c r="I17" s="1">
        <v>380</v>
      </c>
      <c r="J17" s="1">
        <v>0.19939999999999999</v>
      </c>
      <c r="K17" s="1">
        <v>378</v>
      </c>
      <c r="L17" s="47">
        <f t="shared" si="0"/>
        <v>3284</v>
      </c>
    </row>
    <row r="18" spans="3:12">
      <c r="L18" s="45"/>
    </row>
    <row r="19" spans="3:12">
      <c r="L19" s="45"/>
    </row>
    <row r="20" spans="3:12">
      <c r="C20" s="1" t="s">
        <v>11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</row>
    <row r="21" spans="3:12">
      <c r="C21" s="45">
        <v>5</v>
      </c>
      <c r="E21" s="2">
        <v>3.5000000000000003E-2</v>
      </c>
      <c r="F21" s="2">
        <v>0.1</v>
      </c>
      <c r="G21" s="1">
        <v>212</v>
      </c>
      <c r="H21" s="1">
        <v>14</v>
      </c>
      <c r="I21" s="1">
        <v>56</v>
      </c>
      <c r="J21" s="1">
        <v>3.9879999999999999E-2</v>
      </c>
      <c r="K21" s="1">
        <v>17</v>
      </c>
      <c r="L21" s="47">
        <f>G21+$C$21*H21</f>
        <v>282</v>
      </c>
    </row>
    <row r="22" spans="3:12">
      <c r="E22" s="2">
        <v>8.0000000000000004E-4</v>
      </c>
      <c r="F22" s="2">
        <v>0.01</v>
      </c>
      <c r="G22" s="1">
        <v>231</v>
      </c>
      <c r="H22" s="1">
        <v>15</v>
      </c>
      <c r="I22" s="1">
        <v>52</v>
      </c>
      <c r="J22" s="1">
        <v>2.4930000000000001E-2</v>
      </c>
      <c r="K22" s="1">
        <v>21</v>
      </c>
      <c r="L22" s="47">
        <f t="shared" ref="L22:L23" si="1">G22+$C$21*H22</f>
        <v>306</v>
      </c>
    </row>
    <row r="23" spans="3:12">
      <c r="E23" s="2">
        <v>6.0000000000000002E-5</v>
      </c>
      <c r="F23" s="2">
        <v>1E-3</v>
      </c>
      <c r="G23" s="1">
        <v>272</v>
      </c>
      <c r="H23" s="1">
        <v>20</v>
      </c>
      <c r="I23" s="1">
        <v>60</v>
      </c>
      <c r="J23" s="1">
        <v>5.0799999999999998E-2</v>
      </c>
      <c r="K23" s="1">
        <v>29</v>
      </c>
      <c r="L23" s="47">
        <f t="shared" si="1"/>
        <v>372</v>
      </c>
    </row>
    <row r="24" spans="3:12">
      <c r="E24" s="2">
        <v>1.5E-6</v>
      </c>
      <c r="F24" s="2">
        <v>1E-4</v>
      </c>
      <c r="G24" s="1">
        <v>515</v>
      </c>
      <c r="H24" s="1">
        <v>35</v>
      </c>
      <c r="I24" s="1">
        <v>94</v>
      </c>
      <c r="J24" s="1">
        <v>8.1769999999999995E-2</v>
      </c>
      <c r="K24" s="1">
        <v>50</v>
      </c>
      <c r="L24" s="47">
        <f>G24+$C$21*H24</f>
        <v>690</v>
      </c>
    </row>
    <row r="25" spans="3:12">
      <c r="E25" s="2">
        <v>1.4999999999999999E-7</v>
      </c>
      <c r="F25" s="2">
        <v>1.0000000000000001E-5</v>
      </c>
      <c r="G25" s="1">
        <v>888</v>
      </c>
      <c r="H25" s="1">
        <v>60</v>
      </c>
      <c r="I25" s="1">
        <v>142</v>
      </c>
      <c r="J25" s="1">
        <v>9.4060000000000005E-2</v>
      </c>
      <c r="K25" s="1">
        <v>87</v>
      </c>
      <c r="L25" s="47">
        <f>G25+$C$21*H25</f>
        <v>1188</v>
      </c>
    </row>
    <row r="26" spans="3:12">
      <c r="E26" s="2">
        <v>5.0000000000000001E-9</v>
      </c>
      <c r="F26" s="2">
        <v>9.9999999999999995E-7</v>
      </c>
      <c r="G26" s="1">
        <v>1510</v>
      </c>
      <c r="H26" s="1">
        <v>91</v>
      </c>
      <c r="I26" s="1">
        <v>208</v>
      </c>
      <c r="J26" s="1">
        <v>0.18390000000000001</v>
      </c>
      <c r="K26" s="1">
        <v>151</v>
      </c>
      <c r="L26" s="47">
        <f>G26+$C$21*H26</f>
        <v>1965</v>
      </c>
    </row>
    <row r="27" spans="3:12">
      <c r="E27" s="2">
        <v>1E-10</v>
      </c>
      <c r="F27" s="2">
        <v>9.9999999999999995E-8</v>
      </c>
      <c r="G27" s="1">
        <v>2667</v>
      </c>
      <c r="H27" s="1">
        <v>88</v>
      </c>
      <c r="I27" s="1">
        <v>214</v>
      </c>
      <c r="J27" s="1">
        <v>0.19139999999999999</v>
      </c>
      <c r="K27" s="1">
        <v>267</v>
      </c>
      <c r="L27" s="47">
        <f>G27+$C$21*H27</f>
        <v>3107</v>
      </c>
    </row>
    <row r="28" spans="3:12">
      <c r="E28" s="2">
        <v>9.9999999999999994E-12</v>
      </c>
      <c r="F28" s="2">
        <v>1E-8</v>
      </c>
      <c r="G28" s="1">
        <v>4701</v>
      </c>
      <c r="H28" s="1">
        <v>74</v>
      </c>
      <c r="I28" s="1">
        <v>180</v>
      </c>
      <c r="J28" s="1">
        <v>0.4642</v>
      </c>
      <c r="K28" s="1">
        <v>468</v>
      </c>
      <c r="L28" s="47">
        <f>G28+$C$21*H28</f>
        <v>5071</v>
      </c>
    </row>
    <row r="29" spans="3:12">
      <c r="L29" s="45"/>
    </row>
    <row r="30" spans="3:12">
      <c r="L30" s="45"/>
    </row>
    <row r="31" spans="3:12">
      <c r="C31" s="1" t="s">
        <v>12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3:12">
      <c r="C32" s="75">
        <v>6</v>
      </c>
      <c r="E32" s="2">
        <v>0.12</v>
      </c>
      <c r="F32" s="2">
        <v>0.1</v>
      </c>
      <c r="G32" s="1">
        <v>118</v>
      </c>
      <c r="H32" s="1">
        <v>15</v>
      </c>
      <c r="I32" s="1" t="s">
        <v>13</v>
      </c>
      <c r="J32" s="1">
        <v>1.3899999999999999E-2</v>
      </c>
      <c r="K32" s="1">
        <v>15</v>
      </c>
      <c r="L32" s="47">
        <f>G32+H32*$C$32</f>
        <v>208</v>
      </c>
    </row>
    <row r="33" spans="3:24">
      <c r="E33" s="2">
        <v>2.5000000000000001E-2</v>
      </c>
      <c r="F33" s="2">
        <v>0.01</v>
      </c>
      <c r="G33" s="1">
        <v>160</v>
      </c>
      <c r="H33" s="1">
        <v>21</v>
      </c>
      <c r="I33" s="1" t="s">
        <v>13</v>
      </c>
      <c r="J33" s="1">
        <v>1.6899999999999998E-2</v>
      </c>
      <c r="K33" s="1">
        <v>21</v>
      </c>
      <c r="L33" s="47">
        <f t="shared" ref="L33:L39" si="2">G33+H33*$C$32</f>
        <v>286</v>
      </c>
    </row>
    <row r="34" spans="3:24">
      <c r="E34" s="2">
        <v>2.5000000000000001E-3</v>
      </c>
      <c r="F34" s="2">
        <v>1E-3</v>
      </c>
      <c r="G34" s="1">
        <v>238</v>
      </c>
      <c r="H34" s="1">
        <v>33</v>
      </c>
      <c r="I34" s="1" t="s">
        <v>13</v>
      </c>
      <c r="J34" s="1">
        <v>2.9899999999999999E-2</v>
      </c>
      <c r="K34" s="1">
        <v>33</v>
      </c>
      <c r="L34" s="47">
        <f t="shared" si="2"/>
        <v>436</v>
      </c>
    </row>
    <row r="35" spans="3:24">
      <c r="E35" s="2">
        <v>1.75E-4</v>
      </c>
      <c r="F35" s="2">
        <v>1E-4</v>
      </c>
      <c r="G35" s="1">
        <v>372</v>
      </c>
      <c r="H35" s="1">
        <v>53</v>
      </c>
      <c r="I35" s="1" t="s">
        <v>13</v>
      </c>
      <c r="J35" s="1">
        <v>3.49E-2</v>
      </c>
      <c r="K35" s="1">
        <v>53</v>
      </c>
      <c r="L35" s="47">
        <f t="shared" si="2"/>
        <v>690</v>
      </c>
    </row>
    <row r="36" spans="3:24">
      <c r="E36" s="2">
        <v>1.0000000000000001E-5</v>
      </c>
      <c r="F36" s="2">
        <v>1.0000000000000001E-5</v>
      </c>
      <c r="G36" s="1">
        <v>1019</v>
      </c>
      <c r="H36" s="1">
        <v>124</v>
      </c>
      <c r="I36" s="1" t="s">
        <v>13</v>
      </c>
      <c r="J36" s="1">
        <v>9.1700000000000004E-2</v>
      </c>
      <c r="K36" s="1">
        <v>124</v>
      </c>
      <c r="L36" s="47">
        <f t="shared" si="2"/>
        <v>1763</v>
      </c>
    </row>
    <row r="37" spans="3:24">
      <c r="E37" s="2">
        <v>5.0000000000000004E-6</v>
      </c>
      <c r="F37" s="2">
        <v>9.9999999999999995E-7</v>
      </c>
      <c r="G37" s="1">
        <v>3403</v>
      </c>
      <c r="H37" s="1">
        <v>372</v>
      </c>
      <c r="I37" s="1" t="s">
        <v>13</v>
      </c>
      <c r="J37" s="1">
        <v>0.2893</v>
      </c>
      <c r="K37" s="1">
        <v>372</v>
      </c>
      <c r="L37" s="47">
        <f t="shared" si="2"/>
        <v>5635</v>
      </c>
    </row>
    <row r="38" spans="3:24">
      <c r="E38" s="2">
        <v>3.9999999999999998E-7</v>
      </c>
      <c r="F38" s="2">
        <v>9.9999999999999995E-8</v>
      </c>
      <c r="G38" s="1">
        <v>11783</v>
      </c>
      <c r="H38" s="1">
        <v>1252</v>
      </c>
      <c r="I38" s="1" t="s">
        <v>13</v>
      </c>
      <c r="J38" s="7">
        <v>0.69720000000000004</v>
      </c>
      <c r="K38" s="1">
        <v>1252</v>
      </c>
      <c r="L38" s="47">
        <f t="shared" si="2"/>
        <v>19295</v>
      </c>
    </row>
    <row r="39" spans="3:24">
      <c r="E39" s="2">
        <v>8.0000000000000002E-8</v>
      </c>
      <c r="F39" s="2">
        <v>1E-8</v>
      </c>
      <c r="G39" s="1">
        <v>36911</v>
      </c>
      <c r="H39" s="1">
        <v>3988</v>
      </c>
      <c r="I39" s="4" t="s">
        <v>13</v>
      </c>
      <c r="J39" s="1">
        <v>3.1410999999999998</v>
      </c>
      <c r="K39" s="1">
        <v>3988</v>
      </c>
      <c r="L39" s="47">
        <f t="shared" si="2"/>
        <v>60839</v>
      </c>
    </row>
    <row r="41" spans="3:24" ht="15.75" thickBot="1"/>
    <row r="42" spans="3:24" ht="15.75" thickBot="1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1" t="s">
        <v>16</v>
      </c>
      <c r="N42" s="46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4">
      <c r="E43" s="2">
        <v>0.03</v>
      </c>
      <c r="F43" s="2">
        <v>0.1</v>
      </c>
      <c r="G43" s="1">
        <v>821</v>
      </c>
      <c r="H43" s="1">
        <v>355</v>
      </c>
      <c r="I43" s="1" t="s">
        <v>13</v>
      </c>
      <c r="J43" s="1">
        <v>2.495E-2</v>
      </c>
      <c r="K43" s="1">
        <v>39</v>
      </c>
      <c r="L43" s="1">
        <v>242</v>
      </c>
      <c r="N43" s="70">
        <f>F43</f>
        <v>0.1</v>
      </c>
      <c r="O43" s="71">
        <f t="shared" ref="O43:O50" si="3">MIN(L10,L21,L32,L43,L54)</f>
        <v>90</v>
      </c>
      <c r="P43" s="52"/>
      <c r="Q43" s="87">
        <f t="shared" ref="Q43:Q50" si="4">O43/L10</f>
        <v>0.34615384615384615</v>
      </c>
      <c r="R43" s="87">
        <f>O43/L21</f>
        <v>0.31914893617021278</v>
      </c>
      <c r="S43" s="87">
        <f>O43/L32</f>
        <v>0.43269230769230771</v>
      </c>
      <c r="T43" s="87">
        <f>O43/L43</f>
        <v>0.37190082644628097</v>
      </c>
      <c r="U43" s="113">
        <f>O43/L54</f>
        <v>1</v>
      </c>
      <c r="W43" s="34" t="s">
        <v>20</v>
      </c>
      <c r="X43" s="35"/>
    </row>
    <row r="44" spans="3:24">
      <c r="E44" s="2">
        <v>7.0000000000000001E-3</v>
      </c>
      <c r="F44" s="2">
        <v>0.01</v>
      </c>
      <c r="G44" s="1">
        <v>2170</v>
      </c>
      <c r="H44" s="1">
        <v>934</v>
      </c>
      <c r="I44" s="1" t="s">
        <v>13</v>
      </c>
      <c r="J44" s="1">
        <v>0.12559999999999999</v>
      </c>
      <c r="K44" s="1">
        <v>98</v>
      </c>
      <c r="L44" s="1">
        <v>642</v>
      </c>
      <c r="N44" s="70">
        <f t="shared" ref="N44:N50" si="5">F44</f>
        <v>0.01</v>
      </c>
      <c r="O44" s="72">
        <f t="shared" si="3"/>
        <v>235</v>
      </c>
      <c r="P44" s="52"/>
      <c r="Q44" s="88">
        <f t="shared" si="4"/>
        <v>0.63513513513513509</v>
      </c>
      <c r="R44" s="88">
        <f>O44/L22</f>
        <v>0.76797385620915037</v>
      </c>
      <c r="S44" s="88">
        <f t="shared" ref="S44:S50" si="6">O44/L33</f>
        <v>0.82167832167832167</v>
      </c>
      <c r="T44" s="87">
        <f t="shared" ref="T44:T50" si="7">O44/L44</f>
        <v>0.36604361370716509</v>
      </c>
      <c r="U44" s="113">
        <f t="shared" ref="U44:U50" si="8">O44/L55</f>
        <v>1</v>
      </c>
      <c r="W44" s="36"/>
      <c r="X44" s="37">
        <v>1</v>
      </c>
    </row>
    <row r="45" spans="3:24">
      <c r="E45" s="2">
        <v>2.5000000000000001E-3</v>
      </c>
      <c r="F45" s="2">
        <v>1E-3</v>
      </c>
      <c r="G45" s="1">
        <v>6695</v>
      </c>
      <c r="H45" s="1">
        <v>2823</v>
      </c>
      <c r="I45" s="1" t="s">
        <v>13</v>
      </c>
      <c r="J45" s="1">
        <v>0.44330000000000003</v>
      </c>
      <c r="K45" s="1">
        <v>291</v>
      </c>
      <c r="L45" s="1">
        <v>1982</v>
      </c>
      <c r="N45" s="70">
        <f t="shared" si="5"/>
        <v>1E-3</v>
      </c>
      <c r="O45" s="72">
        <f t="shared" si="3"/>
        <v>372</v>
      </c>
      <c r="P45" s="52"/>
      <c r="Q45" s="88">
        <f t="shared" si="4"/>
        <v>0.62207357859531776</v>
      </c>
      <c r="R45" s="110">
        <f>O45/L23</f>
        <v>1</v>
      </c>
      <c r="S45" s="88">
        <f t="shared" si="6"/>
        <v>0.85321100917431192</v>
      </c>
      <c r="T45" s="89">
        <f t="shared" si="7"/>
        <v>0.18768920282542886</v>
      </c>
      <c r="U45" s="90">
        <f t="shared" si="8"/>
        <v>0.51955307262569828</v>
      </c>
      <c r="W45" s="36"/>
      <c r="X45" s="38" t="s">
        <v>21</v>
      </c>
    </row>
    <row r="46" spans="3:24">
      <c r="E46" s="2">
        <v>2.9999999999999997E-4</v>
      </c>
      <c r="F46" s="2">
        <v>1E-4</v>
      </c>
      <c r="G46" s="1">
        <v>19777</v>
      </c>
      <c r="H46" s="1">
        <v>8373</v>
      </c>
      <c r="I46" s="1" t="s">
        <v>13</v>
      </c>
      <c r="J46" s="1">
        <v>0.77639999999999998</v>
      </c>
      <c r="K46" s="1">
        <v>856</v>
      </c>
      <c r="L46" s="1">
        <v>5869</v>
      </c>
      <c r="N46" s="70">
        <f t="shared" si="5"/>
        <v>1E-4</v>
      </c>
      <c r="O46" s="72">
        <f t="shared" si="3"/>
        <v>690</v>
      </c>
      <c r="P46" s="52"/>
      <c r="Q46" s="88">
        <f t="shared" si="4"/>
        <v>0.79128440366972475</v>
      </c>
      <c r="R46" s="110">
        <f t="shared" ref="R46:R50" si="9">O46/L24</f>
        <v>1</v>
      </c>
      <c r="S46" s="110">
        <f t="shared" si="6"/>
        <v>1</v>
      </c>
      <c r="T46" s="89">
        <f t="shared" si="7"/>
        <v>0.11756687681035952</v>
      </c>
      <c r="U46" s="91">
        <f t="shared" si="8"/>
        <v>0.3242481203007519</v>
      </c>
      <c r="W46" s="36"/>
      <c r="X46" s="39" t="s">
        <v>22</v>
      </c>
    </row>
    <row r="47" spans="3:24">
      <c r="E47" s="2">
        <v>4.0000000000000003E-5</v>
      </c>
      <c r="F47" s="2">
        <v>1.0000000000000001E-5</v>
      </c>
      <c r="G47" s="1">
        <v>62025</v>
      </c>
      <c r="H47" s="1">
        <v>26474</v>
      </c>
      <c r="I47" s="1" t="s">
        <v>13</v>
      </c>
      <c r="J47" s="1">
        <v>3.0678000000000001</v>
      </c>
      <c r="K47" s="1">
        <v>2678</v>
      </c>
      <c r="L47" s="1">
        <v>18393</v>
      </c>
      <c r="N47" s="70">
        <f t="shared" si="5"/>
        <v>1.0000000000000001E-5</v>
      </c>
      <c r="O47" s="72">
        <f t="shared" si="3"/>
        <v>1188</v>
      </c>
      <c r="P47" s="52"/>
      <c r="Q47" s="88">
        <f t="shared" si="4"/>
        <v>0.98263027295285355</v>
      </c>
      <c r="R47" s="110">
        <f t="shared" si="9"/>
        <v>1</v>
      </c>
      <c r="S47" s="88">
        <f t="shared" si="6"/>
        <v>0.67385138967668745</v>
      </c>
      <c r="T47" s="89">
        <f t="shared" si="7"/>
        <v>6.4589789593867228E-2</v>
      </c>
      <c r="U47" s="92">
        <f t="shared" si="8"/>
        <v>0.17870036101083034</v>
      </c>
      <c r="W47" s="36"/>
      <c r="X47" s="40" t="s">
        <v>23</v>
      </c>
    </row>
    <row r="48" spans="3:24">
      <c r="E48" s="2">
        <v>7.9999999999999996E-7</v>
      </c>
      <c r="F48" s="2">
        <v>9.9999999999999995E-7</v>
      </c>
      <c r="G48" s="1">
        <v>114681</v>
      </c>
      <c r="H48" s="1">
        <v>51947</v>
      </c>
      <c r="I48" s="1" t="s">
        <v>13</v>
      </c>
      <c r="J48" s="1">
        <v>5.8494999999999999</v>
      </c>
      <c r="K48" s="1">
        <v>5062</v>
      </c>
      <c r="L48" s="1">
        <v>34334</v>
      </c>
      <c r="N48" s="70">
        <f t="shared" si="5"/>
        <v>9.9999999999999995E-7</v>
      </c>
      <c r="O48" s="72">
        <f t="shared" si="3"/>
        <v>1618</v>
      </c>
      <c r="P48" s="52"/>
      <c r="Q48" s="111">
        <f t="shared" si="4"/>
        <v>1</v>
      </c>
      <c r="R48" s="88">
        <f t="shared" si="9"/>
        <v>0.82340966921119596</v>
      </c>
      <c r="S48" s="87">
        <f t="shared" si="6"/>
        <v>0.28713398402839396</v>
      </c>
      <c r="T48" s="89">
        <f t="shared" si="7"/>
        <v>4.712529853789247E-2</v>
      </c>
      <c r="U48" s="93" t="e">
        <f t="shared" si="8"/>
        <v>#DIV/0!</v>
      </c>
      <c r="W48" s="36"/>
      <c r="X48" s="42" t="s">
        <v>24</v>
      </c>
    </row>
    <row r="49" spans="3:24" ht="15.75" thickBot="1">
      <c r="E49" s="5"/>
      <c r="F49" s="5">
        <v>9.9999999999999995E-8</v>
      </c>
      <c r="G49" s="6"/>
      <c r="H49" s="6"/>
      <c r="I49" s="6" t="s">
        <v>13</v>
      </c>
      <c r="J49" s="6"/>
      <c r="K49" s="6"/>
      <c r="L49" s="29"/>
      <c r="N49" s="70">
        <f t="shared" si="5"/>
        <v>9.9999999999999995E-8</v>
      </c>
      <c r="O49" s="72">
        <f t="shared" si="3"/>
        <v>2289</v>
      </c>
      <c r="P49" s="52"/>
      <c r="Q49" s="111">
        <f t="shared" si="4"/>
        <v>1</v>
      </c>
      <c r="R49" s="88">
        <f t="shared" si="9"/>
        <v>0.73672352751850656</v>
      </c>
      <c r="S49" s="89">
        <f t="shared" si="6"/>
        <v>0.11863176988857217</v>
      </c>
      <c r="T49" s="94" t="e">
        <f t="shared" si="7"/>
        <v>#DIV/0!</v>
      </c>
      <c r="U49" s="93" t="e">
        <f t="shared" si="8"/>
        <v>#DIV/0!</v>
      </c>
      <c r="W49" s="32"/>
      <c r="X49" s="43" t="s">
        <v>25</v>
      </c>
    </row>
    <row r="50" spans="3:24" ht="15.75" thickBot="1">
      <c r="E50" s="5"/>
      <c r="F50" s="5">
        <v>1E-8</v>
      </c>
      <c r="G50" s="6"/>
      <c r="H50" s="6"/>
      <c r="I50" s="6" t="s">
        <v>13</v>
      </c>
      <c r="J50" s="6"/>
      <c r="K50" s="6"/>
      <c r="L50" s="29"/>
      <c r="N50" s="73">
        <f t="shared" si="5"/>
        <v>1E-8</v>
      </c>
      <c r="O50" s="74">
        <f t="shared" si="3"/>
        <v>3284</v>
      </c>
      <c r="P50" s="62"/>
      <c r="Q50" s="112">
        <f t="shared" si="4"/>
        <v>1</v>
      </c>
      <c r="R50" s="95">
        <f t="shared" si="9"/>
        <v>0.6476040228751726</v>
      </c>
      <c r="S50" s="96">
        <f t="shared" si="6"/>
        <v>5.3978533506467891E-2</v>
      </c>
      <c r="T50" s="97" t="e">
        <f t="shared" si="7"/>
        <v>#DIV/0!</v>
      </c>
      <c r="U50" s="98" t="e">
        <f t="shared" si="8"/>
        <v>#DIV/0!</v>
      </c>
    </row>
    <row r="51" spans="3:24">
      <c r="N51" s="45"/>
      <c r="O51" s="45"/>
      <c r="P51" s="45"/>
      <c r="Q51" s="45"/>
      <c r="R51" s="45"/>
      <c r="S51" s="45"/>
      <c r="T51" s="45"/>
      <c r="U51" s="45"/>
    </row>
    <row r="52" spans="3:24" ht="15.75" thickBot="1">
      <c r="N52" s="45"/>
      <c r="O52" s="45"/>
      <c r="P52" s="45"/>
      <c r="Q52" s="45"/>
      <c r="R52" s="45"/>
      <c r="S52" s="45"/>
      <c r="T52" s="45"/>
      <c r="U52" s="45"/>
    </row>
    <row r="53" spans="3:24">
      <c r="C53" s="1" t="s">
        <v>19</v>
      </c>
      <c r="E53" s="1" t="s">
        <v>3</v>
      </c>
      <c r="F53" s="1" t="s">
        <v>26</v>
      </c>
      <c r="G53" s="1" t="s">
        <v>5</v>
      </c>
      <c r="H53" s="1" t="s">
        <v>15</v>
      </c>
      <c r="I53" s="1" t="s">
        <v>7</v>
      </c>
      <c r="J53" s="1" t="s">
        <v>8</v>
      </c>
      <c r="K53" s="1" t="s">
        <v>9</v>
      </c>
      <c r="L53" s="1" t="s">
        <v>16</v>
      </c>
      <c r="N53" s="45"/>
      <c r="O53" s="49" t="s">
        <v>17</v>
      </c>
      <c r="P53" s="50"/>
      <c r="Q53" s="50" t="s">
        <v>2</v>
      </c>
      <c r="R53" s="50" t="s">
        <v>11</v>
      </c>
      <c r="S53" s="50" t="s">
        <v>12</v>
      </c>
      <c r="T53" s="50" t="s">
        <v>14</v>
      </c>
      <c r="U53" s="51" t="s">
        <v>19</v>
      </c>
    </row>
    <row r="54" spans="3:24">
      <c r="E54" s="2">
        <v>0.03</v>
      </c>
      <c r="F54" s="2">
        <v>0.1</v>
      </c>
      <c r="G54" s="1">
        <v>237</v>
      </c>
      <c r="H54" s="1">
        <v>355</v>
      </c>
      <c r="I54" s="1" t="s">
        <v>13</v>
      </c>
      <c r="J54" s="1">
        <v>2.7900000000000001E-2</v>
      </c>
      <c r="K54" s="1">
        <v>39</v>
      </c>
      <c r="L54" s="109">
        <v>90</v>
      </c>
      <c r="N54" s="45"/>
      <c r="O54" s="57">
        <v>0.1</v>
      </c>
      <c r="P54" s="52"/>
      <c r="Q54" s="53">
        <f>E10</f>
        <v>0.4</v>
      </c>
      <c r="R54" s="53">
        <f>E21</f>
        <v>3.5000000000000003E-2</v>
      </c>
      <c r="S54" s="53">
        <f>E32</f>
        <v>0.12</v>
      </c>
      <c r="T54" s="53">
        <f>E43</f>
        <v>0.03</v>
      </c>
      <c r="U54" s="56">
        <f>E54</f>
        <v>0.03</v>
      </c>
    </row>
    <row r="55" spans="3:24">
      <c r="E55" s="2">
        <v>7.0000000000000001E-3</v>
      </c>
      <c r="F55" s="2">
        <v>0.01</v>
      </c>
      <c r="G55" s="1">
        <v>622</v>
      </c>
      <c r="H55" s="1">
        <v>934</v>
      </c>
      <c r="I55" s="1" t="s">
        <v>13</v>
      </c>
      <c r="J55" s="1">
        <v>6.9800000000000001E-2</v>
      </c>
      <c r="K55" s="1">
        <v>98</v>
      </c>
      <c r="L55" s="109">
        <v>235</v>
      </c>
      <c r="N55" s="45"/>
      <c r="O55" s="57">
        <v>0.01</v>
      </c>
      <c r="P55" s="52"/>
      <c r="Q55" s="53">
        <f t="shared" ref="Q55:Q61" si="10">E11</f>
        <v>0.1</v>
      </c>
      <c r="R55" s="53">
        <f>E22</f>
        <v>8.0000000000000004E-4</v>
      </c>
      <c r="S55" s="53">
        <f t="shared" ref="S55:S61" si="11">E33</f>
        <v>2.5000000000000001E-2</v>
      </c>
      <c r="T55" s="53">
        <f t="shared" ref="T55:T59" si="12">E44</f>
        <v>7.0000000000000001E-3</v>
      </c>
      <c r="U55" s="56">
        <f t="shared" ref="U55:U58" si="13">E55</f>
        <v>7.0000000000000001E-3</v>
      </c>
    </row>
    <row r="56" spans="3:24">
      <c r="E56" s="2">
        <v>2.5000000000000001E-3</v>
      </c>
      <c r="F56" s="2">
        <v>1E-3</v>
      </c>
      <c r="G56" s="1">
        <v>1905</v>
      </c>
      <c r="H56" s="1">
        <v>2823</v>
      </c>
      <c r="I56" s="1" t="s">
        <v>13</v>
      </c>
      <c r="J56" s="1">
        <v>0.24335000000000001</v>
      </c>
      <c r="K56" s="1">
        <v>291</v>
      </c>
      <c r="L56" s="1">
        <v>716</v>
      </c>
      <c r="N56" s="45"/>
      <c r="O56" s="57">
        <v>1E-3</v>
      </c>
      <c r="P56" s="52"/>
      <c r="Q56" s="53">
        <f t="shared" si="10"/>
        <v>0.02</v>
      </c>
      <c r="R56" s="53">
        <f>E23</f>
        <v>6.0000000000000002E-5</v>
      </c>
      <c r="S56" s="53">
        <f t="shared" si="11"/>
        <v>2.5000000000000001E-3</v>
      </c>
      <c r="T56" s="53">
        <f t="shared" si="12"/>
        <v>2.5000000000000001E-3</v>
      </c>
      <c r="U56" s="56">
        <f t="shared" si="13"/>
        <v>2.5000000000000001E-3</v>
      </c>
    </row>
    <row r="57" spans="3:24">
      <c r="E57" s="2">
        <v>3.5E-4</v>
      </c>
      <c r="F57" s="2">
        <v>1E-4</v>
      </c>
      <c r="G57" s="1">
        <v>5659</v>
      </c>
      <c r="H57" s="1">
        <v>8423</v>
      </c>
      <c r="I57" s="1" t="s">
        <v>13</v>
      </c>
      <c r="J57" s="1">
        <v>0.42630000000000001</v>
      </c>
      <c r="K57" s="1">
        <v>860</v>
      </c>
      <c r="L57" s="1">
        <v>2128</v>
      </c>
      <c r="N57" s="45"/>
      <c r="O57" s="57">
        <v>1E-4</v>
      </c>
      <c r="P57" s="52"/>
      <c r="Q57" s="53">
        <f t="shared" si="10"/>
        <v>1E-3</v>
      </c>
      <c r="R57" s="53">
        <f t="shared" ref="R57:R61" si="14">E24</f>
        <v>1.5E-6</v>
      </c>
      <c r="S57" s="53">
        <f t="shared" si="11"/>
        <v>1.75E-4</v>
      </c>
      <c r="T57" s="53">
        <f t="shared" si="12"/>
        <v>2.9999999999999997E-4</v>
      </c>
      <c r="U57" s="56">
        <f t="shared" si="13"/>
        <v>3.5E-4</v>
      </c>
    </row>
    <row r="58" spans="3:24">
      <c r="E58" s="2">
        <v>4.0000000000000003E-5</v>
      </c>
      <c r="F58" s="2">
        <v>1.0000000000000001E-5</v>
      </c>
      <c r="G58" s="1">
        <v>17656</v>
      </c>
      <c r="H58" s="1">
        <v>26482</v>
      </c>
      <c r="I58" s="1" t="s">
        <v>13</v>
      </c>
      <c r="J58" s="1">
        <v>0.95779999999999998</v>
      </c>
      <c r="K58" s="1">
        <v>2680</v>
      </c>
      <c r="L58" s="1">
        <v>6648</v>
      </c>
      <c r="N58" s="45"/>
      <c r="O58" s="57">
        <v>1.0000000000000001E-5</v>
      </c>
      <c r="P58" s="52"/>
      <c r="Q58" s="53">
        <f t="shared" si="10"/>
        <v>6.0000000000000002E-5</v>
      </c>
      <c r="R58" s="53">
        <f t="shared" si="14"/>
        <v>1.4999999999999999E-7</v>
      </c>
      <c r="S58" s="53">
        <f t="shared" si="11"/>
        <v>1.0000000000000001E-5</v>
      </c>
      <c r="T58" s="53">
        <f t="shared" si="12"/>
        <v>4.0000000000000003E-5</v>
      </c>
      <c r="U58" s="56">
        <f t="shared" si="13"/>
        <v>4.0000000000000003E-5</v>
      </c>
    </row>
    <row r="59" spans="3:24">
      <c r="E59" s="5"/>
      <c r="F59" s="5">
        <v>9.9999999999999995E-7</v>
      </c>
      <c r="G59" s="6"/>
      <c r="H59" s="6"/>
      <c r="I59" s="6" t="s">
        <v>13</v>
      </c>
      <c r="J59" s="6"/>
      <c r="K59" s="6"/>
      <c r="L59" s="6"/>
      <c r="N59" s="45"/>
      <c r="O59" s="57">
        <v>9.9999999999999995E-7</v>
      </c>
      <c r="P59" s="52"/>
      <c r="Q59" s="53">
        <f t="shared" si="10"/>
        <v>1.0000000000000001E-5</v>
      </c>
      <c r="R59" s="53">
        <f t="shared" si="14"/>
        <v>5.0000000000000001E-9</v>
      </c>
      <c r="S59" s="53">
        <f t="shared" si="11"/>
        <v>5.0000000000000004E-6</v>
      </c>
      <c r="T59" s="53">
        <f t="shared" si="12"/>
        <v>7.9999999999999996E-7</v>
      </c>
      <c r="U59" s="56"/>
    </row>
    <row r="60" spans="3:24">
      <c r="E60" s="5"/>
      <c r="F60" s="5">
        <v>9.9999999999999995E-8</v>
      </c>
      <c r="G60" s="6"/>
      <c r="H60" s="6"/>
      <c r="I60" s="6" t="s">
        <v>13</v>
      </c>
      <c r="J60" s="6"/>
      <c r="K60" s="6"/>
      <c r="L60" s="6"/>
      <c r="N60" s="45"/>
      <c r="O60" s="57">
        <v>9.9999999999999995E-8</v>
      </c>
      <c r="P60" s="52"/>
      <c r="Q60" s="53">
        <f t="shared" si="10"/>
        <v>9.9999999999999995E-7</v>
      </c>
      <c r="R60" s="53">
        <f t="shared" si="14"/>
        <v>1E-10</v>
      </c>
      <c r="S60" s="53">
        <f t="shared" si="11"/>
        <v>3.9999999999999998E-7</v>
      </c>
      <c r="T60" s="53"/>
      <c r="U60" s="56"/>
    </row>
    <row r="61" spans="3:24" ht="15.75" thickBot="1">
      <c r="E61" s="5"/>
      <c r="F61" s="5">
        <v>1E-8</v>
      </c>
      <c r="G61" s="6"/>
      <c r="H61" s="6"/>
      <c r="I61" s="6" t="s">
        <v>13</v>
      </c>
      <c r="J61" s="6"/>
      <c r="K61" s="6"/>
      <c r="L61" s="6"/>
      <c r="N61" s="45"/>
      <c r="O61" s="58">
        <v>1E-8</v>
      </c>
      <c r="P61" s="54"/>
      <c r="Q61" s="55">
        <f t="shared" si="10"/>
        <v>9.9999999999999995E-8</v>
      </c>
      <c r="R61" s="55">
        <f t="shared" si="14"/>
        <v>9.9999999999999994E-12</v>
      </c>
      <c r="S61" s="55">
        <f t="shared" si="11"/>
        <v>8.0000000000000002E-8</v>
      </c>
      <c r="T61" s="55"/>
      <c r="U61" s="59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B95-9ACF-47D6-8BCA-BFF2A5CB7BE1}">
  <dimension ref="C3:X62"/>
  <sheetViews>
    <sheetView topLeftCell="C11" workbookViewId="0">
      <selection activeCell="L54" sqref="L54:L56"/>
    </sheetView>
  </sheetViews>
  <sheetFormatPr defaultColWidth="11.42578125" defaultRowHeight="15"/>
  <cols>
    <col min="12" max="12" width="14" bestFit="1" customWidth="1"/>
  </cols>
  <sheetData>
    <row r="3" spans="3:12">
      <c r="I3" s="11"/>
      <c r="J3" s="28"/>
    </row>
    <row r="4" spans="3:12">
      <c r="J4" s="28"/>
    </row>
    <row r="7" spans="3:12">
      <c r="F7" s="4" t="s">
        <v>0</v>
      </c>
      <c r="G7" s="3" t="s">
        <v>1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14</v>
      </c>
      <c r="E10" s="2">
        <v>1</v>
      </c>
      <c r="F10" s="2">
        <v>0.1</v>
      </c>
      <c r="G10" s="1">
        <v>423</v>
      </c>
      <c r="H10" s="1">
        <v>78</v>
      </c>
      <c r="I10" s="1">
        <v>121</v>
      </c>
      <c r="J10" s="1">
        <v>8.0799999999999997E-2</v>
      </c>
      <c r="K10" s="1">
        <v>97</v>
      </c>
      <c r="L10" s="47">
        <f>G10+H10*$C$10</f>
        <v>1515</v>
      </c>
    </row>
    <row r="11" spans="3:12">
      <c r="E11" s="2">
        <v>0.12</v>
      </c>
      <c r="F11" s="2">
        <v>0.01</v>
      </c>
      <c r="G11" s="1">
        <v>698</v>
      </c>
      <c r="H11" s="1">
        <v>135</v>
      </c>
      <c r="I11" s="1">
        <v>184</v>
      </c>
      <c r="J11" s="1">
        <v>0.12870000000000001</v>
      </c>
      <c r="K11" s="1">
        <v>170</v>
      </c>
      <c r="L11" s="47">
        <f t="shared" ref="L11:L17" si="0">G11+H11*$C$10</f>
        <v>2588</v>
      </c>
    </row>
    <row r="12" spans="3:12">
      <c r="E12" s="2">
        <v>7.0000000000000007E-2</v>
      </c>
      <c r="F12" s="2">
        <v>1E-3</v>
      </c>
      <c r="G12" s="1">
        <v>890</v>
      </c>
      <c r="H12" s="1">
        <v>184</v>
      </c>
      <c r="I12" s="1">
        <v>234</v>
      </c>
      <c r="J12" s="1">
        <v>0.16650000000000001</v>
      </c>
      <c r="K12" s="1">
        <v>228</v>
      </c>
      <c r="L12" s="47">
        <f t="shared" si="0"/>
        <v>3466</v>
      </c>
    </row>
    <row r="13" spans="3:12">
      <c r="E13" s="2">
        <v>1.6E-2</v>
      </c>
      <c r="F13" s="2">
        <v>1E-4</v>
      </c>
      <c r="G13" s="1">
        <v>1472</v>
      </c>
      <c r="H13" s="1">
        <v>308</v>
      </c>
      <c r="I13" s="1">
        <v>383</v>
      </c>
      <c r="J13" s="1">
        <v>0.28770000000000001</v>
      </c>
      <c r="K13" s="1">
        <v>367</v>
      </c>
      <c r="L13" s="47">
        <f t="shared" si="0"/>
        <v>5784</v>
      </c>
    </row>
    <row r="14" spans="3:12">
      <c r="E14" s="2">
        <v>1.4E-3</v>
      </c>
      <c r="F14" s="2">
        <v>1.0000000000000001E-5</v>
      </c>
      <c r="G14" s="1">
        <v>1917</v>
      </c>
      <c r="H14" s="1">
        <v>419</v>
      </c>
      <c r="I14" s="1">
        <v>515</v>
      </c>
      <c r="J14" s="1">
        <v>0.36859999999999998</v>
      </c>
      <c r="K14" s="1">
        <v>496</v>
      </c>
      <c r="L14" s="47">
        <f t="shared" si="0"/>
        <v>7783</v>
      </c>
    </row>
    <row r="15" spans="3:12">
      <c r="E15" s="2">
        <v>1.6000000000000001E-4</v>
      </c>
      <c r="F15" s="2">
        <v>9.9999999999999995E-7</v>
      </c>
      <c r="G15" s="1">
        <v>2676</v>
      </c>
      <c r="H15" s="1">
        <v>587</v>
      </c>
      <c r="I15" s="1">
        <v>719</v>
      </c>
      <c r="J15" s="1">
        <v>0.51639999999999997</v>
      </c>
      <c r="K15" s="1">
        <v>696</v>
      </c>
      <c r="L15" s="47">
        <f t="shared" si="0"/>
        <v>10894</v>
      </c>
    </row>
    <row r="16" spans="3:12">
      <c r="E16" s="2">
        <v>2.5000000000000001E-5</v>
      </c>
      <c r="F16" s="2">
        <v>9.9999999999999995E-8</v>
      </c>
      <c r="G16" s="1">
        <v>3471</v>
      </c>
      <c r="H16" s="1">
        <v>769</v>
      </c>
      <c r="I16" s="1">
        <v>932</v>
      </c>
      <c r="J16" s="1">
        <v>0.67259999999999998</v>
      </c>
      <c r="K16" s="1">
        <v>919</v>
      </c>
      <c r="L16" s="47">
        <f t="shared" si="0"/>
        <v>14237</v>
      </c>
    </row>
    <row r="17" spans="3:12">
      <c r="E17" s="2">
        <v>2.6000000000000001E-6</v>
      </c>
      <c r="F17" s="2">
        <v>1E-8</v>
      </c>
      <c r="G17" s="1">
        <v>4999</v>
      </c>
      <c r="H17" s="1">
        <v>1107</v>
      </c>
      <c r="I17" s="1">
        <v>1335</v>
      </c>
      <c r="J17" s="1">
        <v>0.94640000000000002</v>
      </c>
      <c r="K17" s="1">
        <v>1322</v>
      </c>
      <c r="L17" s="47">
        <f t="shared" si="0"/>
        <v>20497</v>
      </c>
    </row>
    <row r="18" spans="3:12">
      <c r="L18" s="45"/>
    </row>
    <row r="19" spans="3:12">
      <c r="L19" s="45"/>
    </row>
    <row r="20" spans="3:12">
      <c r="C20" s="1" t="s">
        <v>11</v>
      </c>
      <c r="E20" s="1" t="s">
        <v>3</v>
      </c>
      <c r="F20" s="1" t="s">
        <v>4</v>
      </c>
      <c r="G20" s="1" t="s">
        <v>5</v>
      </c>
      <c r="H20" s="1" t="s">
        <v>6</v>
      </c>
      <c r="I20" s="1" t="s">
        <v>7</v>
      </c>
      <c r="J20" s="1" t="s">
        <v>8</v>
      </c>
      <c r="K20" s="1" t="s">
        <v>9</v>
      </c>
      <c r="L20" s="1" t="s">
        <v>10</v>
      </c>
    </row>
    <row r="21" spans="3:12">
      <c r="C21" s="45">
        <v>13</v>
      </c>
      <c r="E21" s="2">
        <v>0.11</v>
      </c>
      <c r="F21" s="2">
        <v>0.1</v>
      </c>
      <c r="G21" s="1">
        <v>690</v>
      </c>
      <c r="H21" s="1">
        <v>42</v>
      </c>
      <c r="I21" s="1">
        <v>156</v>
      </c>
      <c r="J21" s="1">
        <v>0.1089</v>
      </c>
      <c r="K21" s="1">
        <v>47</v>
      </c>
      <c r="L21" s="47">
        <f>G21+H21*$C$21</f>
        <v>1236</v>
      </c>
    </row>
    <row r="22" spans="3:12">
      <c r="E22" s="2">
        <v>0.02</v>
      </c>
      <c r="F22" s="2">
        <v>0.01</v>
      </c>
      <c r="G22" s="1">
        <v>918</v>
      </c>
      <c r="H22" s="1">
        <v>54</v>
      </c>
      <c r="I22" s="1">
        <v>188</v>
      </c>
      <c r="J22" s="1">
        <v>0.1275</v>
      </c>
      <c r="K22" s="1">
        <v>65</v>
      </c>
      <c r="L22" s="47">
        <f t="shared" ref="L22:L28" si="1">G22+H22*$C$21</f>
        <v>1620</v>
      </c>
    </row>
    <row r="23" spans="3:12">
      <c r="E23" s="2">
        <v>3.2000000000000002E-3</v>
      </c>
      <c r="F23" s="2">
        <v>1E-3</v>
      </c>
      <c r="G23" s="1">
        <v>1018</v>
      </c>
      <c r="H23" s="1">
        <v>63</v>
      </c>
      <c r="I23" s="1">
        <v>180</v>
      </c>
      <c r="J23" s="1">
        <v>0.15509999999999999</v>
      </c>
      <c r="K23" s="1">
        <v>93</v>
      </c>
      <c r="L23" s="47">
        <f t="shared" si="1"/>
        <v>1837</v>
      </c>
    </row>
    <row r="24" spans="3:12">
      <c r="E24" s="2">
        <v>1.2E-4</v>
      </c>
      <c r="F24" s="2">
        <v>1E-4</v>
      </c>
      <c r="G24" s="1">
        <v>1636</v>
      </c>
      <c r="H24" s="1">
        <v>98</v>
      </c>
      <c r="I24" s="1">
        <v>268</v>
      </c>
      <c r="J24" s="1">
        <v>0.23300000000000001</v>
      </c>
      <c r="K24" s="1">
        <v>165</v>
      </c>
      <c r="L24" s="47">
        <f t="shared" si="1"/>
        <v>2910</v>
      </c>
    </row>
    <row r="25" spans="3:12">
      <c r="E25" s="2">
        <v>2.3E-6</v>
      </c>
      <c r="F25" s="2">
        <v>1.0000000000000001E-5</v>
      </c>
      <c r="G25" s="1">
        <v>2679</v>
      </c>
      <c r="H25" s="1">
        <v>185</v>
      </c>
      <c r="I25" s="1">
        <v>442</v>
      </c>
      <c r="J25" s="1">
        <v>0.38919999999999999</v>
      </c>
      <c r="K25" s="1">
        <v>281</v>
      </c>
      <c r="L25" s="47">
        <f t="shared" si="1"/>
        <v>5084</v>
      </c>
    </row>
    <row r="26" spans="3:12">
      <c r="E26" s="2">
        <v>6.5E-8</v>
      </c>
      <c r="F26" s="2">
        <v>9.9999999999999995E-7</v>
      </c>
      <c r="G26" s="1">
        <v>4600</v>
      </c>
      <c r="H26" s="1">
        <v>333</v>
      </c>
      <c r="I26" s="1">
        <v>728</v>
      </c>
      <c r="J26" s="1">
        <v>0.64059999999999995</v>
      </c>
      <c r="K26" s="1">
        <v>486</v>
      </c>
      <c r="L26" s="47">
        <f t="shared" si="1"/>
        <v>8929</v>
      </c>
    </row>
    <row r="27" spans="3:12">
      <c r="E27" s="2">
        <v>1.85E-9</v>
      </c>
      <c r="F27" s="2">
        <v>9.9999999999999995E-8</v>
      </c>
      <c r="G27" s="1">
        <v>8061</v>
      </c>
      <c r="H27" s="1">
        <v>588</v>
      </c>
      <c r="I27" s="1">
        <v>1260</v>
      </c>
      <c r="J27" s="1">
        <v>1.1501999999999999</v>
      </c>
      <c r="K27" s="1">
        <v>857</v>
      </c>
      <c r="L27" s="47">
        <f t="shared" si="1"/>
        <v>15705</v>
      </c>
    </row>
    <row r="28" spans="3:12">
      <c r="E28" s="2">
        <v>6E-11</v>
      </c>
      <c r="F28" s="2">
        <v>1E-8</v>
      </c>
      <c r="G28" s="1">
        <v>14226</v>
      </c>
      <c r="H28" s="1">
        <v>1039</v>
      </c>
      <c r="I28" s="1">
        <v>2196</v>
      </c>
      <c r="J28" s="1">
        <v>2.0129000000000001</v>
      </c>
      <c r="K28" s="1">
        <v>1517</v>
      </c>
      <c r="L28" s="47">
        <f t="shared" si="1"/>
        <v>27733</v>
      </c>
    </row>
    <row r="29" spans="3:12">
      <c r="L29" s="45"/>
    </row>
    <row r="30" spans="3:12">
      <c r="L30" s="45"/>
    </row>
    <row r="31" spans="3:12">
      <c r="C31" s="1" t="s">
        <v>12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</row>
    <row r="32" spans="3:12">
      <c r="C32" s="45">
        <v>14</v>
      </c>
      <c r="E32" s="2">
        <v>1.4</v>
      </c>
      <c r="F32" s="2">
        <v>0.1</v>
      </c>
      <c r="G32" s="1">
        <v>369</v>
      </c>
      <c r="H32" s="1">
        <v>38</v>
      </c>
      <c r="I32" s="1" t="s">
        <v>13</v>
      </c>
      <c r="J32" s="1">
        <v>4.6800000000000001E-2</v>
      </c>
      <c r="K32" s="1">
        <v>38</v>
      </c>
      <c r="L32" s="47">
        <f>G32+H32*$C$32</f>
        <v>901</v>
      </c>
    </row>
    <row r="33" spans="3:24">
      <c r="E33" s="2">
        <v>0.04</v>
      </c>
      <c r="F33" s="2">
        <v>0.01</v>
      </c>
      <c r="G33" s="1">
        <v>549</v>
      </c>
      <c r="H33" s="1">
        <v>62</v>
      </c>
      <c r="I33" s="1" t="s">
        <v>13</v>
      </c>
      <c r="J33" s="1">
        <v>6.9800000000000001E-2</v>
      </c>
      <c r="K33" s="1">
        <v>62</v>
      </c>
      <c r="L33" s="47">
        <f t="shared" ref="L33:L39" si="2">G33+H33*$C$32</f>
        <v>1417</v>
      </c>
    </row>
    <row r="34" spans="3:24">
      <c r="E34" s="2">
        <v>3.5999999999999999E-3</v>
      </c>
      <c r="F34" s="2">
        <v>1E-3</v>
      </c>
      <c r="G34" s="1">
        <v>868</v>
      </c>
      <c r="H34" s="1">
        <v>105</v>
      </c>
      <c r="I34" s="1" t="s">
        <v>13</v>
      </c>
      <c r="J34" s="1">
        <v>0.1067</v>
      </c>
      <c r="K34" s="1">
        <v>105</v>
      </c>
      <c r="L34" s="47">
        <f t="shared" si="2"/>
        <v>2338</v>
      </c>
    </row>
    <row r="35" spans="3:24">
      <c r="E35" s="2">
        <v>2.3000000000000001E-4</v>
      </c>
      <c r="F35" s="2">
        <v>1E-4</v>
      </c>
      <c r="G35" s="1">
        <v>1987</v>
      </c>
      <c r="H35" s="1">
        <v>240</v>
      </c>
      <c r="I35" s="1" t="s">
        <v>13</v>
      </c>
      <c r="J35" s="1">
        <v>0.24729999999999999</v>
      </c>
      <c r="K35" s="1">
        <v>240</v>
      </c>
      <c r="L35" s="47">
        <f t="shared" si="2"/>
        <v>5347</v>
      </c>
    </row>
    <row r="36" spans="3:24">
      <c r="E36" s="2">
        <v>3.0000000000000001E-5</v>
      </c>
      <c r="F36" s="2">
        <v>1.0000000000000001E-5</v>
      </c>
      <c r="G36" s="1">
        <v>4799</v>
      </c>
      <c r="H36" s="1">
        <v>538</v>
      </c>
      <c r="I36" s="1" t="s">
        <v>13</v>
      </c>
      <c r="J36" s="1">
        <v>0.56689999999999996</v>
      </c>
      <c r="K36" s="1">
        <v>538</v>
      </c>
      <c r="L36" s="47">
        <f t="shared" si="2"/>
        <v>12331</v>
      </c>
    </row>
    <row r="37" spans="3:24">
      <c r="E37" s="2">
        <v>3.0000000000000001E-6</v>
      </c>
      <c r="F37" s="2">
        <v>9.9999999999999995E-7</v>
      </c>
      <c r="G37" s="1">
        <v>13516</v>
      </c>
      <c r="H37" s="1">
        <v>1437</v>
      </c>
      <c r="I37" s="1" t="s">
        <v>13</v>
      </c>
      <c r="J37" s="1">
        <v>1.5422</v>
      </c>
      <c r="K37" s="1">
        <v>1437</v>
      </c>
      <c r="L37" s="47">
        <f t="shared" si="2"/>
        <v>33634</v>
      </c>
    </row>
    <row r="38" spans="3:24">
      <c r="E38" s="2">
        <v>6.8999999999999996E-7</v>
      </c>
      <c r="F38" s="2">
        <v>9.9999999999999995E-8</v>
      </c>
      <c r="G38" s="1">
        <v>41531</v>
      </c>
      <c r="H38" s="1">
        <v>4456</v>
      </c>
      <c r="I38" s="1" t="s">
        <v>13</v>
      </c>
      <c r="J38" s="7">
        <v>4.7035999999999998</v>
      </c>
      <c r="K38" s="1">
        <v>4456</v>
      </c>
      <c r="L38" s="47">
        <f t="shared" si="2"/>
        <v>103915</v>
      </c>
    </row>
    <row r="39" spans="3:24">
      <c r="E39" s="2">
        <v>1.6E-7</v>
      </c>
      <c r="F39" s="2">
        <v>1E-8</v>
      </c>
      <c r="G39" s="1">
        <v>130378</v>
      </c>
      <c r="H39" s="1">
        <v>14121</v>
      </c>
      <c r="I39" s="4" t="s">
        <v>13</v>
      </c>
      <c r="J39" s="1">
        <v>14.9544</v>
      </c>
      <c r="K39" s="1">
        <v>14121</v>
      </c>
      <c r="L39" s="47">
        <f t="shared" si="2"/>
        <v>328072</v>
      </c>
    </row>
    <row r="40" spans="3:24">
      <c r="L40" s="45"/>
    </row>
    <row r="41" spans="3:24" ht="15.75" thickBot="1">
      <c r="L41" s="45"/>
    </row>
    <row r="42" spans="3:24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1" t="s">
        <v>16</v>
      </c>
      <c r="N42" s="46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4">
      <c r="E43" s="2">
        <v>0.4</v>
      </c>
      <c r="F43" s="2">
        <v>0.1</v>
      </c>
      <c r="G43" s="1">
        <v>4011</v>
      </c>
      <c r="H43" s="1">
        <v>1165</v>
      </c>
      <c r="I43" s="1" t="s">
        <v>13</v>
      </c>
      <c r="J43" s="1">
        <v>0.27500000000000002</v>
      </c>
      <c r="K43" s="1">
        <v>98</v>
      </c>
      <c r="L43" s="47">
        <v>641</v>
      </c>
      <c r="N43" s="70">
        <f>F43</f>
        <v>0.1</v>
      </c>
      <c r="O43" s="71">
        <f t="shared" ref="O43:O50" si="3">MIN(L10,L21,L32,L43,L54)</f>
        <v>234</v>
      </c>
      <c r="P43" s="52"/>
      <c r="Q43" s="99">
        <f>O43/L10</f>
        <v>0.15445544554455445</v>
      </c>
      <c r="R43" s="99">
        <f>O43/L21</f>
        <v>0.18932038834951456</v>
      </c>
      <c r="S43" s="87">
        <f>O43/L32</f>
        <v>0.25971143174250833</v>
      </c>
      <c r="T43" s="87">
        <f>O43/L43</f>
        <v>0.36505460218408736</v>
      </c>
      <c r="U43" s="113">
        <f>O43/L54</f>
        <v>1</v>
      </c>
    </row>
    <row r="44" spans="3:24">
      <c r="E44" s="2">
        <v>0.08</v>
      </c>
      <c r="F44" s="2">
        <v>0.01</v>
      </c>
      <c r="G44" s="1">
        <v>9935</v>
      </c>
      <c r="H44" s="1">
        <v>2873</v>
      </c>
      <c r="I44" s="1" t="s">
        <v>13</v>
      </c>
      <c r="J44" s="1">
        <v>0.53959999999999997</v>
      </c>
      <c r="K44" s="1">
        <v>239</v>
      </c>
      <c r="L44" s="47">
        <v>1590</v>
      </c>
      <c r="N44" s="70">
        <f t="shared" ref="N44:N50" si="4">F44</f>
        <v>0.01</v>
      </c>
      <c r="O44" s="72">
        <f t="shared" si="3"/>
        <v>577</v>
      </c>
      <c r="P44" s="52"/>
      <c r="Q44" s="99">
        <f t="shared" ref="Q44:Q50" si="5">O44/L11</f>
        <v>0.22295208655332302</v>
      </c>
      <c r="R44" s="87">
        <f t="shared" ref="R44:R50" si="6">O44/L22</f>
        <v>0.35617283950617284</v>
      </c>
      <c r="S44" s="87">
        <f t="shared" ref="S44:S50" si="7">O44/L33</f>
        <v>0.40719830628087511</v>
      </c>
      <c r="T44" s="87">
        <f t="shared" ref="T44:T49" si="8">O44/L44</f>
        <v>0.36289308176100626</v>
      </c>
      <c r="U44" s="113">
        <f t="shared" ref="U44:U49" si="9">O44/L55</f>
        <v>1</v>
      </c>
      <c r="W44" s="44"/>
    </row>
    <row r="45" spans="3:24">
      <c r="E45" s="2">
        <v>1.4E-2</v>
      </c>
      <c r="F45" s="2">
        <v>1E-3</v>
      </c>
      <c r="G45" s="1">
        <v>27139</v>
      </c>
      <c r="H45" s="1">
        <v>7772</v>
      </c>
      <c r="I45" s="1" t="s">
        <v>13</v>
      </c>
      <c r="J45" s="1">
        <v>1.5814999999999999</v>
      </c>
      <c r="K45" s="1">
        <v>638</v>
      </c>
      <c r="L45" s="47">
        <v>4297</v>
      </c>
      <c r="N45" s="70">
        <f t="shared" si="4"/>
        <v>1E-3</v>
      </c>
      <c r="O45" s="72">
        <f t="shared" si="3"/>
        <v>1556</v>
      </c>
      <c r="P45" s="52"/>
      <c r="Q45" s="87">
        <f t="shared" si="5"/>
        <v>0.44893248701673399</v>
      </c>
      <c r="R45" s="88">
        <f t="shared" si="6"/>
        <v>0.84703320631464341</v>
      </c>
      <c r="S45" s="88">
        <f t="shared" si="7"/>
        <v>0.66552609067579127</v>
      </c>
      <c r="T45" s="87">
        <f t="shared" si="8"/>
        <v>0.36211310216430065</v>
      </c>
      <c r="U45" s="113">
        <f t="shared" si="9"/>
        <v>1</v>
      </c>
      <c r="X45" s="45"/>
    </row>
    <row r="46" spans="3:24">
      <c r="E46" s="2">
        <v>8.0000000000000004E-4</v>
      </c>
      <c r="F46" s="2">
        <v>1E-4</v>
      </c>
      <c r="G46" s="1">
        <v>85983</v>
      </c>
      <c r="H46" s="1">
        <v>24803</v>
      </c>
      <c r="I46" s="1" t="s">
        <v>13</v>
      </c>
      <c r="J46" s="1">
        <v>4.2441000000000004</v>
      </c>
      <c r="K46" s="1">
        <v>2014</v>
      </c>
      <c r="L46" s="47">
        <v>13744</v>
      </c>
      <c r="N46" s="70">
        <f t="shared" si="4"/>
        <v>1E-4</v>
      </c>
      <c r="O46" s="72">
        <f t="shared" si="3"/>
        <v>2910</v>
      </c>
      <c r="P46" s="52"/>
      <c r="Q46" s="88">
        <f t="shared" si="5"/>
        <v>0.50311203319502074</v>
      </c>
      <c r="R46" s="110">
        <f t="shared" si="6"/>
        <v>1</v>
      </c>
      <c r="S46" s="88">
        <f t="shared" si="7"/>
        <v>0.54423040957546287</v>
      </c>
      <c r="T46" s="99">
        <f t="shared" si="8"/>
        <v>0.21172875436554134</v>
      </c>
      <c r="U46" s="90">
        <f t="shared" si="9"/>
        <v>0.58118633912522466</v>
      </c>
      <c r="X46" s="45"/>
    </row>
    <row r="47" spans="3:24">
      <c r="E47" s="2">
        <v>1.6000000000000001E-4</v>
      </c>
      <c r="F47" s="2">
        <v>1.0000000000000001E-5</v>
      </c>
      <c r="G47" s="1">
        <v>264592</v>
      </c>
      <c r="H47" s="1">
        <v>76751</v>
      </c>
      <c r="I47" s="1" t="s">
        <v>13</v>
      </c>
      <c r="J47" s="1">
        <v>13.65</v>
      </c>
      <c r="K47" s="1">
        <v>6204</v>
      </c>
      <c r="L47" s="47">
        <v>42437</v>
      </c>
      <c r="N47" s="70">
        <f t="shared" si="4"/>
        <v>1.0000000000000001E-5</v>
      </c>
      <c r="O47" s="72">
        <f t="shared" si="3"/>
        <v>5084</v>
      </c>
      <c r="P47" s="52"/>
      <c r="Q47" s="88">
        <f t="shared" si="5"/>
        <v>0.65321855325709877</v>
      </c>
      <c r="R47" s="110">
        <f t="shared" si="6"/>
        <v>1</v>
      </c>
      <c r="S47" s="87">
        <f t="shared" si="7"/>
        <v>0.41229421782499392</v>
      </c>
      <c r="T47" s="99">
        <f t="shared" si="8"/>
        <v>0.11980111694983152</v>
      </c>
      <c r="U47" s="91">
        <f t="shared" si="9"/>
        <v>0.33146433694093103</v>
      </c>
      <c r="X47" s="45"/>
    </row>
    <row r="48" spans="3:24">
      <c r="E48" s="2">
        <v>2.0000000000000002E-5</v>
      </c>
      <c r="F48" s="2">
        <v>9.9999999999999995E-7</v>
      </c>
      <c r="G48" s="1">
        <v>796124</v>
      </c>
      <c r="H48" s="1">
        <v>259768</v>
      </c>
      <c r="I48" s="1" t="s">
        <v>13</v>
      </c>
      <c r="J48" s="1">
        <v>43.048000000000002</v>
      </c>
      <c r="K48" s="1">
        <v>19483</v>
      </c>
      <c r="L48" s="47">
        <v>130568</v>
      </c>
      <c r="N48" s="70">
        <f t="shared" si="4"/>
        <v>9.9999999999999995E-7</v>
      </c>
      <c r="O48" s="72">
        <f t="shared" si="3"/>
        <v>8929</v>
      </c>
      <c r="P48" s="52"/>
      <c r="Q48" s="88">
        <f t="shared" si="5"/>
        <v>0.81962548191665141</v>
      </c>
      <c r="R48" s="110">
        <f t="shared" si="6"/>
        <v>1</v>
      </c>
      <c r="S48" s="87">
        <f t="shared" si="7"/>
        <v>0.26547541178569306</v>
      </c>
      <c r="T48" s="99">
        <f t="shared" si="8"/>
        <v>6.8385821947184608E-2</v>
      </c>
      <c r="U48" s="100">
        <f t="shared" si="9"/>
        <v>0.18536818285619383</v>
      </c>
      <c r="X48" s="45"/>
    </row>
    <row r="49" spans="3:24">
      <c r="E49" s="9">
        <v>1.9999999999999999E-6</v>
      </c>
      <c r="F49" s="9">
        <v>9.9999999999999995E-8</v>
      </c>
      <c r="G49" s="10">
        <v>2202316</v>
      </c>
      <c r="H49" s="10">
        <v>1042137</v>
      </c>
      <c r="I49" s="1" t="s">
        <v>13</v>
      </c>
      <c r="J49" s="10">
        <v>129.4468</v>
      </c>
      <c r="K49" s="10">
        <v>61347</v>
      </c>
      <c r="L49" s="47">
        <v>378883</v>
      </c>
      <c r="N49" s="70">
        <f t="shared" si="4"/>
        <v>9.9999999999999995E-8</v>
      </c>
      <c r="O49" s="72">
        <f t="shared" si="3"/>
        <v>14237</v>
      </c>
      <c r="P49" s="52"/>
      <c r="Q49" s="110">
        <f t="shared" si="5"/>
        <v>1</v>
      </c>
      <c r="R49" s="88">
        <f t="shared" si="6"/>
        <v>0.90652658389048069</v>
      </c>
      <c r="S49" s="99">
        <f t="shared" si="7"/>
        <v>0.13700620699610258</v>
      </c>
      <c r="T49" s="99">
        <f t="shared" si="8"/>
        <v>3.7576243853643471E-2</v>
      </c>
      <c r="U49" s="100">
        <f t="shared" si="9"/>
        <v>9.3851559358457973E-2</v>
      </c>
      <c r="X49" s="45"/>
    </row>
    <row r="50" spans="3:24" ht="15.75" thickBot="1">
      <c r="E50" s="9">
        <v>1.9999999999999999E-6</v>
      </c>
      <c r="F50" s="9">
        <v>1E-8</v>
      </c>
      <c r="G50" s="10">
        <v>2202316</v>
      </c>
      <c r="H50" s="10">
        <v>1042137</v>
      </c>
      <c r="I50" s="1" t="s">
        <v>13</v>
      </c>
      <c r="J50" s="10">
        <v>131.035</v>
      </c>
      <c r="K50" s="10">
        <v>61347</v>
      </c>
      <c r="L50" s="47">
        <v>378883</v>
      </c>
      <c r="N50" s="73">
        <f t="shared" si="4"/>
        <v>1E-8</v>
      </c>
      <c r="O50" s="74">
        <f t="shared" si="3"/>
        <v>20497</v>
      </c>
      <c r="P50" s="62"/>
      <c r="Q50" s="114">
        <f t="shared" si="5"/>
        <v>1</v>
      </c>
      <c r="R50" s="95">
        <f t="shared" si="6"/>
        <v>0.73908340244474091</v>
      </c>
      <c r="S50" s="101">
        <f t="shared" si="7"/>
        <v>6.2477139164573633E-2</v>
      </c>
      <c r="T50" s="96">
        <f>O50/L50</f>
        <v>5.409849478598934E-2</v>
      </c>
      <c r="U50" s="102">
        <f>O50/L61</f>
        <v>0.13511803133878719</v>
      </c>
    </row>
    <row r="51" spans="3:24">
      <c r="L51" s="45"/>
      <c r="N51" s="45"/>
      <c r="O51" s="45"/>
      <c r="P51" s="45"/>
      <c r="Q51" s="45"/>
      <c r="R51" s="45"/>
      <c r="S51" s="45"/>
      <c r="T51" s="45"/>
      <c r="U51" s="45"/>
    </row>
    <row r="52" spans="3:24" ht="15.75" thickBot="1">
      <c r="L52" s="45"/>
      <c r="N52" s="45"/>
      <c r="O52" s="45"/>
      <c r="P52" s="45"/>
      <c r="Q52" s="45"/>
      <c r="R52" s="45"/>
      <c r="S52" s="45"/>
      <c r="T52" s="45"/>
      <c r="U52" s="45"/>
    </row>
    <row r="53" spans="3:24">
      <c r="C53" s="1" t="s">
        <v>19</v>
      </c>
      <c r="E53" s="1" t="s">
        <v>3</v>
      </c>
      <c r="F53" s="1" t="s">
        <v>4</v>
      </c>
      <c r="G53" s="1" t="s">
        <v>5</v>
      </c>
      <c r="H53" s="1" t="s">
        <v>15</v>
      </c>
      <c r="I53" s="1" t="s">
        <v>7</v>
      </c>
      <c r="J53" s="1" t="s">
        <v>8</v>
      </c>
      <c r="K53" s="1" t="s">
        <v>9</v>
      </c>
      <c r="L53" s="1" t="s">
        <v>16</v>
      </c>
      <c r="N53" s="45"/>
      <c r="O53" s="33" t="s">
        <v>17</v>
      </c>
      <c r="P53" s="61"/>
      <c r="Q53" s="41" t="s">
        <v>2</v>
      </c>
      <c r="R53" s="41" t="s">
        <v>11</v>
      </c>
      <c r="S53" s="41" t="s">
        <v>12</v>
      </c>
      <c r="T53" s="41" t="s">
        <v>14</v>
      </c>
      <c r="U53" s="60" t="s">
        <v>19</v>
      </c>
    </row>
    <row r="54" spans="3:24">
      <c r="E54" s="2">
        <v>0.4</v>
      </c>
      <c r="F54" s="2">
        <v>0.1</v>
      </c>
      <c r="G54" s="11">
        <v>1084</v>
      </c>
      <c r="H54" s="1">
        <v>1165</v>
      </c>
      <c r="I54" s="1" t="s">
        <v>13</v>
      </c>
      <c r="J54" s="1">
        <v>9.2700000000000005E-2</v>
      </c>
      <c r="K54" s="1">
        <v>98</v>
      </c>
      <c r="L54" s="109">
        <v>234</v>
      </c>
      <c r="N54" s="45"/>
      <c r="O54" s="64">
        <f>N43</f>
        <v>0.1</v>
      </c>
      <c r="P54" s="52"/>
      <c r="Q54" s="53">
        <f>E10</f>
        <v>1</v>
      </c>
      <c r="R54" s="53">
        <f>E21</f>
        <v>0.11</v>
      </c>
      <c r="S54" s="53">
        <f>E32</f>
        <v>1.4</v>
      </c>
      <c r="T54" s="53">
        <f>E43</f>
        <v>0.4</v>
      </c>
      <c r="U54" s="65">
        <f>E54</f>
        <v>0.4</v>
      </c>
    </row>
    <row r="55" spans="3:24">
      <c r="E55" s="2">
        <v>0.08</v>
      </c>
      <c r="F55" s="2">
        <v>0.01</v>
      </c>
      <c r="G55" s="1">
        <v>2689</v>
      </c>
      <c r="H55" s="1">
        <v>2873</v>
      </c>
      <c r="I55" s="1" t="s">
        <v>13</v>
      </c>
      <c r="J55" s="1">
        <v>0.24965999999999999</v>
      </c>
      <c r="K55" s="1">
        <v>239</v>
      </c>
      <c r="L55" s="109">
        <v>577</v>
      </c>
      <c r="N55" s="45"/>
      <c r="O55" s="66">
        <f t="shared" ref="O55:O61" si="10">N44</f>
        <v>0.01</v>
      </c>
      <c r="P55" s="52"/>
      <c r="Q55" s="53">
        <f t="shared" ref="Q55:Q61" si="11">E11</f>
        <v>0.12</v>
      </c>
      <c r="R55" s="53">
        <f t="shared" ref="R55:R61" si="12">E22</f>
        <v>0.02</v>
      </c>
      <c r="S55" s="53">
        <f t="shared" ref="S55:S61" si="13">E33</f>
        <v>0.04</v>
      </c>
      <c r="T55" s="53">
        <f t="shared" ref="T55:T61" si="14">E44</f>
        <v>0.08</v>
      </c>
      <c r="U55" s="65">
        <f t="shared" ref="U55:U61" si="15">E55</f>
        <v>0.08</v>
      </c>
    </row>
    <row r="56" spans="3:24">
      <c r="E56" s="2">
        <v>1.4E-2</v>
      </c>
      <c r="F56" s="2">
        <v>1E-3</v>
      </c>
      <c r="G56" s="11">
        <v>7311</v>
      </c>
      <c r="H56" s="1">
        <v>7772</v>
      </c>
      <c r="I56" s="1" t="s">
        <v>13</v>
      </c>
      <c r="J56" s="1">
        <v>0.5675</v>
      </c>
      <c r="K56" s="1">
        <v>638</v>
      </c>
      <c r="L56" s="109">
        <v>1556</v>
      </c>
      <c r="N56" s="45"/>
      <c r="O56" s="66">
        <f t="shared" si="10"/>
        <v>1E-3</v>
      </c>
      <c r="P56" s="52"/>
      <c r="Q56" s="53">
        <f t="shared" si="11"/>
        <v>7.0000000000000007E-2</v>
      </c>
      <c r="R56" s="53">
        <f t="shared" si="12"/>
        <v>3.2000000000000002E-3</v>
      </c>
      <c r="S56" s="53">
        <f t="shared" si="13"/>
        <v>3.5999999999999999E-3</v>
      </c>
      <c r="T56" s="53">
        <f t="shared" si="14"/>
        <v>1.4E-2</v>
      </c>
      <c r="U56" s="65">
        <f t="shared" si="15"/>
        <v>1.4E-2</v>
      </c>
    </row>
    <row r="57" spans="3:24">
      <c r="E57" s="2">
        <v>1E-3</v>
      </c>
      <c r="F57" s="2">
        <v>1E-4</v>
      </c>
      <c r="G57" s="1">
        <v>23315</v>
      </c>
      <c r="H57" s="1">
        <v>25018</v>
      </c>
      <c r="I57" s="1" t="s">
        <v>13</v>
      </c>
      <c r="J57" s="1">
        <v>1.9610000000000001</v>
      </c>
      <c r="K57" s="1">
        <v>2030</v>
      </c>
      <c r="L57" s="1">
        <v>5007</v>
      </c>
      <c r="N57" s="45"/>
      <c r="O57" s="66">
        <f t="shared" si="10"/>
        <v>1E-4</v>
      </c>
      <c r="P57" s="52"/>
      <c r="Q57" s="53">
        <f t="shared" si="11"/>
        <v>1.6E-2</v>
      </c>
      <c r="R57" s="53">
        <f t="shared" si="12"/>
        <v>1.2E-4</v>
      </c>
      <c r="S57" s="53">
        <f t="shared" si="13"/>
        <v>2.3000000000000001E-4</v>
      </c>
      <c r="T57" s="53">
        <f t="shared" si="14"/>
        <v>8.0000000000000004E-4</v>
      </c>
      <c r="U57" s="65">
        <f t="shared" si="15"/>
        <v>1E-3</v>
      </c>
    </row>
    <row r="58" spans="3:24">
      <c r="E58" s="2">
        <v>1.4999999999999999E-4</v>
      </c>
      <c r="F58" s="2">
        <v>1.0000000000000001E-5</v>
      </c>
      <c r="G58" s="8">
        <v>71502</v>
      </c>
      <c r="H58" s="1">
        <v>76832</v>
      </c>
      <c r="I58" s="1" t="s">
        <v>13</v>
      </c>
      <c r="J58" s="1">
        <v>5.0719000000000003</v>
      </c>
      <c r="K58" s="1">
        <v>6208</v>
      </c>
      <c r="L58" s="1">
        <v>15338</v>
      </c>
      <c r="N58" s="45"/>
      <c r="O58" s="66">
        <f t="shared" si="10"/>
        <v>1.0000000000000001E-5</v>
      </c>
      <c r="P58" s="52"/>
      <c r="Q58" s="53">
        <f t="shared" si="11"/>
        <v>1.4E-3</v>
      </c>
      <c r="R58" s="53">
        <f t="shared" si="12"/>
        <v>2.3E-6</v>
      </c>
      <c r="S58" s="53">
        <f t="shared" si="13"/>
        <v>3.0000000000000001E-5</v>
      </c>
      <c r="T58" s="53">
        <f t="shared" si="14"/>
        <v>1.6000000000000001E-4</v>
      </c>
      <c r="U58" s="65">
        <f t="shared" si="15"/>
        <v>1.4999999999999999E-4</v>
      </c>
    </row>
    <row r="59" spans="3:24">
      <c r="E59" s="9">
        <v>2.0000000000000002E-5</v>
      </c>
      <c r="F59" s="9">
        <v>9.9999999999999995E-7</v>
      </c>
      <c r="G59" s="1">
        <v>224044</v>
      </c>
      <c r="H59" s="10">
        <v>259768</v>
      </c>
      <c r="I59" s="1" t="s">
        <v>13</v>
      </c>
      <c r="J59" s="10">
        <v>14.94</v>
      </c>
      <c r="K59" s="10">
        <v>19483</v>
      </c>
      <c r="L59" s="10">
        <v>48169</v>
      </c>
      <c r="N59" s="45"/>
      <c r="O59" s="66">
        <f t="shared" si="10"/>
        <v>9.9999999999999995E-7</v>
      </c>
      <c r="P59" s="52"/>
      <c r="Q59" s="53">
        <f t="shared" si="11"/>
        <v>1.6000000000000001E-4</v>
      </c>
      <c r="R59" s="53">
        <f t="shared" si="12"/>
        <v>6.5E-8</v>
      </c>
      <c r="S59" s="53">
        <f t="shared" si="13"/>
        <v>3.0000000000000001E-6</v>
      </c>
      <c r="T59" s="53">
        <f t="shared" si="14"/>
        <v>2.0000000000000002E-5</v>
      </c>
      <c r="U59" s="65">
        <f t="shared" si="15"/>
        <v>2.0000000000000002E-5</v>
      </c>
    </row>
    <row r="60" spans="3:24">
      <c r="E60" s="9">
        <v>1.9999999999999999E-6</v>
      </c>
      <c r="F60" s="9">
        <v>9.9999999999999995E-8</v>
      </c>
      <c r="G60" s="8">
        <v>704548</v>
      </c>
      <c r="H60" s="10">
        <v>1042137</v>
      </c>
      <c r="I60" s="1" t="s">
        <v>13</v>
      </c>
      <c r="J60" s="10">
        <v>52.46</v>
      </c>
      <c r="K60" s="10">
        <v>61347</v>
      </c>
      <c r="L60" s="10">
        <v>151697</v>
      </c>
      <c r="N60" s="45"/>
      <c r="O60" s="66">
        <f t="shared" si="10"/>
        <v>9.9999999999999995E-8</v>
      </c>
      <c r="P60" s="52"/>
      <c r="Q60" s="53">
        <f t="shared" si="11"/>
        <v>2.5000000000000001E-5</v>
      </c>
      <c r="R60" s="53">
        <f t="shared" si="12"/>
        <v>1.85E-9</v>
      </c>
      <c r="S60" s="53">
        <f t="shared" si="13"/>
        <v>6.8999999999999996E-7</v>
      </c>
      <c r="T60" s="53">
        <f t="shared" si="14"/>
        <v>1.9999999999999999E-6</v>
      </c>
      <c r="U60" s="65">
        <f t="shared" si="15"/>
        <v>1.9999999999999999E-6</v>
      </c>
    </row>
    <row r="61" spans="3:24" ht="15.75" thickBot="1">
      <c r="E61" s="9">
        <v>2.0000000000000002E-5</v>
      </c>
      <c r="F61" s="9">
        <v>1E-8</v>
      </c>
      <c r="G61" s="10">
        <v>704548</v>
      </c>
      <c r="H61" s="10">
        <v>1042137</v>
      </c>
      <c r="I61" s="1" t="s">
        <v>13</v>
      </c>
      <c r="J61" s="10">
        <v>54.777000000000001</v>
      </c>
      <c r="K61" s="10">
        <v>61347</v>
      </c>
      <c r="L61" s="47">
        <v>151697</v>
      </c>
      <c r="N61" s="45"/>
      <c r="O61" s="67">
        <f t="shared" si="10"/>
        <v>1E-8</v>
      </c>
      <c r="P61" s="62"/>
      <c r="Q61" s="68">
        <f t="shared" si="11"/>
        <v>2.6000000000000001E-6</v>
      </c>
      <c r="R61" s="68">
        <f t="shared" si="12"/>
        <v>6E-11</v>
      </c>
      <c r="S61" s="68">
        <f t="shared" si="13"/>
        <v>1.6E-7</v>
      </c>
      <c r="T61" s="68">
        <f t="shared" si="14"/>
        <v>1.9999999999999999E-6</v>
      </c>
      <c r="U61" s="69">
        <f t="shared" si="15"/>
        <v>2.0000000000000002E-5</v>
      </c>
    </row>
    <row r="62" spans="3:24">
      <c r="L62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5D68-3DE2-4553-962D-A58C969D826C}">
  <dimension ref="C7:U61"/>
  <sheetViews>
    <sheetView tabSelected="1" topLeftCell="B21" workbookViewId="0">
      <selection activeCell="Q48" sqref="Q48:Q50"/>
    </sheetView>
  </sheetViews>
  <sheetFormatPr defaultColWidth="11.42578125" defaultRowHeight="15"/>
  <cols>
    <col min="12" max="12" width="14.5703125" customWidth="1"/>
  </cols>
  <sheetData>
    <row r="7" spans="3:12">
      <c r="F7" s="4" t="s">
        <v>0</v>
      </c>
      <c r="G7" s="3" t="s">
        <v>1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4</v>
      </c>
      <c r="E10" s="12">
        <v>7.0000000000000007E-2</v>
      </c>
      <c r="F10" s="13">
        <v>0.1</v>
      </c>
      <c r="G10" s="14">
        <v>589</v>
      </c>
      <c r="H10" s="14">
        <v>125</v>
      </c>
      <c r="I10" s="14">
        <v>151</v>
      </c>
      <c r="J10" s="14">
        <v>5.9900000000000002E-2</v>
      </c>
      <c r="K10" s="14">
        <v>152</v>
      </c>
      <c r="L10" s="47">
        <f>G10+H10*$C$10</f>
        <v>1089</v>
      </c>
    </row>
    <row r="11" spans="3:12">
      <c r="E11" s="15">
        <v>1.4E-2</v>
      </c>
      <c r="F11" s="16">
        <v>0.01</v>
      </c>
      <c r="G11" s="17">
        <v>878</v>
      </c>
      <c r="H11" s="17">
        <v>191</v>
      </c>
      <c r="I11" s="17">
        <v>232</v>
      </c>
      <c r="J11" s="17">
        <v>8.0699999999999994E-2</v>
      </c>
      <c r="K11" s="17">
        <v>233</v>
      </c>
      <c r="L11" s="47">
        <f t="shared" ref="L11:L17" si="0">G11+H11*$C$10</f>
        <v>1642</v>
      </c>
    </row>
    <row r="12" spans="3:12">
      <c r="E12" s="15">
        <v>6.0000000000000001E-3</v>
      </c>
      <c r="F12" s="16">
        <v>1E-3</v>
      </c>
      <c r="G12" s="17">
        <v>1443</v>
      </c>
      <c r="H12" s="17">
        <v>315</v>
      </c>
      <c r="I12" s="17">
        <v>366</v>
      </c>
      <c r="J12" s="17">
        <v>0.13569999999999999</v>
      </c>
      <c r="K12" s="17">
        <v>367</v>
      </c>
      <c r="L12" s="47">
        <f t="shared" si="0"/>
        <v>2703</v>
      </c>
    </row>
    <row r="13" spans="3:12">
      <c r="E13" s="15">
        <v>4.0000000000000002E-4</v>
      </c>
      <c r="F13" s="16">
        <v>1E-4</v>
      </c>
      <c r="G13" s="17">
        <v>1982</v>
      </c>
      <c r="H13" s="17">
        <v>435</v>
      </c>
      <c r="I13" s="17">
        <v>505</v>
      </c>
      <c r="J13" s="17">
        <v>0.1915</v>
      </c>
      <c r="K13" s="17">
        <v>506</v>
      </c>
      <c r="L13" s="47">
        <f t="shared" si="0"/>
        <v>3722</v>
      </c>
    </row>
    <row r="14" spans="3:12">
      <c r="E14" s="15">
        <v>3.0000000000000001E-5</v>
      </c>
      <c r="F14" s="16">
        <v>1.0000000000000001E-5</v>
      </c>
      <c r="G14" s="17">
        <v>2618</v>
      </c>
      <c r="H14" s="17">
        <v>587</v>
      </c>
      <c r="I14" s="17">
        <v>689</v>
      </c>
      <c r="J14" s="17">
        <v>0.2344</v>
      </c>
      <c r="K14" s="17">
        <v>690</v>
      </c>
      <c r="L14" s="47">
        <f t="shared" si="0"/>
        <v>4966</v>
      </c>
    </row>
    <row r="15" spans="3:12">
      <c r="E15" s="15">
        <v>3.0000000000000001E-6</v>
      </c>
      <c r="F15" s="16">
        <v>9.9999999999999995E-7</v>
      </c>
      <c r="G15" s="17">
        <v>3576</v>
      </c>
      <c r="H15" s="17">
        <v>805</v>
      </c>
      <c r="I15" s="17">
        <v>954</v>
      </c>
      <c r="J15" s="17">
        <v>0.3221</v>
      </c>
      <c r="K15" s="17">
        <v>953</v>
      </c>
      <c r="L15" s="47">
        <f t="shared" si="0"/>
        <v>6796</v>
      </c>
    </row>
    <row r="16" spans="3:12">
      <c r="E16" s="15">
        <v>2.4999999999999999E-7</v>
      </c>
      <c r="F16" s="16">
        <v>9.9999999999999995E-8</v>
      </c>
      <c r="G16" s="17">
        <v>4996</v>
      </c>
      <c r="H16" s="17">
        <v>1132</v>
      </c>
      <c r="I16" s="17">
        <v>1349</v>
      </c>
      <c r="J16" s="17">
        <v>0.4481</v>
      </c>
      <c r="K16" s="17">
        <v>1348</v>
      </c>
      <c r="L16" s="47">
        <f t="shared" si="0"/>
        <v>9524</v>
      </c>
    </row>
    <row r="17" spans="3:12">
      <c r="E17" s="15">
        <v>4.0000000000000001E-8</v>
      </c>
      <c r="F17" s="16">
        <v>1E-8</v>
      </c>
      <c r="G17" s="17">
        <v>7149</v>
      </c>
      <c r="H17" s="17">
        <v>1619</v>
      </c>
      <c r="I17" s="17">
        <v>1945</v>
      </c>
      <c r="J17" s="17">
        <v>0.752</v>
      </c>
      <c r="K17" s="17">
        <v>1944</v>
      </c>
      <c r="L17" s="47">
        <f t="shared" si="0"/>
        <v>13625</v>
      </c>
    </row>
    <row r="18" spans="3:12">
      <c r="E18" s="18"/>
      <c r="F18" s="18"/>
      <c r="G18" s="18"/>
      <c r="H18" s="18"/>
      <c r="I18" s="18"/>
      <c r="J18" s="18"/>
      <c r="K18" s="18"/>
      <c r="L18" s="45"/>
    </row>
    <row r="19" spans="3:12">
      <c r="E19" s="18"/>
      <c r="F19" s="18"/>
      <c r="G19" s="18"/>
      <c r="H19" s="18"/>
      <c r="I19" s="18"/>
      <c r="J19" s="18"/>
      <c r="K19" s="18"/>
      <c r="L19" s="45"/>
    </row>
    <row r="20" spans="3:12">
      <c r="C20" s="1" t="s">
        <v>11</v>
      </c>
      <c r="E20" s="19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" t="s">
        <v>10</v>
      </c>
    </row>
    <row r="21" spans="3:12">
      <c r="C21" s="45">
        <v>3</v>
      </c>
      <c r="E21" s="15">
        <v>3.5E-4</v>
      </c>
      <c r="F21" s="16">
        <v>0.1</v>
      </c>
      <c r="G21" s="17">
        <v>413</v>
      </c>
      <c r="H21" s="17">
        <v>2</v>
      </c>
      <c r="I21" s="17">
        <v>16</v>
      </c>
      <c r="J21" s="17">
        <v>1.89E-2</v>
      </c>
      <c r="K21" s="17">
        <v>58</v>
      </c>
      <c r="L21" s="47">
        <f>G21+H21*$C$21</f>
        <v>419</v>
      </c>
    </row>
    <row r="22" spans="3:12">
      <c r="E22" s="15">
        <v>1.4E-5</v>
      </c>
      <c r="F22" s="16">
        <v>0.01</v>
      </c>
      <c r="G22" s="17">
        <v>659</v>
      </c>
      <c r="H22" s="17">
        <v>2</v>
      </c>
      <c r="I22" s="17">
        <v>12</v>
      </c>
      <c r="J22" s="17">
        <v>3.0300000000000001E-2</v>
      </c>
      <c r="K22" s="17">
        <v>94</v>
      </c>
      <c r="L22" s="47">
        <f t="shared" ref="L22:L28" si="1">G22+H22*$C$21</f>
        <v>665</v>
      </c>
    </row>
    <row r="23" spans="3:12">
      <c r="E23" s="15">
        <v>2.5000000000000002E-6</v>
      </c>
      <c r="F23" s="16">
        <v>1E-3</v>
      </c>
      <c r="G23" s="17">
        <v>1085</v>
      </c>
      <c r="H23" s="17">
        <v>2</v>
      </c>
      <c r="I23" s="17">
        <v>20</v>
      </c>
      <c r="J23" s="17" t="s">
        <v>27</v>
      </c>
      <c r="K23" s="17">
        <v>154</v>
      </c>
      <c r="L23" s="47">
        <f t="shared" si="1"/>
        <v>1091</v>
      </c>
    </row>
    <row r="24" spans="3:12">
      <c r="E24" s="15">
        <v>8.0000000000000002E-8</v>
      </c>
      <c r="F24" s="16">
        <v>1E-4</v>
      </c>
      <c r="G24" s="17">
        <v>2272</v>
      </c>
      <c r="H24" s="17">
        <v>2</v>
      </c>
      <c r="I24" s="17">
        <v>16</v>
      </c>
      <c r="J24" s="17">
        <v>8.9700000000000002E-2</v>
      </c>
      <c r="K24" s="17">
        <v>324</v>
      </c>
      <c r="L24" s="47">
        <f t="shared" si="1"/>
        <v>2278</v>
      </c>
    </row>
    <row r="25" spans="3:12">
      <c r="E25" s="15">
        <v>3E-9</v>
      </c>
      <c r="F25" s="16">
        <v>1.0000000000000001E-5</v>
      </c>
      <c r="G25" s="17">
        <v>3682</v>
      </c>
      <c r="H25" s="17">
        <v>2</v>
      </c>
      <c r="I25" s="17">
        <v>16</v>
      </c>
      <c r="J25" s="17">
        <v>0.1356</v>
      </c>
      <c r="K25" s="17">
        <v>525</v>
      </c>
      <c r="L25" s="47">
        <f t="shared" si="1"/>
        <v>3688</v>
      </c>
    </row>
    <row r="26" spans="3:12">
      <c r="E26" s="15">
        <v>5.0000000000000003E-10</v>
      </c>
      <c r="F26" s="16">
        <v>9.9999999999999995E-7</v>
      </c>
      <c r="G26" s="17">
        <v>7174</v>
      </c>
      <c r="H26" s="17">
        <v>2</v>
      </c>
      <c r="I26" s="17">
        <v>20</v>
      </c>
      <c r="J26" s="17">
        <v>0.27829999999999999</v>
      </c>
      <c r="K26" s="17">
        <v>1023</v>
      </c>
      <c r="L26" s="47">
        <f t="shared" si="1"/>
        <v>7180</v>
      </c>
    </row>
    <row r="27" spans="3:12">
      <c r="E27" s="15">
        <v>1.9999999999999999E-11</v>
      </c>
      <c r="F27" s="16">
        <v>9.9999999999999995E-8</v>
      </c>
      <c r="G27" s="17">
        <v>12748</v>
      </c>
      <c r="H27" s="17">
        <v>2</v>
      </c>
      <c r="I27" s="17">
        <v>26</v>
      </c>
      <c r="J27" s="17">
        <v>0.48470000000000002</v>
      </c>
      <c r="K27" s="17">
        <v>1818</v>
      </c>
      <c r="L27" s="47">
        <f t="shared" si="1"/>
        <v>12754</v>
      </c>
    </row>
    <row r="28" spans="3:12">
      <c r="E28" s="15">
        <v>2E-12</v>
      </c>
      <c r="F28" s="16">
        <v>1E-8</v>
      </c>
      <c r="G28" s="17">
        <v>19617</v>
      </c>
      <c r="H28" s="17">
        <v>2</v>
      </c>
      <c r="I28" s="17">
        <v>28</v>
      </c>
      <c r="J28" s="17">
        <v>0.73</v>
      </c>
      <c r="K28" s="17">
        <v>2798</v>
      </c>
      <c r="L28" s="47">
        <f t="shared" si="1"/>
        <v>19623</v>
      </c>
    </row>
    <row r="29" spans="3:12">
      <c r="E29" s="18"/>
      <c r="F29" s="18"/>
      <c r="G29" s="18"/>
      <c r="H29" s="18"/>
      <c r="I29" s="18"/>
      <c r="J29" s="18"/>
      <c r="K29" s="18"/>
      <c r="L29" s="45"/>
    </row>
    <row r="30" spans="3:12">
      <c r="E30" s="18"/>
      <c r="F30" s="18"/>
      <c r="G30" s="18"/>
      <c r="H30" s="18"/>
      <c r="I30" s="18"/>
      <c r="J30" s="18"/>
      <c r="K30" s="18"/>
      <c r="L30" s="45"/>
    </row>
    <row r="31" spans="3:12">
      <c r="C31" s="1" t="s">
        <v>12</v>
      </c>
      <c r="E31" s="19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" t="s">
        <v>10</v>
      </c>
    </row>
    <row r="32" spans="3:12">
      <c r="C32" s="45">
        <v>4</v>
      </c>
      <c r="E32" s="15">
        <v>2.5000000000000001E-3</v>
      </c>
      <c r="F32" s="16">
        <v>0.1</v>
      </c>
      <c r="G32" s="17">
        <v>567</v>
      </c>
      <c r="H32" s="17">
        <v>68</v>
      </c>
      <c r="I32" s="17" t="s">
        <v>13</v>
      </c>
      <c r="J32" s="17">
        <v>3.7900000000000003E-2</v>
      </c>
      <c r="K32" s="17">
        <v>68</v>
      </c>
      <c r="L32" s="47">
        <f>G32+H32*$C$32</f>
        <v>839</v>
      </c>
    </row>
    <row r="33" spans="3:21">
      <c r="E33" s="15">
        <v>3.4999999999999997E-5</v>
      </c>
      <c r="F33" s="16">
        <v>0.01</v>
      </c>
      <c r="G33" s="17">
        <v>986</v>
      </c>
      <c r="H33" s="17">
        <v>115</v>
      </c>
      <c r="I33" s="17" t="s">
        <v>13</v>
      </c>
      <c r="J33" s="17">
        <v>5.9499999999999997E-2</v>
      </c>
      <c r="K33" s="17">
        <v>115</v>
      </c>
      <c r="L33" s="47">
        <f t="shared" ref="L33:L39" si="2">G33+H33*$C$32</f>
        <v>1446</v>
      </c>
    </row>
    <row r="34" spans="3:21">
      <c r="E34" s="15">
        <v>3.0000000000000001E-6</v>
      </c>
      <c r="F34" s="16">
        <v>1E-3</v>
      </c>
      <c r="G34" s="17">
        <v>1595</v>
      </c>
      <c r="H34" s="17">
        <v>196</v>
      </c>
      <c r="I34" s="17" t="s">
        <v>13</v>
      </c>
      <c r="J34" s="17">
        <v>9.6699999999999994E-2</v>
      </c>
      <c r="K34" s="17">
        <v>196</v>
      </c>
      <c r="L34" s="47">
        <f t="shared" si="2"/>
        <v>2379</v>
      </c>
    </row>
    <row r="35" spans="3:21">
      <c r="E35" s="15">
        <v>1.9999999999999999E-7</v>
      </c>
      <c r="F35" s="16">
        <v>1E-4</v>
      </c>
      <c r="G35" s="17">
        <v>2592</v>
      </c>
      <c r="H35" s="17">
        <v>341</v>
      </c>
      <c r="I35" s="17" t="s">
        <v>13</v>
      </c>
      <c r="J35" s="17">
        <v>0.16450000000000001</v>
      </c>
      <c r="K35" s="17">
        <v>341</v>
      </c>
      <c r="L35" s="47">
        <f t="shared" si="2"/>
        <v>3956</v>
      </c>
    </row>
    <row r="36" spans="3:21">
      <c r="E36" s="15">
        <v>1.6000000000000001E-8</v>
      </c>
      <c r="F36" s="16">
        <v>1.0000000000000001E-5</v>
      </c>
      <c r="G36" s="17">
        <v>4564</v>
      </c>
      <c r="H36" s="17">
        <v>609</v>
      </c>
      <c r="I36" s="17" t="s">
        <v>13</v>
      </c>
      <c r="J36" s="17">
        <v>0.26929999999999998</v>
      </c>
      <c r="K36" s="17">
        <v>609</v>
      </c>
      <c r="L36" s="47">
        <f t="shared" si="2"/>
        <v>7000</v>
      </c>
    </row>
    <row r="37" spans="3:21">
      <c r="E37" s="15">
        <v>1.75E-9</v>
      </c>
      <c r="F37" s="16">
        <v>9.9999999999999995E-7</v>
      </c>
      <c r="G37" s="17">
        <v>7815</v>
      </c>
      <c r="H37" s="17">
        <v>1088</v>
      </c>
      <c r="I37" s="17" t="s">
        <v>13</v>
      </c>
      <c r="J37" s="17">
        <v>0.4667</v>
      </c>
      <c r="K37" s="17">
        <v>1088</v>
      </c>
      <c r="L37" s="47">
        <f t="shared" si="2"/>
        <v>12167</v>
      </c>
    </row>
    <row r="38" spans="3:21">
      <c r="E38" s="15">
        <v>2.0000000000000001E-10</v>
      </c>
      <c r="F38" s="16">
        <v>9.9999999999999995E-8</v>
      </c>
      <c r="G38" s="17">
        <v>13998</v>
      </c>
      <c r="H38" s="17">
        <v>1949</v>
      </c>
      <c r="I38" s="17" t="s">
        <v>13</v>
      </c>
      <c r="J38" s="20">
        <v>0.8659</v>
      </c>
      <c r="K38" s="17">
        <v>1949</v>
      </c>
      <c r="L38" s="47">
        <f t="shared" si="2"/>
        <v>21794</v>
      </c>
    </row>
    <row r="39" spans="3:21">
      <c r="E39" s="15">
        <v>6E-11</v>
      </c>
      <c r="F39" s="16">
        <v>1E-8</v>
      </c>
      <c r="G39" s="17">
        <v>24894</v>
      </c>
      <c r="H39" s="17">
        <v>3491</v>
      </c>
      <c r="I39" s="21" t="s">
        <v>13</v>
      </c>
      <c r="J39" s="19">
        <v>1.3992</v>
      </c>
      <c r="K39" s="17">
        <v>3491</v>
      </c>
      <c r="L39" s="47">
        <f t="shared" si="2"/>
        <v>38858</v>
      </c>
    </row>
    <row r="40" spans="3:21">
      <c r="L40" s="45"/>
    </row>
    <row r="41" spans="3:21" ht="15.75" thickBot="1">
      <c r="L41" s="45"/>
    </row>
    <row r="42" spans="3:21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1" t="s">
        <v>16</v>
      </c>
      <c r="N42" s="33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1">
      <c r="E43" s="2">
        <v>8.0000000000000002E-3</v>
      </c>
      <c r="F43" s="2">
        <v>0.1</v>
      </c>
      <c r="G43" s="1">
        <v>4782</v>
      </c>
      <c r="H43" s="1">
        <v>4620</v>
      </c>
      <c r="I43" s="1" t="s">
        <v>13</v>
      </c>
      <c r="J43" s="1">
        <v>0.34699999999999998</v>
      </c>
      <c r="K43" s="1">
        <v>679</v>
      </c>
      <c r="L43" s="47">
        <v>2735</v>
      </c>
      <c r="N43" s="70">
        <f>F43</f>
        <v>0.1</v>
      </c>
      <c r="O43" s="71">
        <f>MIN(L10,L21,L32,L43,L54)</f>
        <v>419</v>
      </c>
      <c r="P43" s="52"/>
      <c r="Q43" s="87">
        <f>O43/L10</f>
        <v>0.38475665748393023</v>
      </c>
      <c r="R43" s="110">
        <f>O43/L21</f>
        <v>1</v>
      </c>
      <c r="S43" s="87">
        <f>O43/L32</f>
        <v>0.49940405244338498</v>
      </c>
      <c r="T43" s="89">
        <f>O43/L43</f>
        <v>0.15319926873857403</v>
      </c>
      <c r="U43" s="91">
        <f>O43/L54</f>
        <v>0.3131539611360239</v>
      </c>
    </row>
    <row r="44" spans="3:21">
      <c r="E44" s="2">
        <v>2E-3</v>
      </c>
      <c r="F44" s="2">
        <v>0.01</v>
      </c>
      <c r="G44" s="1">
        <v>12376</v>
      </c>
      <c r="H44" s="1">
        <v>12190</v>
      </c>
      <c r="I44" s="1" t="s">
        <v>13</v>
      </c>
      <c r="J44" s="1">
        <v>0.73799999999999999</v>
      </c>
      <c r="K44" s="1">
        <v>1756</v>
      </c>
      <c r="L44" s="47">
        <v>7077</v>
      </c>
      <c r="N44" s="70">
        <f t="shared" ref="N44:N50" si="3">F44</f>
        <v>0.01</v>
      </c>
      <c r="O44" s="72">
        <f t="shared" ref="O44:O50" si="4">MIN(L11,L22,L33,L44,L55)</f>
        <v>665</v>
      </c>
      <c r="P44" s="52"/>
      <c r="Q44" s="87">
        <f t="shared" ref="Q44:Q50" si="5">O44/L11</f>
        <v>0.40499390986601708</v>
      </c>
      <c r="R44" s="110">
        <f t="shared" ref="R44:R50" si="6">O44/L22</f>
        <v>1</v>
      </c>
      <c r="S44" s="87">
        <f t="shared" ref="S44:S50" si="7">O44/L33</f>
        <v>0.45988934993084368</v>
      </c>
      <c r="T44" s="89">
        <f t="shared" ref="T44:T48" si="8">O44/L44</f>
        <v>9.3966369930761628E-2</v>
      </c>
      <c r="U44" s="92">
        <f t="shared" ref="U44:U48" si="9">O44/L55</f>
        <v>0.19158743877845003</v>
      </c>
    </row>
    <row r="45" spans="3:21">
      <c r="E45" s="2">
        <v>2.5000000000000001E-4</v>
      </c>
      <c r="F45" s="2">
        <v>1E-3</v>
      </c>
      <c r="G45" s="1">
        <v>38650</v>
      </c>
      <c r="H45" s="1">
        <v>38276</v>
      </c>
      <c r="I45" s="1" t="s">
        <v>13</v>
      </c>
      <c r="J45" s="1">
        <v>2.4628000000000001</v>
      </c>
      <c r="K45" s="1">
        <v>5470</v>
      </c>
      <c r="L45" s="47">
        <v>22090</v>
      </c>
      <c r="N45" s="70">
        <f t="shared" si="3"/>
        <v>1E-3</v>
      </c>
      <c r="O45" s="72">
        <f t="shared" si="4"/>
        <v>1091</v>
      </c>
      <c r="P45" s="52"/>
      <c r="Q45" s="87">
        <f t="shared" si="5"/>
        <v>0.40362560118386975</v>
      </c>
      <c r="R45" s="110">
        <f t="shared" si="6"/>
        <v>1</v>
      </c>
      <c r="S45" s="87">
        <f t="shared" si="7"/>
        <v>0.45859604875998317</v>
      </c>
      <c r="T45" s="89">
        <f t="shared" si="8"/>
        <v>4.9388863739248529E-2</v>
      </c>
      <c r="U45" s="92">
        <f t="shared" si="9"/>
        <v>9.7672336615935537E-2</v>
      </c>
    </row>
    <row r="46" spans="3:21">
      <c r="E46" s="2">
        <v>6.9999999999999994E-5</v>
      </c>
      <c r="F46" s="2">
        <v>1E-4</v>
      </c>
      <c r="G46" s="1">
        <v>121834</v>
      </c>
      <c r="H46" s="1">
        <v>120869</v>
      </c>
      <c r="I46" s="1" t="s">
        <v>13</v>
      </c>
      <c r="J46" s="1">
        <v>7.85</v>
      </c>
      <c r="K46" s="1">
        <v>17223</v>
      </c>
      <c r="L46" s="47">
        <v>69607</v>
      </c>
      <c r="N46" s="70">
        <f t="shared" si="3"/>
        <v>1E-4</v>
      </c>
      <c r="O46" s="72">
        <f t="shared" si="4"/>
        <v>2278</v>
      </c>
      <c r="P46" s="52"/>
      <c r="Q46" s="88">
        <f t="shared" si="5"/>
        <v>0.61203653949489523</v>
      </c>
      <c r="R46" s="110">
        <f t="shared" si="6"/>
        <v>1</v>
      </c>
      <c r="S46" s="88">
        <f t="shared" si="7"/>
        <v>0.57583417593528818</v>
      </c>
      <c r="T46" s="89">
        <f t="shared" si="8"/>
        <v>3.272659358972517E-2</v>
      </c>
      <c r="U46" s="92">
        <f t="shared" si="9"/>
        <v>6.61305774087729E-2</v>
      </c>
    </row>
    <row r="47" spans="3:21">
      <c r="E47" s="2">
        <v>1.0000000000000001E-5</v>
      </c>
      <c r="F47" s="2">
        <v>1.0000000000000001E-5</v>
      </c>
      <c r="G47" s="1">
        <v>375521</v>
      </c>
      <c r="H47" s="1">
        <v>372820</v>
      </c>
      <c r="I47" s="1" t="s">
        <v>13</v>
      </c>
      <c r="J47" s="1">
        <v>22.51</v>
      </c>
      <c r="K47" s="1">
        <v>52928</v>
      </c>
      <c r="L47" s="47">
        <v>214290</v>
      </c>
      <c r="N47" s="70">
        <f t="shared" si="3"/>
        <v>1.0000000000000001E-5</v>
      </c>
      <c r="O47" s="72">
        <f t="shared" si="4"/>
        <v>3688</v>
      </c>
      <c r="P47" s="52"/>
      <c r="Q47" s="88">
        <f t="shared" si="5"/>
        <v>0.74265002013693115</v>
      </c>
      <c r="R47" s="110">
        <f t="shared" si="6"/>
        <v>1</v>
      </c>
      <c r="S47" s="88">
        <f t="shared" si="7"/>
        <v>0.5268571428571428</v>
      </c>
      <c r="T47" s="89">
        <f t="shared" si="8"/>
        <v>1.7210322460217461E-2</v>
      </c>
      <c r="U47" s="92">
        <f t="shared" si="9"/>
        <v>3.4714508932773586E-2</v>
      </c>
    </row>
    <row r="48" spans="3:21">
      <c r="E48" s="2">
        <v>1.1999999999999999E-6</v>
      </c>
      <c r="F48" s="2">
        <v>9.9999999999999995E-7</v>
      </c>
      <c r="G48" s="1">
        <v>1171619</v>
      </c>
      <c r="H48" s="1">
        <v>1162853</v>
      </c>
      <c r="I48" s="1" t="s">
        <v>13</v>
      </c>
      <c r="J48" s="1">
        <v>68.111999999999995</v>
      </c>
      <c r="K48" s="1">
        <v>164679</v>
      </c>
      <c r="L48" s="47">
        <v>668858</v>
      </c>
      <c r="N48" s="70">
        <f t="shared" si="3"/>
        <v>9.9999999999999995E-7</v>
      </c>
      <c r="O48" s="72">
        <f t="shared" si="4"/>
        <v>6796</v>
      </c>
      <c r="P48" s="52"/>
      <c r="Q48" s="110">
        <f t="shared" si="5"/>
        <v>1</v>
      </c>
      <c r="R48" s="88">
        <f t="shared" si="6"/>
        <v>0.94651810584958218</v>
      </c>
      <c r="S48" s="88">
        <f t="shared" si="7"/>
        <v>0.55856003945097399</v>
      </c>
      <c r="T48" s="89">
        <f t="shared" si="8"/>
        <v>1.016060210089436E-2</v>
      </c>
      <c r="U48" s="92">
        <f t="shared" si="9"/>
        <v>2.0530667609216444E-2</v>
      </c>
    </row>
    <row r="49" spans="3:21">
      <c r="E49" s="9">
        <v>1.1999999999999999E-7</v>
      </c>
      <c r="F49" s="9">
        <v>9.9999999999999995E-8</v>
      </c>
      <c r="G49" s="10">
        <v>3701238</v>
      </c>
      <c r="H49" s="10">
        <v>3676156</v>
      </c>
      <c r="I49" s="1" t="s">
        <v>13</v>
      </c>
      <c r="J49" s="10">
        <v>240.29</v>
      </c>
      <c r="K49" s="10">
        <v>520367</v>
      </c>
      <c r="L49" s="47">
        <v>2114497</v>
      </c>
      <c r="N49" s="70">
        <f t="shared" si="3"/>
        <v>9.9999999999999995E-8</v>
      </c>
      <c r="O49" s="72">
        <f t="shared" si="4"/>
        <v>9524</v>
      </c>
      <c r="P49" s="52"/>
      <c r="Q49" s="110">
        <f t="shared" si="5"/>
        <v>1</v>
      </c>
      <c r="R49" s="88">
        <f t="shared" si="6"/>
        <v>0.74674611886466991</v>
      </c>
      <c r="S49" s="87">
        <f t="shared" si="7"/>
        <v>0.43700100945214282</v>
      </c>
      <c r="T49" s="89">
        <f>O49/L49</f>
        <v>4.5041444844802336E-3</v>
      </c>
      <c r="U49" s="92">
        <f>O49/L60</f>
        <v>9.0985691057531917E-3</v>
      </c>
    </row>
    <row r="50" spans="3:21" ht="15.75" thickBot="1">
      <c r="E50" s="9">
        <v>1.2E-8</v>
      </c>
      <c r="F50" s="9">
        <v>1E-8</v>
      </c>
      <c r="G50" s="10">
        <v>11636070</v>
      </c>
      <c r="H50" s="10">
        <v>11602063</v>
      </c>
      <c r="I50" s="1" t="s">
        <v>13</v>
      </c>
      <c r="J50" s="10">
        <v>734.79</v>
      </c>
      <c r="K50" s="10">
        <v>1646022</v>
      </c>
      <c r="L50" s="47">
        <v>6650610</v>
      </c>
      <c r="N50" s="73">
        <f t="shared" si="3"/>
        <v>1E-8</v>
      </c>
      <c r="O50" s="74">
        <f t="shared" si="4"/>
        <v>13625</v>
      </c>
      <c r="P50" s="62"/>
      <c r="Q50" s="114">
        <f t="shared" si="5"/>
        <v>1</v>
      </c>
      <c r="R50" s="95">
        <f t="shared" si="6"/>
        <v>0.69433827651225599</v>
      </c>
      <c r="S50" s="103">
        <f t="shared" si="7"/>
        <v>0.35063564774306449</v>
      </c>
      <c r="T50" s="96">
        <f>O50/L50</f>
        <v>2.0486842560306496E-3</v>
      </c>
      <c r="U50" s="102">
        <f>O50/L61</f>
        <v>4.111239116908855E-3</v>
      </c>
    </row>
    <row r="51" spans="3:21">
      <c r="L51" s="45"/>
      <c r="N51" s="45"/>
      <c r="O51" s="45"/>
      <c r="P51" s="45"/>
      <c r="Q51" s="45"/>
      <c r="R51" s="45"/>
      <c r="S51" s="45"/>
      <c r="T51" s="45"/>
      <c r="U51" s="45"/>
    </row>
    <row r="52" spans="3:21" ht="15.75" thickBot="1">
      <c r="L52" s="45"/>
      <c r="N52" s="45"/>
      <c r="O52" s="45"/>
      <c r="P52" s="45"/>
      <c r="Q52" s="45"/>
      <c r="R52" s="45"/>
      <c r="S52" s="45"/>
      <c r="T52" s="45"/>
      <c r="U52" s="45"/>
    </row>
    <row r="53" spans="3:21">
      <c r="C53" s="1" t="s">
        <v>19</v>
      </c>
      <c r="E53" s="1" t="s">
        <v>3</v>
      </c>
      <c r="F53" s="1" t="s">
        <v>4</v>
      </c>
      <c r="G53" s="1" t="s">
        <v>5</v>
      </c>
      <c r="H53" s="1" t="s">
        <v>15</v>
      </c>
      <c r="I53" s="1" t="s">
        <v>7</v>
      </c>
      <c r="J53" s="1" t="s">
        <v>8</v>
      </c>
      <c r="K53" s="1" t="s">
        <v>9</v>
      </c>
      <c r="L53" s="1" t="s">
        <v>16</v>
      </c>
      <c r="N53" s="45"/>
      <c r="O53" s="33" t="s">
        <v>17</v>
      </c>
      <c r="P53" s="41"/>
      <c r="Q53" s="41" t="s">
        <v>2</v>
      </c>
      <c r="R53" s="41" t="s">
        <v>11</v>
      </c>
      <c r="S53" s="41" t="s">
        <v>12</v>
      </c>
      <c r="T53" s="41" t="s">
        <v>14</v>
      </c>
      <c r="U53" s="60" t="s">
        <v>19</v>
      </c>
    </row>
    <row r="54" spans="3:21">
      <c r="E54" s="2">
        <v>6.4999999999999997E-3</v>
      </c>
      <c r="F54" s="2">
        <v>0.1</v>
      </c>
      <c r="G54" s="1">
        <v>2006</v>
      </c>
      <c r="H54" s="1">
        <v>4553</v>
      </c>
      <c r="I54" s="1" t="s">
        <v>13</v>
      </c>
      <c r="J54" s="1">
        <v>0.1038</v>
      </c>
      <c r="K54" s="1">
        <v>669</v>
      </c>
      <c r="L54" s="1">
        <v>1338</v>
      </c>
      <c r="N54" s="45"/>
      <c r="O54" s="64">
        <f>N43</f>
        <v>0.1</v>
      </c>
      <c r="P54" s="52"/>
      <c r="Q54" s="53">
        <f>E10</f>
        <v>7.0000000000000007E-2</v>
      </c>
      <c r="R54" s="53">
        <f>E21</f>
        <v>3.5E-4</v>
      </c>
      <c r="S54" s="53">
        <f>E32</f>
        <v>2.5000000000000001E-3</v>
      </c>
      <c r="T54" s="53">
        <f>E43</f>
        <v>8.0000000000000002E-3</v>
      </c>
      <c r="U54" s="65">
        <f>E54</f>
        <v>6.4999999999999997E-3</v>
      </c>
    </row>
    <row r="55" spans="3:21">
      <c r="E55" s="2">
        <v>2E-3</v>
      </c>
      <c r="F55" s="2">
        <v>0.01</v>
      </c>
      <c r="G55" s="1">
        <v>5205</v>
      </c>
      <c r="H55" s="1">
        <v>12041</v>
      </c>
      <c r="I55" s="1" t="s">
        <v>13</v>
      </c>
      <c r="J55" s="1">
        <v>0.26910000000000001</v>
      </c>
      <c r="K55" s="1">
        <v>1733</v>
      </c>
      <c r="L55" s="1">
        <v>3471</v>
      </c>
      <c r="N55" s="45"/>
      <c r="O55" s="66">
        <f t="shared" ref="O55:O61" si="10">N44</f>
        <v>0.01</v>
      </c>
      <c r="P55" s="52"/>
      <c r="Q55" s="53">
        <f t="shared" ref="Q55:Q61" si="11">E11</f>
        <v>1.4E-2</v>
      </c>
      <c r="R55" s="53">
        <f t="shared" ref="R55:R61" si="12">E22</f>
        <v>1.4E-5</v>
      </c>
      <c r="S55" s="53">
        <f t="shared" ref="S55:S61" si="13">E33</f>
        <v>3.4999999999999997E-5</v>
      </c>
      <c r="T55" s="53">
        <f t="shared" ref="T55:T61" si="14">E44</f>
        <v>2E-3</v>
      </c>
      <c r="U55" s="65">
        <f t="shared" ref="U55:U61" si="15">E55</f>
        <v>2E-3</v>
      </c>
    </row>
    <row r="56" spans="3:21">
      <c r="E56" s="2">
        <v>3.5E-4</v>
      </c>
      <c r="F56" s="2">
        <v>1E-3</v>
      </c>
      <c r="G56" s="1">
        <v>16757</v>
      </c>
      <c r="H56" s="1">
        <v>38976</v>
      </c>
      <c r="I56" s="1" t="s">
        <v>13</v>
      </c>
      <c r="J56" s="1">
        <v>0.84370000000000001</v>
      </c>
      <c r="K56" s="1">
        <v>5578</v>
      </c>
      <c r="L56" s="1">
        <v>11170</v>
      </c>
      <c r="N56" s="45"/>
      <c r="O56" s="66">
        <f t="shared" si="10"/>
        <v>1E-3</v>
      </c>
      <c r="P56" s="52"/>
      <c r="Q56" s="53">
        <f t="shared" si="11"/>
        <v>6.0000000000000001E-3</v>
      </c>
      <c r="R56" s="53">
        <f t="shared" si="12"/>
        <v>2.5000000000000002E-6</v>
      </c>
      <c r="S56" s="53">
        <f t="shared" si="13"/>
        <v>3.0000000000000001E-6</v>
      </c>
      <c r="T56" s="53">
        <f t="shared" si="14"/>
        <v>2.5000000000000001E-4</v>
      </c>
      <c r="U56" s="65">
        <f t="shared" si="15"/>
        <v>3.5E-4</v>
      </c>
    </row>
    <row r="57" spans="3:21">
      <c r="E57" s="2">
        <v>6.6500000000000004E-5</v>
      </c>
      <c r="F57" s="2">
        <v>1E-4</v>
      </c>
      <c r="G57" s="1">
        <v>51670</v>
      </c>
      <c r="H57" s="1">
        <v>120597</v>
      </c>
      <c r="I57" s="1" t="s">
        <v>13</v>
      </c>
      <c r="J57" s="1">
        <v>2.6331000000000002</v>
      </c>
      <c r="K57" s="1">
        <v>17182</v>
      </c>
      <c r="L57" s="1">
        <v>34447</v>
      </c>
      <c r="N57" s="45"/>
      <c r="O57" s="66">
        <f t="shared" si="10"/>
        <v>1E-4</v>
      </c>
      <c r="P57" s="52"/>
      <c r="Q57" s="53">
        <f t="shared" si="11"/>
        <v>4.0000000000000002E-4</v>
      </c>
      <c r="R57" s="53">
        <f t="shared" si="12"/>
        <v>8.0000000000000002E-8</v>
      </c>
      <c r="S57" s="53">
        <f t="shared" si="13"/>
        <v>1.9999999999999999E-7</v>
      </c>
      <c r="T57" s="53">
        <f t="shared" si="14"/>
        <v>6.9999999999999994E-5</v>
      </c>
      <c r="U57" s="65">
        <f t="shared" si="15"/>
        <v>6.6500000000000004E-5</v>
      </c>
    </row>
    <row r="58" spans="3:21">
      <c r="E58" s="2">
        <v>1.04E-5</v>
      </c>
      <c r="F58" s="2">
        <v>1.0000000000000001E-5</v>
      </c>
      <c r="G58" s="1">
        <v>159304</v>
      </c>
      <c r="H58" s="1">
        <v>372643</v>
      </c>
      <c r="I58" s="1" t="s">
        <v>13</v>
      </c>
      <c r="J58" s="1">
        <v>8.0178999999999991</v>
      </c>
      <c r="K58" s="1">
        <v>52908</v>
      </c>
      <c r="L58" s="1">
        <v>106238</v>
      </c>
      <c r="N58" s="45"/>
      <c r="O58" s="66">
        <f t="shared" si="10"/>
        <v>1.0000000000000001E-5</v>
      </c>
      <c r="P58" s="52"/>
      <c r="Q58" s="53">
        <f t="shared" si="11"/>
        <v>3.0000000000000001E-5</v>
      </c>
      <c r="R58" s="53">
        <f t="shared" si="12"/>
        <v>3E-9</v>
      </c>
      <c r="S58" s="53">
        <f t="shared" si="13"/>
        <v>1.6000000000000001E-8</v>
      </c>
      <c r="T58" s="53">
        <f t="shared" si="14"/>
        <v>1.0000000000000001E-5</v>
      </c>
      <c r="U58" s="65">
        <f t="shared" si="15"/>
        <v>1.04E-5</v>
      </c>
    </row>
    <row r="59" spans="3:21">
      <c r="E59" s="9">
        <v>1.24E-6</v>
      </c>
      <c r="F59" s="2">
        <v>9.9999999999999995E-7</v>
      </c>
      <c r="G59" s="10">
        <v>496213</v>
      </c>
      <c r="H59" s="10">
        <v>1162611</v>
      </c>
      <c r="I59" s="1" t="s">
        <v>13</v>
      </c>
      <c r="J59" s="10">
        <v>29.8248</v>
      </c>
      <c r="K59" s="10">
        <v>164648</v>
      </c>
      <c r="L59" s="10">
        <v>331017</v>
      </c>
      <c r="N59" s="45"/>
      <c r="O59" s="66">
        <f t="shared" si="10"/>
        <v>9.9999999999999995E-7</v>
      </c>
      <c r="P59" s="52"/>
      <c r="Q59" s="53">
        <f t="shared" si="11"/>
        <v>3.0000000000000001E-6</v>
      </c>
      <c r="R59" s="53">
        <f t="shared" si="12"/>
        <v>5.0000000000000003E-10</v>
      </c>
      <c r="S59" s="53">
        <f t="shared" si="13"/>
        <v>1.75E-9</v>
      </c>
      <c r="T59" s="53">
        <f t="shared" si="14"/>
        <v>1.1999999999999999E-6</v>
      </c>
      <c r="U59" s="65">
        <f t="shared" si="15"/>
        <v>1.24E-6</v>
      </c>
    </row>
    <row r="60" spans="3:21">
      <c r="E60" s="9">
        <v>1.1999999999999999E-7</v>
      </c>
      <c r="F60" s="9">
        <v>9.9999999999999995E-8</v>
      </c>
      <c r="G60" s="10">
        <v>1568767</v>
      </c>
      <c r="H60" s="10">
        <v>3675136</v>
      </c>
      <c r="I60" s="1" t="s">
        <v>13</v>
      </c>
      <c r="J60" s="10">
        <v>95.828199999999995</v>
      </c>
      <c r="K60" s="10">
        <v>520204</v>
      </c>
      <c r="L60" s="47">
        <v>1046758</v>
      </c>
      <c r="N60" s="45"/>
      <c r="O60" s="66">
        <f t="shared" si="10"/>
        <v>9.9999999999999995E-8</v>
      </c>
      <c r="P60" s="52"/>
      <c r="Q60" s="53">
        <f t="shared" si="11"/>
        <v>2.4999999999999999E-7</v>
      </c>
      <c r="R60" s="53">
        <f t="shared" si="12"/>
        <v>1.9999999999999999E-11</v>
      </c>
      <c r="S60" s="53">
        <f t="shared" si="13"/>
        <v>2.0000000000000001E-10</v>
      </c>
      <c r="T60" s="53">
        <f t="shared" si="14"/>
        <v>1.1999999999999999E-7</v>
      </c>
      <c r="U60" s="65">
        <f t="shared" si="15"/>
        <v>1.1999999999999999E-7</v>
      </c>
    </row>
    <row r="61" spans="3:21">
      <c r="E61" s="9" t="s">
        <v>28</v>
      </c>
      <c r="F61" s="9">
        <v>1E-8</v>
      </c>
      <c r="G61" s="10">
        <v>4966339</v>
      </c>
      <c r="H61" s="10">
        <v>11603763</v>
      </c>
      <c r="I61" s="1" t="s">
        <v>13</v>
      </c>
      <c r="J61" s="10">
        <v>310.55329999999998</v>
      </c>
      <c r="K61" s="10">
        <v>1646324</v>
      </c>
      <c r="L61" s="47">
        <v>3314086</v>
      </c>
      <c r="N61" s="45"/>
      <c r="O61" s="67">
        <f t="shared" si="10"/>
        <v>1E-8</v>
      </c>
      <c r="P61" s="62"/>
      <c r="Q61" s="68">
        <f t="shared" si="11"/>
        <v>4.0000000000000001E-8</v>
      </c>
      <c r="R61" s="68">
        <f t="shared" si="12"/>
        <v>2E-12</v>
      </c>
      <c r="S61" s="68">
        <f t="shared" si="13"/>
        <v>6E-11</v>
      </c>
      <c r="T61" s="68">
        <f t="shared" si="14"/>
        <v>1.2E-8</v>
      </c>
      <c r="U61" s="69" t="str">
        <f t="shared" si="15"/>
        <v>1.15E-08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84708-CC19-4674-AA9D-45493BA895AC}">
  <dimension ref="C7:U61"/>
  <sheetViews>
    <sheetView topLeftCell="A33" workbookViewId="0">
      <selection activeCell="Q48" sqref="Q48"/>
    </sheetView>
  </sheetViews>
  <sheetFormatPr defaultColWidth="11.42578125" defaultRowHeight="15"/>
  <cols>
    <col min="12" max="12" width="13.28515625" customWidth="1"/>
  </cols>
  <sheetData>
    <row r="7" spans="3:12">
      <c r="F7" s="4" t="s">
        <v>0</v>
      </c>
      <c r="G7" s="3" t="s">
        <v>1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6</v>
      </c>
      <c r="E10" s="25" t="s">
        <v>29</v>
      </c>
      <c r="F10" s="26">
        <v>0.1</v>
      </c>
      <c r="G10" s="27" t="s">
        <v>29</v>
      </c>
      <c r="H10" s="27" t="s">
        <v>29</v>
      </c>
      <c r="I10" s="27" t="s">
        <v>29</v>
      </c>
      <c r="J10" s="27" t="s">
        <v>29</v>
      </c>
      <c r="K10" s="27" t="s">
        <v>29</v>
      </c>
      <c r="L10" s="76"/>
    </row>
    <row r="11" spans="3:12">
      <c r="C11" s="45"/>
      <c r="E11" s="15">
        <v>0.09</v>
      </c>
      <c r="F11" s="16">
        <v>0.01</v>
      </c>
      <c r="G11" s="17">
        <v>3670</v>
      </c>
      <c r="H11" s="17">
        <v>665</v>
      </c>
      <c r="I11" s="17">
        <v>1062</v>
      </c>
      <c r="J11" s="17">
        <v>0.35060000000000002</v>
      </c>
      <c r="K11" s="17">
        <v>813</v>
      </c>
      <c r="L11" s="47">
        <f>G11+H11*$C$10</f>
        <v>7660</v>
      </c>
    </row>
    <row r="12" spans="3:12">
      <c r="C12" s="45"/>
      <c r="E12" s="23" t="s">
        <v>29</v>
      </c>
      <c r="F12" s="24">
        <v>1E-3</v>
      </c>
      <c r="G12" s="22" t="s">
        <v>29</v>
      </c>
      <c r="H12" s="22" t="s">
        <v>29</v>
      </c>
      <c r="I12" s="22" t="s">
        <v>29</v>
      </c>
      <c r="J12" s="22" t="s">
        <v>29</v>
      </c>
      <c r="K12" s="22" t="s">
        <v>29</v>
      </c>
      <c r="L12" s="76"/>
    </row>
    <row r="13" spans="3:12">
      <c r="C13" s="45"/>
      <c r="E13" s="15">
        <v>1.75E-3</v>
      </c>
      <c r="F13" s="16">
        <v>1E-4</v>
      </c>
      <c r="G13" s="17">
        <v>6886</v>
      </c>
      <c r="H13" s="17">
        <v>1415</v>
      </c>
      <c r="I13" s="17">
        <v>1838</v>
      </c>
      <c r="J13" s="17">
        <v>0.7157</v>
      </c>
      <c r="K13" s="17">
        <v>1654</v>
      </c>
      <c r="L13" s="47">
        <f t="shared" ref="L13:L15" si="0">G13+H13*$C$10</f>
        <v>15376</v>
      </c>
    </row>
    <row r="14" spans="3:12">
      <c r="C14" s="45"/>
      <c r="E14" s="15">
        <v>2.5000000000000001E-4</v>
      </c>
      <c r="F14" s="16">
        <v>1.0000000000000001E-5</v>
      </c>
      <c r="G14" s="17">
        <v>10407</v>
      </c>
      <c r="H14" s="17">
        <v>2158</v>
      </c>
      <c r="I14" s="17">
        <v>2808</v>
      </c>
      <c r="J14" s="17">
        <v>1.0953999999999999</v>
      </c>
      <c r="K14" s="17">
        <v>2514</v>
      </c>
      <c r="L14" s="47">
        <f t="shared" si="0"/>
        <v>23355</v>
      </c>
    </row>
    <row r="15" spans="3:12">
      <c r="C15" s="45"/>
      <c r="E15" s="15">
        <v>1.2E-5</v>
      </c>
      <c r="F15" s="16">
        <v>9.9999999999999995E-7</v>
      </c>
      <c r="G15" s="17">
        <v>13641</v>
      </c>
      <c r="H15" s="17">
        <v>2932</v>
      </c>
      <c r="I15" s="17">
        <v>3677</v>
      </c>
      <c r="J15" s="17">
        <v>1.2959000000000001</v>
      </c>
      <c r="K15" s="17">
        <v>3359</v>
      </c>
      <c r="L15" s="47">
        <f t="shared" si="0"/>
        <v>31233</v>
      </c>
    </row>
    <row r="16" spans="3:12">
      <c r="C16" s="45"/>
      <c r="E16" s="23" t="s">
        <v>29</v>
      </c>
      <c r="F16" s="24">
        <v>9.9999999999999995E-8</v>
      </c>
      <c r="G16" s="22" t="s">
        <v>29</v>
      </c>
      <c r="H16" s="22" t="s">
        <v>29</v>
      </c>
      <c r="I16" s="22" t="s">
        <v>29</v>
      </c>
      <c r="J16" s="22" t="s">
        <v>29</v>
      </c>
      <c r="K16" s="22" t="s">
        <v>29</v>
      </c>
      <c r="L16" s="76"/>
    </row>
    <row r="17" spans="3:12">
      <c r="C17" s="45"/>
      <c r="E17" s="23" t="s">
        <v>29</v>
      </c>
      <c r="F17" s="24">
        <v>1E-8</v>
      </c>
      <c r="G17" s="22" t="s">
        <v>29</v>
      </c>
      <c r="H17" s="22" t="s">
        <v>29</v>
      </c>
      <c r="I17" s="22" t="s">
        <v>29</v>
      </c>
      <c r="J17" s="22" t="s">
        <v>29</v>
      </c>
      <c r="K17" s="22" t="s">
        <v>29</v>
      </c>
      <c r="L17" s="76"/>
    </row>
    <row r="18" spans="3:12">
      <c r="C18" s="45"/>
      <c r="E18" s="18"/>
      <c r="F18" s="18"/>
      <c r="G18" s="18"/>
      <c r="H18" s="18"/>
      <c r="I18" s="18"/>
      <c r="J18" s="18"/>
      <c r="K18" s="18"/>
      <c r="L18" s="45"/>
    </row>
    <row r="19" spans="3:12">
      <c r="C19" s="45"/>
      <c r="E19" s="18"/>
      <c r="F19" s="18"/>
      <c r="G19" s="18"/>
      <c r="H19" s="18"/>
      <c r="I19" s="18"/>
      <c r="J19" s="18"/>
      <c r="K19" s="18"/>
      <c r="L19" s="45"/>
    </row>
    <row r="20" spans="3:12">
      <c r="C20" s="1" t="s">
        <v>11</v>
      </c>
      <c r="E20" s="19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" t="s">
        <v>10</v>
      </c>
    </row>
    <row r="21" spans="3:12">
      <c r="C21" s="45">
        <v>5</v>
      </c>
      <c r="E21" s="15">
        <v>7</v>
      </c>
      <c r="F21" s="16">
        <v>0.1</v>
      </c>
      <c r="G21" s="17">
        <v>3586</v>
      </c>
      <c r="H21" s="17">
        <v>133</v>
      </c>
      <c r="I21" s="17">
        <v>834</v>
      </c>
      <c r="J21" s="17">
        <v>0.1862</v>
      </c>
      <c r="K21" s="17">
        <v>240</v>
      </c>
      <c r="L21" s="47">
        <f>G21+H21*$C$21</f>
        <v>4251</v>
      </c>
    </row>
    <row r="22" spans="3:12">
      <c r="C22" s="45"/>
      <c r="E22" s="15">
        <v>0.17499999999999999</v>
      </c>
      <c r="F22" s="16">
        <v>0.01</v>
      </c>
      <c r="G22" s="17">
        <v>5595</v>
      </c>
      <c r="H22" s="17">
        <v>256</v>
      </c>
      <c r="I22" s="17">
        <v>1224</v>
      </c>
      <c r="J22" s="17">
        <v>0.27610000000000001</v>
      </c>
      <c r="K22" s="17">
        <v>383</v>
      </c>
      <c r="L22" s="47">
        <f t="shared" ref="L22:L28" si="1">G22+H22*$C$21</f>
        <v>6875</v>
      </c>
    </row>
    <row r="23" spans="3:12">
      <c r="C23" s="45"/>
      <c r="E23" s="15">
        <v>5.0000000000000001E-3</v>
      </c>
      <c r="F23" s="16">
        <v>1E-3</v>
      </c>
      <c r="G23" s="17">
        <v>6231</v>
      </c>
      <c r="H23" s="17">
        <v>337</v>
      </c>
      <c r="I23" s="17">
        <v>1332</v>
      </c>
      <c r="J23" s="17">
        <v>0.40960000000000002</v>
      </c>
      <c r="K23" s="17">
        <v>488</v>
      </c>
      <c r="L23" s="47">
        <f t="shared" si="1"/>
        <v>7916</v>
      </c>
    </row>
    <row r="24" spans="3:12">
      <c r="C24" s="45"/>
      <c r="E24" s="15">
        <v>2.9999999999999997E-4</v>
      </c>
      <c r="F24" s="16">
        <v>1E-4</v>
      </c>
      <c r="G24" s="17">
        <v>9171</v>
      </c>
      <c r="H24" s="17">
        <v>591</v>
      </c>
      <c r="I24" s="17">
        <v>1902</v>
      </c>
      <c r="J24" s="17">
        <v>0.49209999999999998</v>
      </c>
      <c r="K24" s="17">
        <v>800</v>
      </c>
      <c r="L24" s="47">
        <f t="shared" si="1"/>
        <v>12126</v>
      </c>
    </row>
    <row r="25" spans="3:12">
      <c r="C25" s="45"/>
      <c r="E25" s="15">
        <v>2.0000000000000002E-5</v>
      </c>
      <c r="F25" s="16">
        <v>1.0000000000000001E-5</v>
      </c>
      <c r="G25" s="17">
        <v>14185</v>
      </c>
      <c r="H25" s="17">
        <v>1033</v>
      </c>
      <c r="I25" s="17">
        <v>2852</v>
      </c>
      <c r="J25" s="17">
        <v>0.80530000000000002</v>
      </c>
      <c r="K25" s="17">
        <v>1350</v>
      </c>
      <c r="L25" s="47">
        <f t="shared" si="1"/>
        <v>19350</v>
      </c>
    </row>
    <row r="26" spans="3:12">
      <c r="C26" s="45"/>
      <c r="E26" s="15">
        <v>7.9999999999999996E-7</v>
      </c>
      <c r="F26" s="16">
        <v>9.9999999999999995E-7</v>
      </c>
      <c r="G26" s="17">
        <v>22612</v>
      </c>
      <c r="H26" s="17">
        <v>1839</v>
      </c>
      <c r="I26" s="17">
        <v>4360</v>
      </c>
      <c r="J26" s="17">
        <v>1.4448000000000001</v>
      </c>
      <c r="K26" s="17">
        <v>2265</v>
      </c>
      <c r="L26" s="47">
        <f t="shared" si="1"/>
        <v>31807</v>
      </c>
    </row>
    <row r="27" spans="3:12">
      <c r="C27" s="45"/>
      <c r="E27" s="15">
        <v>2.4999999999999999E-8</v>
      </c>
      <c r="F27" s="16">
        <v>9.9999999999999995E-8</v>
      </c>
      <c r="G27" s="17">
        <v>38510</v>
      </c>
      <c r="H27" s="17">
        <v>3198</v>
      </c>
      <c r="I27" s="17">
        <v>7006</v>
      </c>
      <c r="J27" s="17">
        <v>2.2471000000000001</v>
      </c>
      <c r="K27" s="17">
        <v>3940</v>
      </c>
      <c r="L27" s="47">
        <f t="shared" si="1"/>
        <v>54500</v>
      </c>
    </row>
    <row r="28" spans="3:12">
      <c r="C28" s="45"/>
      <c r="E28" s="15">
        <v>1.2E-9</v>
      </c>
      <c r="F28" s="16">
        <v>1E-8</v>
      </c>
      <c r="G28" s="17">
        <v>67515</v>
      </c>
      <c r="H28" s="17">
        <v>5443</v>
      </c>
      <c r="I28" s="17">
        <v>11526</v>
      </c>
      <c r="J28" s="17">
        <v>4.4916</v>
      </c>
      <c r="K28" s="17">
        <v>6959</v>
      </c>
      <c r="L28" s="47">
        <f t="shared" si="1"/>
        <v>94730</v>
      </c>
    </row>
    <row r="29" spans="3:12">
      <c r="C29" s="45"/>
      <c r="E29" s="18"/>
      <c r="F29" s="18"/>
      <c r="G29" s="18"/>
      <c r="H29" s="18"/>
      <c r="I29" s="18"/>
      <c r="J29" s="18"/>
      <c r="K29" s="18"/>
      <c r="L29" s="45"/>
    </row>
    <row r="30" spans="3:12">
      <c r="C30" s="45"/>
      <c r="E30" s="18"/>
      <c r="F30" s="18"/>
      <c r="G30" s="18"/>
      <c r="H30" s="18"/>
      <c r="I30" s="18"/>
      <c r="J30" s="18"/>
      <c r="K30" s="18"/>
      <c r="L30" s="45"/>
    </row>
    <row r="31" spans="3:12">
      <c r="C31" s="1" t="s">
        <v>12</v>
      </c>
      <c r="E31" s="19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" t="s">
        <v>10</v>
      </c>
    </row>
    <row r="32" spans="3:12">
      <c r="C32" s="45">
        <v>6</v>
      </c>
      <c r="E32" s="15">
        <v>0.3</v>
      </c>
      <c r="F32" s="16">
        <v>0.1</v>
      </c>
      <c r="G32" s="17">
        <v>1924</v>
      </c>
      <c r="H32" s="17">
        <v>213</v>
      </c>
      <c r="I32" s="17" t="s">
        <v>13</v>
      </c>
      <c r="J32" s="17">
        <v>0.12809999999999999</v>
      </c>
      <c r="K32" s="17">
        <v>213</v>
      </c>
      <c r="L32" s="47">
        <f>G32+H32*$C$32</f>
        <v>3202</v>
      </c>
    </row>
    <row r="33" spans="3:21">
      <c r="E33" s="15">
        <v>0.1</v>
      </c>
      <c r="F33" s="16">
        <v>0.01</v>
      </c>
      <c r="G33" s="17">
        <v>3817</v>
      </c>
      <c r="H33" s="17">
        <v>426</v>
      </c>
      <c r="I33" s="17" t="s">
        <v>13</v>
      </c>
      <c r="J33" s="17">
        <v>0.27939999999999998</v>
      </c>
      <c r="K33" s="17">
        <v>426</v>
      </c>
      <c r="L33" s="47">
        <f t="shared" ref="L33:L39" si="2">G33+H33*$C$32</f>
        <v>6373</v>
      </c>
    </row>
    <row r="34" spans="3:21">
      <c r="E34" s="15">
        <v>0.01</v>
      </c>
      <c r="F34" s="16">
        <v>1E-3</v>
      </c>
      <c r="G34" s="17">
        <v>7096</v>
      </c>
      <c r="H34" s="17">
        <v>819</v>
      </c>
      <c r="I34" s="17" t="s">
        <v>13</v>
      </c>
      <c r="J34" s="17">
        <v>0.78090000000000004</v>
      </c>
      <c r="K34" s="17">
        <v>819</v>
      </c>
      <c r="L34" s="47">
        <f t="shared" si="2"/>
        <v>12010</v>
      </c>
    </row>
    <row r="35" spans="3:21">
      <c r="E35" s="15">
        <v>4.0000000000000002E-4</v>
      </c>
      <c r="F35" s="16">
        <v>1E-4</v>
      </c>
      <c r="G35" s="17">
        <v>12325</v>
      </c>
      <c r="H35" s="17">
        <v>1530</v>
      </c>
      <c r="I35" s="17" t="s">
        <v>13</v>
      </c>
      <c r="J35" s="17">
        <v>1.1129</v>
      </c>
      <c r="K35" s="17">
        <v>1530</v>
      </c>
      <c r="L35" s="47">
        <f t="shared" si="2"/>
        <v>21505</v>
      </c>
    </row>
    <row r="36" spans="3:21">
      <c r="E36" s="15">
        <v>2.9999999999999997E-4</v>
      </c>
      <c r="F36" s="16">
        <v>1.0000000000000001E-5</v>
      </c>
      <c r="G36" s="17">
        <v>21678</v>
      </c>
      <c r="H36" s="17">
        <v>2819</v>
      </c>
      <c r="I36" s="17" t="s">
        <v>13</v>
      </c>
      <c r="J36" s="17">
        <v>1.4854000000000001</v>
      </c>
      <c r="K36" s="17">
        <v>2819</v>
      </c>
      <c r="L36" s="47">
        <f t="shared" si="2"/>
        <v>38592</v>
      </c>
    </row>
    <row r="37" spans="3:21">
      <c r="E37" s="15">
        <v>3.4999999999999997E-5</v>
      </c>
      <c r="F37" s="16">
        <v>9.9999999999999995E-7</v>
      </c>
      <c r="G37" s="17">
        <v>37384</v>
      </c>
      <c r="H37" s="17">
        <v>5121</v>
      </c>
      <c r="I37" s="17" t="s">
        <v>13</v>
      </c>
      <c r="J37" s="17">
        <v>2.6032999999999999</v>
      </c>
      <c r="K37" s="17">
        <v>5121</v>
      </c>
      <c r="L37" s="47">
        <f t="shared" si="2"/>
        <v>68110</v>
      </c>
    </row>
    <row r="38" spans="3:21">
      <c r="E38" s="15">
        <v>1.9999999999999999E-6</v>
      </c>
      <c r="F38" s="16">
        <v>9.9999999999999995E-8</v>
      </c>
      <c r="G38" s="17">
        <v>65795</v>
      </c>
      <c r="H38" s="17">
        <v>9208</v>
      </c>
      <c r="I38" s="17" t="s">
        <v>13</v>
      </c>
      <c r="J38" s="20">
        <v>6.7693000000000003</v>
      </c>
      <c r="K38" s="17">
        <v>9208</v>
      </c>
      <c r="L38" s="47">
        <f t="shared" si="2"/>
        <v>121043</v>
      </c>
    </row>
    <row r="39" spans="3:21">
      <c r="E39" s="15">
        <v>5.5000000000000003E-8</v>
      </c>
      <c r="F39" s="16">
        <v>1E-8</v>
      </c>
      <c r="G39" s="17">
        <v>122348</v>
      </c>
      <c r="H39" s="17">
        <v>16477</v>
      </c>
      <c r="I39" s="21" t="s">
        <v>13</v>
      </c>
      <c r="J39" s="19">
        <v>9.0028000000000006</v>
      </c>
      <c r="K39" s="17">
        <v>16477</v>
      </c>
      <c r="L39" s="47">
        <f t="shared" si="2"/>
        <v>221210</v>
      </c>
    </row>
    <row r="40" spans="3:21">
      <c r="L40" s="45"/>
    </row>
    <row r="41" spans="3:21" ht="15.75" thickBot="1">
      <c r="L41" s="45"/>
    </row>
    <row r="42" spans="3:21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7" t="s">
        <v>16</v>
      </c>
      <c r="M42" s="11"/>
      <c r="N42" s="46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1">
      <c r="E43" s="2">
        <v>2</v>
      </c>
      <c r="F43" s="2">
        <v>0.1</v>
      </c>
      <c r="G43" s="1">
        <v>7651</v>
      </c>
      <c r="H43" s="1">
        <v>7925</v>
      </c>
      <c r="I43" s="1" t="s">
        <v>13</v>
      </c>
      <c r="J43" s="1">
        <v>0.7</v>
      </c>
      <c r="K43" s="1">
        <v>766</v>
      </c>
      <c r="L43" s="47">
        <v>3061</v>
      </c>
      <c r="N43" s="70">
        <f>F43</f>
        <v>0.1</v>
      </c>
      <c r="O43" s="71">
        <f t="shared" ref="O43:O50" si="3">MIN(L10,L21,L32,L43,L54)</f>
        <v>1917</v>
      </c>
      <c r="P43" s="52"/>
      <c r="Q43" s="94" t="e">
        <f>O43/L10</f>
        <v>#DIV/0!</v>
      </c>
      <c r="R43" s="87">
        <f>O43/L21</f>
        <v>0.4509527170077629</v>
      </c>
      <c r="S43" s="88">
        <f>O43/L32</f>
        <v>0.59868831980012494</v>
      </c>
      <c r="T43" s="88">
        <f>O43/L43</f>
        <v>0.62626592616791898</v>
      </c>
      <c r="U43" s="113">
        <f>O43/L54</f>
        <v>1</v>
      </c>
    </row>
    <row r="44" spans="3:21">
      <c r="E44" s="2">
        <v>7.0000000000000001E-3</v>
      </c>
      <c r="F44" s="2">
        <v>0.01</v>
      </c>
      <c r="G44" s="1">
        <v>16841</v>
      </c>
      <c r="H44" s="1">
        <v>16467</v>
      </c>
      <c r="I44" s="1" t="s">
        <v>13</v>
      </c>
      <c r="J44" s="1">
        <v>1.452</v>
      </c>
      <c r="K44" s="1">
        <v>1685</v>
      </c>
      <c r="L44" s="47">
        <v>6737</v>
      </c>
      <c r="N44" s="70">
        <f t="shared" ref="N44:N50" si="4">F44</f>
        <v>0.01</v>
      </c>
      <c r="O44" s="72">
        <f t="shared" si="3"/>
        <v>3755</v>
      </c>
      <c r="P44" s="52"/>
      <c r="Q44" s="87">
        <f t="shared" ref="Q44:Q50" si="5">O44/L11</f>
        <v>0.49020887728459528</v>
      </c>
      <c r="R44" s="88">
        <f t="shared" ref="R44:R50" si="6">O44/L22</f>
        <v>0.54618181818181821</v>
      </c>
      <c r="S44" s="88">
        <f t="shared" ref="S44:S50" si="7">O44/L33</f>
        <v>0.58920445630001572</v>
      </c>
      <c r="T44" s="88">
        <f t="shared" ref="T44:T50" si="8">O44/L44</f>
        <v>0.55736974914650439</v>
      </c>
      <c r="U44" s="113">
        <f>O44/L55</f>
        <v>1</v>
      </c>
    </row>
    <row r="45" spans="3:21">
      <c r="E45" s="2">
        <v>1.1999999999999999E-3</v>
      </c>
      <c r="F45" s="2">
        <v>1E-3</v>
      </c>
      <c r="G45" s="1">
        <v>52571</v>
      </c>
      <c r="H45" s="1">
        <v>50453</v>
      </c>
      <c r="I45" s="1" t="s">
        <v>13</v>
      </c>
      <c r="J45" s="1">
        <v>4.758</v>
      </c>
      <c r="K45" s="1">
        <v>5258</v>
      </c>
      <c r="L45" s="77">
        <v>21029</v>
      </c>
      <c r="N45" s="70">
        <f t="shared" si="4"/>
        <v>1E-3</v>
      </c>
      <c r="O45" s="72">
        <f t="shared" si="3"/>
        <v>7916</v>
      </c>
      <c r="P45" s="52"/>
      <c r="Q45" s="94" t="e">
        <f t="shared" si="5"/>
        <v>#DIV/0!</v>
      </c>
      <c r="R45" s="110">
        <f t="shared" si="6"/>
        <v>1</v>
      </c>
      <c r="S45" s="88">
        <f t="shared" si="7"/>
        <v>0.65911740216486259</v>
      </c>
      <c r="T45" s="87">
        <f t="shared" si="8"/>
        <v>0.37643254553236005</v>
      </c>
      <c r="U45" s="90">
        <f>O45/L56</f>
        <v>0.71904805159415019</v>
      </c>
    </row>
    <row r="46" spans="3:21">
      <c r="E46" s="2">
        <v>1.2E-4</v>
      </c>
      <c r="F46" s="2">
        <v>1E-4</v>
      </c>
      <c r="G46" s="1">
        <v>168731</v>
      </c>
      <c r="H46" s="1">
        <v>161264</v>
      </c>
      <c r="I46" s="1" t="s">
        <v>13</v>
      </c>
      <c r="J46" s="1">
        <v>13.005000000000001</v>
      </c>
      <c r="K46" s="1">
        <v>16874</v>
      </c>
      <c r="L46" s="47">
        <v>67493</v>
      </c>
      <c r="N46" s="70">
        <f t="shared" si="4"/>
        <v>1E-4</v>
      </c>
      <c r="O46" s="72">
        <f t="shared" si="3"/>
        <v>12126</v>
      </c>
      <c r="P46" s="52"/>
      <c r="Q46" s="88">
        <f t="shared" si="5"/>
        <v>0.78863163371488032</v>
      </c>
      <c r="R46" s="110">
        <f t="shared" si="6"/>
        <v>1</v>
      </c>
      <c r="S46" s="88">
        <f t="shared" si="7"/>
        <v>0.56386886770518485</v>
      </c>
      <c r="T46" s="89">
        <f t="shared" si="8"/>
        <v>0.17966307617086216</v>
      </c>
      <c r="U46" s="91">
        <f>O46/L57</f>
        <v>0.3547584915596384</v>
      </c>
    </row>
    <row r="47" spans="3:21">
      <c r="E47" s="2">
        <v>1.7499999999999998E-5</v>
      </c>
      <c r="F47" s="2">
        <v>1.0000000000000001E-5</v>
      </c>
      <c r="G47" s="1">
        <v>533121</v>
      </c>
      <c r="H47" s="1">
        <v>508487</v>
      </c>
      <c r="I47" s="1" t="s">
        <v>13</v>
      </c>
      <c r="J47" s="1">
        <v>41.45</v>
      </c>
      <c r="K47" s="1">
        <v>53313</v>
      </c>
      <c r="L47" s="77">
        <v>213249</v>
      </c>
      <c r="N47" s="70">
        <f t="shared" si="4"/>
        <v>1.0000000000000001E-5</v>
      </c>
      <c r="O47" s="72">
        <f t="shared" si="3"/>
        <v>19350</v>
      </c>
      <c r="P47" s="52"/>
      <c r="Q47" s="88">
        <f t="shared" si="5"/>
        <v>0.82851637764932562</v>
      </c>
      <c r="R47" s="110">
        <f t="shared" si="6"/>
        <v>1</v>
      </c>
      <c r="S47" s="88">
        <f t="shared" si="7"/>
        <v>0.50139925373134331</v>
      </c>
      <c r="T47" s="89">
        <f t="shared" si="8"/>
        <v>9.0738995259063343E-2</v>
      </c>
      <c r="U47" s="92">
        <f>O47/L58</f>
        <v>0.1805424671338067</v>
      </c>
    </row>
    <row r="48" spans="3:21">
      <c r="E48" s="2">
        <v>1.75E-6</v>
      </c>
      <c r="F48" s="2">
        <v>9.9999999999999995E-7</v>
      </c>
      <c r="G48" s="1">
        <v>1687511</v>
      </c>
      <c r="H48" s="1">
        <v>1608574</v>
      </c>
      <c r="I48" s="1" t="s">
        <v>13</v>
      </c>
      <c r="J48" s="1">
        <v>129.09700000000001</v>
      </c>
      <c r="K48" s="1">
        <v>168752</v>
      </c>
      <c r="L48" s="47">
        <v>675005</v>
      </c>
      <c r="N48" s="70">
        <f t="shared" si="4"/>
        <v>9.9999999999999995E-7</v>
      </c>
      <c r="O48" s="72">
        <f t="shared" si="3"/>
        <v>31233</v>
      </c>
      <c r="P48" s="52"/>
      <c r="Q48" s="110">
        <f t="shared" si="5"/>
        <v>1</v>
      </c>
      <c r="R48" s="88">
        <f t="shared" si="6"/>
        <v>0.98195365799981138</v>
      </c>
      <c r="S48" s="87">
        <f t="shared" si="7"/>
        <v>0.45856702393187493</v>
      </c>
      <c r="T48" s="89">
        <f t="shared" si="8"/>
        <v>4.6270768364678777E-2</v>
      </c>
      <c r="U48" s="92">
        <f>O48/L59</f>
        <v>9.2409426453836707E-2</v>
      </c>
    </row>
    <row r="49" spans="3:21">
      <c r="E49" s="9">
        <v>1.9999999999999999E-7</v>
      </c>
      <c r="F49" s="9">
        <v>9.9999999999999995E-8</v>
      </c>
      <c r="G49" s="10">
        <v>5341531</v>
      </c>
      <c r="H49" s="10">
        <v>5091157</v>
      </c>
      <c r="I49" s="1" t="s">
        <v>13</v>
      </c>
      <c r="J49" s="10">
        <v>415.524</v>
      </c>
      <c r="K49" s="10">
        <v>534154</v>
      </c>
      <c r="L49" s="77">
        <v>2136613</v>
      </c>
      <c r="N49" s="70">
        <f t="shared" si="4"/>
        <v>9.9999999999999995E-8</v>
      </c>
      <c r="O49" s="72">
        <f t="shared" si="3"/>
        <v>54500</v>
      </c>
      <c r="P49" s="52"/>
      <c r="Q49" s="94" t="e">
        <f t="shared" si="5"/>
        <v>#DIV/0!</v>
      </c>
      <c r="R49" s="110">
        <f t="shared" si="6"/>
        <v>1</v>
      </c>
      <c r="S49" s="87">
        <f t="shared" si="7"/>
        <v>0.45025321579934402</v>
      </c>
      <c r="T49" s="89">
        <f>O49/L49</f>
        <v>2.5507660956850867E-2</v>
      </c>
      <c r="U49" s="92">
        <f>O49/L60</f>
        <v>5.1025137135907561E-2</v>
      </c>
    </row>
    <row r="50" spans="3:21" ht="15.75" thickBot="1">
      <c r="E50" s="5"/>
      <c r="F50" s="5">
        <v>1E-8</v>
      </c>
      <c r="G50" s="6"/>
      <c r="H50" s="6"/>
      <c r="I50" s="6" t="s">
        <v>13</v>
      </c>
      <c r="J50" s="6"/>
      <c r="K50" s="6"/>
      <c r="L50" s="76"/>
      <c r="N50" s="73">
        <f t="shared" si="4"/>
        <v>1E-8</v>
      </c>
      <c r="O50" s="74">
        <f t="shared" si="3"/>
        <v>94730</v>
      </c>
      <c r="P50" s="62"/>
      <c r="Q50" s="97" t="e">
        <f t="shared" si="5"/>
        <v>#DIV/0!</v>
      </c>
      <c r="R50" s="114">
        <f t="shared" si="6"/>
        <v>1</v>
      </c>
      <c r="S50" s="103">
        <f t="shared" si="7"/>
        <v>0.42823561321820897</v>
      </c>
      <c r="T50" s="97" t="e">
        <f t="shared" si="8"/>
        <v>#DIV/0!</v>
      </c>
      <c r="U50" s="98" t="e">
        <f t="shared" ref="U44:U50" si="9">O50/L61</f>
        <v>#DIV/0!</v>
      </c>
    </row>
    <row r="51" spans="3:21">
      <c r="L51" s="45"/>
      <c r="N51" s="45"/>
      <c r="O51" s="45"/>
      <c r="P51" s="45"/>
      <c r="Q51" s="45"/>
      <c r="R51" s="45"/>
      <c r="S51" s="45"/>
      <c r="T51" s="45"/>
      <c r="U51" s="45"/>
    </row>
    <row r="52" spans="3:21" ht="15.75" thickBot="1">
      <c r="L52" s="45"/>
      <c r="N52" s="45"/>
      <c r="O52" s="45"/>
      <c r="P52" s="45"/>
      <c r="Q52" s="45"/>
      <c r="R52" s="45"/>
      <c r="S52" s="45"/>
      <c r="T52" s="45"/>
      <c r="U52" s="45"/>
    </row>
    <row r="53" spans="3:21">
      <c r="C53" s="1" t="s">
        <v>19</v>
      </c>
      <c r="E53" s="1" t="s">
        <v>3</v>
      </c>
      <c r="F53" s="1" t="s">
        <v>4</v>
      </c>
      <c r="G53" s="1" t="s">
        <v>5</v>
      </c>
      <c r="H53" s="1" t="s">
        <v>15</v>
      </c>
      <c r="I53" s="1" t="s">
        <v>7</v>
      </c>
      <c r="J53" s="1" t="s">
        <v>8</v>
      </c>
      <c r="K53" s="4" t="s">
        <v>9</v>
      </c>
      <c r="L53" s="1" t="s">
        <v>16</v>
      </c>
      <c r="M53" s="11"/>
      <c r="N53" s="45"/>
      <c r="O53" s="33" t="s">
        <v>17</v>
      </c>
      <c r="P53" s="41"/>
      <c r="Q53" s="41" t="s">
        <v>30</v>
      </c>
      <c r="R53" s="41" t="s">
        <v>11</v>
      </c>
      <c r="S53" s="41" t="s">
        <v>12</v>
      </c>
      <c r="T53" s="41" t="s">
        <v>14</v>
      </c>
      <c r="U53" s="60" t="s">
        <v>19</v>
      </c>
    </row>
    <row r="54" spans="3:21">
      <c r="E54" s="2">
        <v>3.77</v>
      </c>
      <c r="F54" s="2">
        <v>0.1</v>
      </c>
      <c r="G54" s="1">
        <v>3833</v>
      </c>
      <c r="H54" s="1">
        <v>9216</v>
      </c>
      <c r="I54" s="1" t="s">
        <v>13</v>
      </c>
      <c r="J54" s="1">
        <v>0.30499999999999999</v>
      </c>
      <c r="K54" s="1">
        <v>959</v>
      </c>
      <c r="L54" s="108">
        <v>1917</v>
      </c>
      <c r="N54" s="45"/>
      <c r="O54" s="66">
        <f>N43</f>
        <v>0.1</v>
      </c>
      <c r="P54" s="52"/>
      <c r="Q54" s="53" t="str">
        <f>E10</f>
        <v> </v>
      </c>
      <c r="R54" s="53">
        <f>E21</f>
        <v>7</v>
      </c>
      <c r="S54" s="53">
        <f>E32</f>
        <v>0.3</v>
      </c>
      <c r="T54" s="53">
        <f>E43</f>
        <v>2</v>
      </c>
      <c r="U54" s="65">
        <f>E54</f>
        <v>3.77</v>
      </c>
    </row>
    <row r="55" spans="3:21">
      <c r="E55" s="2">
        <v>3.2000000000000001E-2</v>
      </c>
      <c r="F55" s="2">
        <v>0.01</v>
      </c>
      <c r="G55" s="1">
        <v>7509</v>
      </c>
      <c r="H55" s="1">
        <v>18261</v>
      </c>
      <c r="I55" s="1" t="s">
        <v>13</v>
      </c>
      <c r="J55" s="1">
        <v>0.55620000000000003</v>
      </c>
      <c r="K55" s="1">
        <v>1878</v>
      </c>
      <c r="L55" s="109">
        <v>3755</v>
      </c>
      <c r="N55" s="45"/>
      <c r="O55" s="66">
        <f t="shared" ref="O55:O61" si="10">N44</f>
        <v>0.01</v>
      </c>
      <c r="P55" s="52"/>
      <c r="Q55" s="53">
        <f t="shared" ref="Q55:Q61" si="11">E11</f>
        <v>0.09</v>
      </c>
      <c r="R55" s="53">
        <f t="shared" ref="R55:R61" si="12">E22</f>
        <v>0.17499999999999999</v>
      </c>
      <c r="S55" s="53">
        <f t="shared" ref="S55:S61" si="13">E33</f>
        <v>0.1</v>
      </c>
      <c r="T55" s="53">
        <f t="shared" ref="T55:T60" si="14">E44</f>
        <v>7.0000000000000001E-3</v>
      </c>
      <c r="U55" s="65">
        <f t="shared" ref="U55:U60" si="15">E55</f>
        <v>3.2000000000000001E-2</v>
      </c>
    </row>
    <row r="56" spans="3:21">
      <c r="E56" s="2">
        <v>2.3999999999999998E-3</v>
      </c>
      <c r="F56" s="2">
        <v>1E-3</v>
      </c>
      <c r="G56" s="1">
        <v>22017</v>
      </c>
      <c r="H56" s="1">
        <v>52719</v>
      </c>
      <c r="I56" s="1" t="s">
        <v>13</v>
      </c>
      <c r="J56" s="1">
        <v>1.5744</v>
      </c>
      <c r="K56" s="1">
        <v>5505</v>
      </c>
      <c r="L56" s="1">
        <v>11009</v>
      </c>
      <c r="N56" s="45"/>
      <c r="O56" s="66">
        <f t="shared" si="10"/>
        <v>1E-3</v>
      </c>
      <c r="P56" s="52"/>
      <c r="Q56" s="53" t="str">
        <f t="shared" si="11"/>
        <v> </v>
      </c>
      <c r="R56" s="53">
        <f t="shared" si="12"/>
        <v>5.0000000000000001E-3</v>
      </c>
      <c r="S56" s="53">
        <f t="shared" si="13"/>
        <v>0.01</v>
      </c>
      <c r="T56" s="53">
        <f t="shared" si="14"/>
        <v>1.1999999999999999E-3</v>
      </c>
      <c r="U56" s="65">
        <f t="shared" si="15"/>
        <v>2.3999999999999998E-3</v>
      </c>
    </row>
    <row r="57" spans="3:21">
      <c r="E57" s="2">
        <v>1.6000000000000001E-4</v>
      </c>
      <c r="F57" s="2">
        <v>1E-4</v>
      </c>
      <c r="G57" s="1">
        <v>68361</v>
      </c>
      <c r="H57" s="1">
        <v>163285</v>
      </c>
      <c r="I57" s="1" t="s">
        <v>13</v>
      </c>
      <c r="J57" s="1">
        <v>4.9042000000000003</v>
      </c>
      <c r="K57" s="1">
        <v>17091</v>
      </c>
      <c r="L57" s="1">
        <v>34181</v>
      </c>
      <c r="N57" s="45"/>
      <c r="O57" s="66">
        <f t="shared" si="10"/>
        <v>1E-4</v>
      </c>
      <c r="P57" s="52"/>
      <c r="Q57" s="53">
        <f t="shared" si="11"/>
        <v>1.75E-3</v>
      </c>
      <c r="R57" s="53">
        <f t="shared" si="12"/>
        <v>2.9999999999999997E-4</v>
      </c>
      <c r="S57" s="53">
        <f t="shared" si="13"/>
        <v>4.0000000000000002E-4</v>
      </c>
      <c r="T57" s="53">
        <f t="shared" si="14"/>
        <v>1.2E-4</v>
      </c>
      <c r="U57" s="65">
        <f t="shared" si="15"/>
        <v>1.6000000000000001E-4</v>
      </c>
    </row>
    <row r="58" spans="3:21">
      <c r="E58" s="2">
        <v>1.9599999999999999E-5</v>
      </c>
      <c r="F58" s="2">
        <v>1.0000000000000001E-5</v>
      </c>
      <c r="G58" s="1">
        <v>214353</v>
      </c>
      <c r="H58" s="1">
        <v>511010</v>
      </c>
      <c r="I58" s="1" t="s">
        <v>13</v>
      </c>
      <c r="J58" s="1">
        <v>15.394399999999999</v>
      </c>
      <c r="K58" s="1">
        <v>53589</v>
      </c>
      <c r="L58" s="1">
        <v>107177</v>
      </c>
      <c r="N58" s="45"/>
      <c r="O58" s="66">
        <f t="shared" si="10"/>
        <v>1.0000000000000001E-5</v>
      </c>
      <c r="P58" s="52"/>
      <c r="Q58" s="53">
        <f t="shared" si="11"/>
        <v>2.5000000000000001E-4</v>
      </c>
      <c r="R58" s="53">
        <f t="shared" si="12"/>
        <v>2.0000000000000002E-5</v>
      </c>
      <c r="S58" s="53">
        <f t="shared" si="13"/>
        <v>2.9999999999999997E-4</v>
      </c>
      <c r="T58" s="53">
        <f t="shared" si="14"/>
        <v>1.7499999999999998E-5</v>
      </c>
      <c r="U58" s="65">
        <f t="shared" si="15"/>
        <v>1.9599999999999999E-5</v>
      </c>
    </row>
    <row r="59" spans="3:21">
      <c r="E59" s="9">
        <v>2.1100000000000001E-6</v>
      </c>
      <c r="F59" s="9">
        <v>9.9999999999999995E-7</v>
      </c>
      <c r="G59" s="10">
        <v>675969</v>
      </c>
      <c r="H59" s="10">
        <v>1610801</v>
      </c>
      <c r="I59" s="1" t="s">
        <v>13</v>
      </c>
      <c r="J59" s="10">
        <v>52.4542</v>
      </c>
      <c r="K59" s="10">
        <v>168993</v>
      </c>
      <c r="L59" s="10">
        <v>337985</v>
      </c>
      <c r="N59" s="45"/>
      <c r="O59" s="66">
        <f t="shared" si="10"/>
        <v>9.9999999999999995E-7</v>
      </c>
      <c r="P59" s="52"/>
      <c r="Q59" s="53">
        <f t="shared" si="11"/>
        <v>1.2E-5</v>
      </c>
      <c r="R59" s="53">
        <f t="shared" si="12"/>
        <v>7.9999999999999996E-7</v>
      </c>
      <c r="S59" s="53">
        <f t="shared" si="13"/>
        <v>3.4999999999999997E-5</v>
      </c>
      <c r="T59" s="53">
        <f t="shared" si="14"/>
        <v>1.75E-6</v>
      </c>
      <c r="U59" s="65">
        <f t="shared" si="15"/>
        <v>2.1100000000000001E-6</v>
      </c>
    </row>
    <row r="60" spans="3:21">
      <c r="E60" s="9">
        <v>1.7499999999999999E-7</v>
      </c>
      <c r="F60" s="9">
        <v>9.9999999999999995E-8</v>
      </c>
      <c r="G60" s="10">
        <v>2136201</v>
      </c>
      <c r="H60" s="10">
        <v>5090054</v>
      </c>
      <c r="I60" s="1" t="s">
        <v>13</v>
      </c>
      <c r="J60" s="10">
        <v>204.446</v>
      </c>
      <c r="K60" s="10">
        <v>534051</v>
      </c>
      <c r="L60" s="48">
        <v>1068101</v>
      </c>
      <c r="N60" s="45"/>
      <c r="O60" s="66">
        <f t="shared" si="10"/>
        <v>9.9999999999999995E-8</v>
      </c>
      <c r="P60" s="52"/>
      <c r="Q60" s="53" t="str">
        <f t="shared" si="11"/>
        <v> </v>
      </c>
      <c r="R60" s="53">
        <f t="shared" si="12"/>
        <v>2.4999999999999999E-8</v>
      </c>
      <c r="S60" s="53">
        <f t="shared" si="13"/>
        <v>1.9999999999999999E-6</v>
      </c>
      <c r="T60" s="53">
        <f t="shared" si="14"/>
        <v>1.9999999999999999E-7</v>
      </c>
      <c r="U60" s="65">
        <f t="shared" si="15"/>
        <v>1.7499999999999999E-7</v>
      </c>
    </row>
    <row r="61" spans="3:21" ht="15.75" thickBot="1">
      <c r="E61" s="5"/>
      <c r="F61" s="5">
        <v>1E-8</v>
      </c>
      <c r="G61" s="6"/>
      <c r="H61" s="6"/>
      <c r="I61" s="6" t="s">
        <v>13</v>
      </c>
      <c r="J61" s="6"/>
      <c r="K61" s="6"/>
      <c r="L61" s="76"/>
      <c r="N61" s="45"/>
      <c r="O61" s="67">
        <f t="shared" si="10"/>
        <v>1E-8</v>
      </c>
      <c r="P61" s="62"/>
      <c r="Q61" s="68" t="str">
        <f t="shared" si="11"/>
        <v> </v>
      </c>
      <c r="R61" s="68">
        <f t="shared" si="12"/>
        <v>1.2E-9</v>
      </c>
      <c r="S61" s="68">
        <f t="shared" si="13"/>
        <v>5.5000000000000003E-8</v>
      </c>
      <c r="T61" s="68"/>
      <c r="U61" s="6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BFA2D-2281-41F2-9258-9148261A7A7E}">
  <dimension ref="C7:U61"/>
  <sheetViews>
    <sheetView topLeftCell="A29" workbookViewId="0">
      <selection activeCell="E35" sqref="E35:L39"/>
    </sheetView>
  </sheetViews>
  <sheetFormatPr defaultColWidth="11.42578125" defaultRowHeight="15"/>
  <cols>
    <col min="5" max="5" width="12" bestFit="1" customWidth="1"/>
    <col min="9" max="9" width="11.42578125" style="11"/>
    <col min="12" max="12" width="13.5703125" customWidth="1"/>
    <col min="21" max="21" width="12" bestFit="1" customWidth="1"/>
  </cols>
  <sheetData>
    <row r="7" spans="3:12">
      <c r="F7" s="4" t="s">
        <v>0</v>
      </c>
      <c r="G7" s="3" t="s">
        <v>31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4</v>
      </c>
      <c r="E10" s="12">
        <v>1.4E-2</v>
      </c>
      <c r="F10" s="13">
        <v>0.1</v>
      </c>
      <c r="G10" s="14">
        <v>81</v>
      </c>
      <c r="H10" s="14">
        <v>13</v>
      </c>
      <c r="I10" s="14">
        <v>24</v>
      </c>
      <c r="J10" s="14">
        <v>2.3699999999999999E-2</v>
      </c>
      <c r="K10" s="30">
        <v>25</v>
      </c>
      <c r="L10" s="47">
        <f>G10+H10*$C$10</f>
        <v>133</v>
      </c>
    </row>
    <row r="11" spans="3:12">
      <c r="C11" s="45"/>
      <c r="E11" s="15">
        <v>1.9E-3</v>
      </c>
      <c r="F11" s="16">
        <v>0.01</v>
      </c>
      <c r="G11" s="17">
        <v>151</v>
      </c>
      <c r="H11" s="17">
        <v>29</v>
      </c>
      <c r="I11" s="17">
        <v>44</v>
      </c>
      <c r="J11" s="17">
        <v>0.02</v>
      </c>
      <c r="K11" s="21">
        <v>45</v>
      </c>
      <c r="L11" s="47">
        <f t="shared" ref="L11:L13" si="0">G11+H11*$C$10</f>
        <v>267</v>
      </c>
    </row>
    <row r="12" spans="3:12">
      <c r="C12" s="45"/>
      <c r="E12" s="15">
        <v>2.7999999999999998E-4</v>
      </c>
      <c r="F12" s="16">
        <v>1E-3</v>
      </c>
      <c r="G12" s="17">
        <v>253</v>
      </c>
      <c r="H12" s="17">
        <v>52</v>
      </c>
      <c r="I12" s="17">
        <v>72</v>
      </c>
      <c r="J12" s="17">
        <v>0.1406</v>
      </c>
      <c r="K12" s="21">
        <v>84</v>
      </c>
      <c r="L12" s="47">
        <f t="shared" si="0"/>
        <v>461</v>
      </c>
    </row>
    <row r="13" spans="3:12">
      <c r="C13" s="45"/>
      <c r="E13" s="80" t="s">
        <v>32</v>
      </c>
      <c r="F13" s="81">
        <v>1E-4</v>
      </c>
      <c r="G13" s="82">
        <v>389</v>
      </c>
      <c r="H13" s="82">
        <v>82</v>
      </c>
      <c r="I13" s="82">
        <v>109</v>
      </c>
      <c r="J13" s="82">
        <v>0.19620000000000001</v>
      </c>
      <c r="K13" s="83">
        <v>107</v>
      </c>
      <c r="L13" s="47">
        <f t="shared" si="0"/>
        <v>717</v>
      </c>
    </row>
    <row r="14" spans="3:12">
      <c r="C14" s="45"/>
      <c r="E14" s="23" t="s">
        <v>29</v>
      </c>
      <c r="F14" s="24">
        <v>1.0000000000000001E-5</v>
      </c>
      <c r="G14" s="22" t="s">
        <v>29</v>
      </c>
      <c r="H14" s="22" t="s">
        <v>29</v>
      </c>
      <c r="I14" s="22" t="s">
        <v>29</v>
      </c>
      <c r="J14" s="22" t="s">
        <v>29</v>
      </c>
      <c r="K14" s="31" t="s">
        <v>29</v>
      </c>
      <c r="L14" s="76"/>
    </row>
    <row r="15" spans="3:12">
      <c r="C15" s="45"/>
      <c r="E15" s="23" t="s">
        <v>29</v>
      </c>
      <c r="F15" s="24">
        <v>9.9999999999999995E-7</v>
      </c>
      <c r="G15" s="22" t="s">
        <v>29</v>
      </c>
      <c r="H15" s="22" t="s">
        <v>29</v>
      </c>
      <c r="I15" s="22" t="s">
        <v>29</v>
      </c>
      <c r="J15" s="22" t="s">
        <v>29</v>
      </c>
      <c r="K15" s="31" t="s">
        <v>29</v>
      </c>
      <c r="L15" s="76"/>
    </row>
    <row r="16" spans="3:12">
      <c r="C16" s="45"/>
      <c r="E16" s="23" t="s">
        <v>29</v>
      </c>
      <c r="F16" s="24">
        <v>9.9999999999999995E-8</v>
      </c>
      <c r="G16" s="22" t="s">
        <v>29</v>
      </c>
      <c r="H16" s="22" t="s">
        <v>29</v>
      </c>
      <c r="I16" s="22" t="s">
        <v>29</v>
      </c>
      <c r="J16" s="22" t="s">
        <v>29</v>
      </c>
      <c r="K16" s="31" t="s">
        <v>29</v>
      </c>
      <c r="L16" s="78"/>
    </row>
    <row r="17" spans="3:12">
      <c r="C17" s="45"/>
      <c r="E17" s="23" t="s">
        <v>29</v>
      </c>
      <c r="F17" s="24">
        <v>1E-8</v>
      </c>
      <c r="G17" s="22" t="s">
        <v>29</v>
      </c>
      <c r="H17" s="22" t="s">
        <v>29</v>
      </c>
      <c r="I17" s="22" t="s">
        <v>29</v>
      </c>
      <c r="J17" s="22" t="s">
        <v>29</v>
      </c>
      <c r="K17" s="31" t="s">
        <v>29</v>
      </c>
      <c r="L17" s="76"/>
    </row>
    <row r="18" spans="3:12">
      <c r="C18" s="45"/>
      <c r="E18" s="18"/>
      <c r="F18" s="18"/>
      <c r="G18" s="18"/>
      <c r="H18" s="18"/>
      <c r="I18" s="18"/>
      <c r="J18" s="18"/>
      <c r="K18" s="18"/>
      <c r="L18" s="45"/>
    </row>
    <row r="19" spans="3:12">
      <c r="C19" s="45"/>
      <c r="E19" s="18"/>
      <c r="F19" s="18"/>
      <c r="G19" s="18"/>
      <c r="H19" s="18"/>
      <c r="I19" s="18"/>
      <c r="J19" s="18"/>
      <c r="K19" s="18"/>
      <c r="L19" s="45"/>
    </row>
    <row r="20" spans="3:12">
      <c r="C20" s="1" t="s">
        <v>11</v>
      </c>
      <c r="E20" s="19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" t="s">
        <v>10</v>
      </c>
    </row>
    <row r="21" spans="3:12">
      <c r="C21" s="45">
        <v>3</v>
      </c>
      <c r="E21" s="15">
        <v>9.3000000000000005E-4</v>
      </c>
      <c r="F21" s="81">
        <v>0.1</v>
      </c>
      <c r="G21" s="82">
        <v>283</v>
      </c>
      <c r="H21" s="82">
        <v>13</v>
      </c>
      <c r="I21" s="82">
        <v>72</v>
      </c>
      <c r="J21" s="82">
        <v>7.6700000000000004E-2</v>
      </c>
      <c r="K21" s="82">
        <v>21</v>
      </c>
      <c r="L21" s="47">
        <f t="shared" ref="L21:L24" si="1">G21+H21*$C$21</f>
        <v>322</v>
      </c>
    </row>
    <row r="22" spans="3:12">
      <c r="C22" s="45"/>
      <c r="E22" s="15">
        <v>5.0000000000000002E-5</v>
      </c>
      <c r="F22" s="16">
        <v>0.01</v>
      </c>
      <c r="G22" s="17">
        <v>244</v>
      </c>
      <c r="H22" s="17">
        <v>15</v>
      </c>
      <c r="I22" s="17">
        <v>64</v>
      </c>
      <c r="J22" s="17">
        <v>9.4700000000000006E-2</v>
      </c>
      <c r="K22" s="17">
        <v>21</v>
      </c>
      <c r="L22" s="47">
        <f t="shared" si="1"/>
        <v>289</v>
      </c>
    </row>
    <row r="23" spans="3:12">
      <c r="C23" s="45"/>
      <c r="E23" s="15">
        <v>1.1E-5</v>
      </c>
      <c r="F23" s="16">
        <v>1E-3</v>
      </c>
      <c r="G23" s="17">
        <v>239</v>
      </c>
      <c r="H23" s="17">
        <v>17</v>
      </c>
      <c r="I23" s="17">
        <v>50</v>
      </c>
      <c r="J23" s="17">
        <v>0.1012</v>
      </c>
      <c r="K23" s="17">
        <v>25</v>
      </c>
      <c r="L23" s="47">
        <f t="shared" si="1"/>
        <v>290</v>
      </c>
    </row>
    <row r="24" spans="3:12">
      <c r="C24" s="45"/>
      <c r="E24" s="15">
        <v>8.2999999999999999E-7</v>
      </c>
      <c r="F24" s="16">
        <v>1E-4</v>
      </c>
      <c r="G24" s="17">
        <v>473</v>
      </c>
      <c r="H24" s="17">
        <v>27</v>
      </c>
      <c r="I24" s="17">
        <v>106</v>
      </c>
      <c r="J24" s="17">
        <v>0.1827</v>
      </c>
      <c r="K24" s="17">
        <v>43</v>
      </c>
      <c r="L24" s="47">
        <f t="shared" si="1"/>
        <v>554</v>
      </c>
    </row>
    <row r="25" spans="3:12">
      <c r="C25" s="45"/>
      <c r="E25" s="84"/>
      <c r="F25" s="85">
        <v>1.0000000000000001E-5</v>
      </c>
      <c r="G25" s="86"/>
      <c r="H25" s="86"/>
      <c r="I25" s="86"/>
      <c r="J25" s="86"/>
      <c r="K25" s="86"/>
      <c r="L25" s="76"/>
    </row>
    <row r="26" spans="3:12">
      <c r="C26" s="45"/>
      <c r="E26" s="23" t="s">
        <v>29</v>
      </c>
      <c r="F26" s="24">
        <v>9.9999999999999995E-7</v>
      </c>
      <c r="G26" s="22" t="s">
        <v>29</v>
      </c>
      <c r="H26" s="22" t="s">
        <v>29</v>
      </c>
      <c r="I26" s="22" t="s">
        <v>29</v>
      </c>
      <c r="J26" s="22" t="s">
        <v>29</v>
      </c>
      <c r="K26" s="22" t="s">
        <v>29</v>
      </c>
      <c r="L26" s="76"/>
    </row>
    <row r="27" spans="3:12">
      <c r="C27" s="45"/>
      <c r="E27" s="23" t="s">
        <v>29</v>
      </c>
      <c r="F27" s="24">
        <v>9.9999999999999995E-8</v>
      </c>
      <c r="G27" s="22" t="s">
        <v>29</v>
      </c>
      <c r="H27" s="22" t="s">
        <v>29</v>
      </c>
      <c r="I27" s="22" t="s">
        <v>29</v>
      </c>
      <c r="J27" s="22" t="s">
        <v>29</v>
      </c>
      <c r="K27" s="22" t="s">
        <v>29</v>
      </c>
      <c r="L27" s="76"/>
    </row>
    <row r="28" spans="3:12">
      <c r="C28" s="45"/>
      <c r="E28" s="23" t="s">
        <v>29</v>
      </c>
      <c r="F28" s="24">
        <v>1E-8</v>
      </c>
      <c r="G28" s="22" t="s">
        <v>29</v>
      </c>
      <c r="H28" s="22" t="s">
        <v>29</v>
      </c>
      <c r="I28" s="22" t="s">
        <v>29</v>
      </c>
      <c r="J28" s="22" t="s">
        <v>29</v>
      </c>
      <c r="K28" s="22" t="s">
        <v>29</v>
      </c>
      <c r="L28" s="76"/>
    </row>
    <row r="29" spans="3:12">
      <c r="C29" s="45"/>
      <c r="E29" s="18"/>
      <c r="F29" s="18"/>
      <c r="G29" s="18"/>
      <c r="H29" s="18"/>
      <c r="I29" s="18"/>
      <c r="J29" s="18"/>
      <c r="K29" s="18"/>
      <c r="L29" s="45"/>
    </row>
    <row r="30" spans="3:12">
      <c r="C30" s="45"/>
      <c r="E30" s="18"/>
      <c r="F30" s="18"/>
      <c r="G30" s="18"/>
      <c r="H30" s="18"/>
      <c r="I30" s="18"/>
      <c r="J30" s="18"/>
      <c r="K30" s="18"/>
      <c r="L30" s="45"/>
    </row>
    <row r="31" spans="3:12">
      <c r="C31" s="1" t="s">
        <v>12</v>
      </c>
      <c r="E31" s="19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" t="s">
        <v>10</v>
      </c>
    </row>
    <row r="32" spans="3:12">
      <c r="C32" s="45">
        <v>4</v>
      </c>
      <c r="E32" s="15">
        <v>5.0000000000000001E-4</v>
      </c>
      <c r="F32" s="16">
        <v>0.1</v>
      </c>
      <c r="G32" s="17">
        <v>114</v>
      </c>
      <c r="H32" s="17">
        <v>17</v>
      </c>
      <c r="I32" s="17" t="s">
        <v>13</v>
      </c>
      <c r="J32" s="17">
        <v>1.6899999999999998E-2</v>
      </c>
      <c r="K32" s="17">
        <v>17</v>
      </c>
      <c r="L32" s="47">
        <f>G32+H32*$C$32</f>
        <v>182</v>
      </c>
    </row>
    <row r="33" spans="3:21">
      <c r="E33" s="15">
        <v>1.7499999999999998E-5</v>
      </c>
      <c r="F33" s="79">
        <v>0.01</v>
      </c>
      <c r="G33" s="17">
        <v>156</v>
      </c>
      <c r="H33" s="17">
        <v>23</v>
      </c>
      <c r="I33" s="17" t="s">
        <v>13</v>
      </c>
      <c r="J33" s="17">
        <v>3.49E-2</v>
      </c>
      <c r="K33" s="17">
        <v>23</v>
      </c>
      <c r="L33" s="47">
        <f>G33+H33*$C$32</f>
        <v>248</v>
      </c>
    </row>
    <row r="34" spans="3:21">
      <c r="E34" s="15">
        <v>9.0000000000000002E-6</v>
      </c>
      <c r="F34" s="16">
        <v>1E-3</v>
      </c>
      <c r="G34" s="17">
        <v>432</v>
      </c>
      <c r="H34" s="17">
        <v>53</v>
      </c>
      <c r="I34" s="17" t="s">
        <v>13</v>
      </c>
      <c r="J34" s="17">
        <v>5.0799999999999998E-2</v>
      </c>
      <c r="K34" s="17">
        <v>53</v>
      </c>
      <c r="L34" s="47">
        <f t="shared" ref="L34" si="2">G34+H34*$C$32</f>
        <v>644</v>
      </c>
    </row>
    <row r="35" spans="3:21">
      <c r="E35" s="115"/>
      <c r="F35" s="116">
        <v>1E-4</v>
      </c>
      <c r="G35" s="117"/>
      <c r="H35" s="117"/>
      <c r="I35" s="117" t="s">
        <v>13</v>
      </c>
      <c r="J35" s="117"/>
      <c r="K35" s="117"/>
      <c r="L35" s="118"/>
    </row>
    <row r="36" spans="3:21">
      <c r="E36" s="119" t="s">
        <v>29</v>
      </c>
      <c r="F36" s="116">
        <v>1.0000000000000001E-5</v>
      </c>
      <c r="G36" s="117" t="s">
        <v>29</v>
      </c>
      <c r="H36" s="117" t="s">
        <v>29</v>
      </c>
      <c r="I36" s="117" t="s">
        <v>13</v>
      </c>
      <c r="J36" s="117" t="s">
        <v>29</v>
      </c>
      <c r="K36" s="117" t="s">
        <v>29</v>
      </c>
      <c r="L36" s="118"/>
    </row>
    <row r="37" spans="3:21">
      <c r="E37" s="119" t="s">
        <v>29</v>
      </c>
      <c r="F37" s="116">
        <v>9.9999999999999995E-7</v>
      </c>
      <c r="G37" s="117" t="s">
        <v>29</v>
      </c>
      <c r="H37" s="117" t="s">
        <v>29</v>
      </c>
      <c r="I37" s="117" t="s">
        <v>13</v>
      </c>
      <c r="J37" s="117" t="s">
        <v>29</v>
      </c>
      <c r="K37" s="117" t="s">
        <v>29</v>
      </c>
      <c r="L37" s="118"/>
    </row>
    <row r="38" spans="3:21">
      <c r="E38" s="119" t="s">
        <v>29</v>
      </c>
      <c r="F38" s="116">
        <v>9.9999999999999995E-8</v>
      </c>
      <c r="G38" s="117" t="s">
        <v>29</v>
      </c>
      <c r="H38" s="117" t="s">
        <v>29</v>
      </c>
      <c r="I38" s="117" t="s">
        <v>13</v>
      </c>
      <c r="J38" s="120" t="s">
        <v>29</v>
      </c>
      <c r="K38" s="117" t="s">
        <v>29</v>
      </c>
      <c r="L38" s="118"/>
    </row>
    <row r="39" spans="3:21">
      <c r="E39" s="119" t="s">
        <v>29</v>
      </c>
      <c r="F39" s="116">
        <v>1E-8</v>
      </c>
      <c r="G39" s="117" t="s">
        <v>29</v>
      </c>
      <c r="H39" s="117" t="s">
        <v>29</v>
      </c>
      <c r="I39" s="121" t="s">
        <v>13</v>
      </c>
      <c r="J39" s="122" t="s">
        <v>29</v>
      </c>
      <c r="K39" s="117" t="s">
        <v>29</v>
      </c>
      <c r="L39" s="118"/>
    </row>
    <row r="40" spans="3:21">
      <c r="L40" s="45"/>
    </row>
    <row r="41" spans="3:21" ht="15.75" thickBot="1">
      <c r="L41" s="45"/>
    </row>
    <row r="42" spans="3:21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1" t="s">
        <v>16</v>
      </c>
      <c r="N42" s="33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1">
      <c r="E43" s="2">
        <v>0.2</v>
      </c>
      <c r="F43" s="2">
        <v>0.1</v>
      </c>
      <c r="G43" s="1">
        <v>99640</v>
      </c>
      <c r="H43" s="1">
        <v>63743</v>
      </c>
      <c r="I43" s="1" t="s">
        <v>13</v>
      </c>
      <c r="J43" s="1">
        <v>4.3193799999999998</v>
      </c>
      <c r="K43" s="1">
        <v>9223</v>
      </c>
      <c r="L43" s="47">
        <v>62339</v>
      </c>
      <c r="N43" s="70">
        <f>F43</f>
        <v>0.1</v>
      </c>
      <c r="O43" s="71">
        <f>MIN(L10,L21,L32,L43,L54)</f>
        <v>133</v>
      </c>
      <c r="P43" s="52"/>
      <c r="Q43" s="110">
        <f>O43/L10</f>
        <v>1</v>
      </c>
      <c r="R43" s="87">
        <f>O43/L21</f>
        <v>0.41304347826086957</v>
      </c>
      <c r="S43" s="88">
        <f>O43/L32</f>
        <v>0.73076923076923073</v>
      </c>
      <c r="T43" s="89">
        <f>O43/L43</f>
        <v>2.1334958854007926E-3</v>
      </c>
      <c r="U43" s="107">
        <f>O43/L54</f>
        <v>1.7240494265526427E-5</v>
      </c>
    </row>
    <row r="44" spans="3:21">
      <c r="E44" s="2">
        <v>0.02</v>
      </c>
      <c r="F44" s="2">
        <v>0.01</v>
      </c>
      <c r="G44" s="1">
        <v>94465</v>
      </c>
      <c r="H44" s="1">
        <v>63325</v>
      </c>
      <c r="I44" s="1" t="s">
        <v>13</v>
      </c>
      <c r="J44" s="1">
        <v>4.1932</v>
      </c>
      <c r="K44" s="1">
        <v>8949</v>
      </c>
      <c r="L44" s="47">
        <v>57422</v>
      </c>
      <c r="N44" s="70">
        <f t="shared" ref="N44:N50" si="3">F44</f>
        <v>0.01</v>
      </c>
      <c r="O44" s="72">
        <f t="shared" ref="O44:O50" si="4">MIN(L11,L22,L33,L44,L55)</f>
        <v>248</v>
      </c>
      <c r="P44" s="52"/>
      <c r="Q44" s="88">
        <f t="shared" ref="Q44:Q50" si="5">O44/L11</f>
        <v>0.92883895131086147</v>
      </c>
      <c r="R44" s="88">
        <f t="shared" ref="R44:R50" si="6">O44/L22</f>
        <v>0.8581314878892734</v>
      </c>
      <c r="S44" s="110">
        <f>O44/L33</f>
        <v>1</v>
      </c>
      <c r="T44" s="89">
        <f t="shared" ref="T44:T50" si="7">O44/L44</f>
        <v>4.3189021629340667E-3</v>
      </c>
      <c r="U44" s="107">
        <f t="shared" ref="U44" si="8">O44/L55</f>
        <v>3.1717156628527641E-5</v>
      </c>
    </row>
    <row r="45" spans="3:21">
      <c r="E45" s="2">
        <v>1.5E-3</v>
      </c>
      <c r="F45" s="2">
        <v>1E-3</v>
      </c>
      <c r="G45" s="1">
        <v>93737</v>
      </c>
      <c r="H45" s="1">
        <v>64792</v>
      </c>
      <c r="I45" s="1" t="s">
        <v>13</v>
      </c>
      <c r="J45" s="1">
        <v>4.3144</v>
      </c>
      <c r="K45" s="1">
        <v>9033</v>
      </c>
      <c r="L45" s="47">
        <v>56503</v>
      </c>
      <c r="N45" s="70">
        <f t="shared" si="3"/>
        <v>1E-3</v>
      </c>
      <c r="O45" s="72">
        <f t="shared" si="4"/>
        <v>290</v>
      </c>
      <c r="P45" s="52"/>
      <c r="Q45" s="88">
        <f t="shared" si="5"/>
        <v>0.6290672451193059</v>
      </c>
      <c r="R45" s="110">
        <f t="shared" si="6"/>
        <v>1</v>
      </c>
      <c r="S45" s="87">
        <f t="shared" ref="S45:S50" si="9">O45/L34</f>
        <v>0.4503105590062112</v>
      </c>
      <c r="T45" s="89">
        <f t="shared" si="7"/>
        <v>5.1324708422561633E-3</v>
      </c>
      <c r="U45" s="107">
        <f t="shared" ref="U45:U50" si="10">O45/L56</f>
        <v>3.7161101962503421E-5</v>
      </c>
    </row>
    <row r="46" spans="3:21">
      <c r="E46" s="2">
        <v>1.3999999999999999E-4</v>
      </c>
      <c r="F46" s="2">
        <v>1E-4</v>
      </c>
      <c r="G46" s="1">
        <v>97248</v>
      </c>
      <c r="H46" s="1">
        <v>73673</v>
      </c>
      <c r="I46" s="1" t="s">
        <v>13</v>
      </c>
      <c r="J46" s="1">
        <v>4.8418999999999999</v>
      </c>
      <c r="K46" s="1">
        <v>9409</v>
      </c>
      <c r="L46" s="47">
        <v>58650</v>
      </c>
      <c r="N46" s="70">
        <f t="shared" si="3"/>
        <v>1E-4</v>
      </c>
      <c r="O46" s="72">
        <f t="shared" si="4"/>
        <v>554</v>
      </c>
      <c r="P46" s="52"/>
      <c r="Q46" s="104">
        <f>O46/L13</f>
        <v>0.77266387726638774</v>
      </c>
      <c r="R46" s="110">
        <f t="shared" si="6"/>
        <v>1</v>
      </c>
      <c r="S46" s="105" t="e">
        <f t="shared" si="9"/>
        <v>#DIV/0!</v>
      </c>
      <c r="T46" s="89">
        <f t="shared" si="7"/>
        <v>9.4458653026427957E-3</v>
      </c>
      <c r="U46" s="107">
        <f t="shared" si="10"/>
        <v>7.0705075092873795E-5</v>
      </c>
    </row>
    <row r="47" spans="3:21">
      <c r="E47" s="2">
        <v>3.4999999999999997E-5</v>
      </c>
      <c r="F47" s="2">
        <v>1.0000000000000001E-5</v>
      </c>
      <c r="G47" s="1">
        <v>109656</v>
      </c>
      <c r="H47" s="1">
        <v>89110</v>
      </c>
      <c r="I47" s="1" t="s">
        <v>13</v>
      </c>
      <c r="J47" s="1">
        <v>5.0198999999999998</v>
      </c>
      <c r="K47" s="1">
        <v>10658</v>
      </c>
      <c r="L47" s="47">
        <v>66175</v>
      </c>
      <c r="N47" s="70">
        <f t="shared" si="3"/>
        <v>1.0000000000000001E-5</v>
      </c>
      <c r="O47" s="72">
        <f t="shared" si="4"/>
        <v>66175</v>
      </c>
      <c r="P47" s="52"/>
      <c r="Q47" s="94" t="e">
        <f t="shared" si="5"/>
        <v>#DIV/0!</v>
      </c>
      <c r="R47" s="94" t="e">
        <f t="shared" si="6"/>
        <v>#DIV/0!</v>
      </c>
      <c r="S47" s="105" t="e">
        <f>O47/L36</f>
        <v>#DIV/0!</v>
      </c>
      <c r="T47" s="110">
        <f t="shared" si="7"/>
        <v>1</v>
      </c>
      <c r="U47" s="92">
        <f t="shared" si="10"/>
        <v>8.4703653053837084E-3</v>
      </c>
    </row>
    <row r="48" spans="3:21">
      <c r="E48" s="2">
        <v>1.0000000000000001E-5</v>
      </c>
      <c r="F48" s="2">
        <v>9.9999999999999995E-7</v>
      </c>
      <c r="G48" s="1">
        <v>145915</v>
      </c>
      <c r="H48" s="1">
        <v>119767</v>
      </c>
      <c r="I48" s="1" t="s">
        <v>13</v>
      </c>
      <c r="J48" s="1">
        <v>6.8550000000000004</v>
      </c>
      <c r="K48" s="109">
        <v>14390</v>
      </c>
      <c r="L48" s="47">
        <v>88466</v>
      </c>
      <c r="N48" s="70">
        <f t="shared" si="3"/>
        <v>9.9999999999999995E-7</v>
      </c>
      <c r="O48" s="72">
        <f t="shared" si="4"/>
        <v>88466</v>
      </c>
      <c r="P48" s="52"/>
      <c r="Q48" s="94" t="e">
        <f t="shared" si="5"/>
        <v>#DIV/0!</v>
      </c>
      <c r="R48" s="94" t="e">
        <f>O48/L26</f>
        <v>#DIV/0!</v>
      </c>
      <c r="S48" s="105" t="e">
        <f>O48/L37</f>
        <v>#DIV/0!</v>
      </c>
      <c r="T48" s="110">
        <f t="shared" si="7"/>
        <v>1</v>
      </c>
      <c r="U48" s="92">
        <f t="shared" si="10"/>
        <v>1.1318258697938389E-2</v>
      </c>
    </row>
    <row r="49" spans="3:21">
      <c r="E49" s="9">
        <v>1.75E-6</v>
      </c>
      <c r="F49" s="9">
        <v>9.9999999999999995E-8</v>
      </c>
      <c r="G49" s="10">
        <v>252132</v>
      </c>
      <c r="H49" s="10">
        <v>208487</v>
      </c>
      <c r="I49" s="1" t="s">
        <v>13</v>
      </c>
      <c r="J49" s="10">
        <v>11.26722</v>
      </c>
      <c r="K49" s="109">
        <v>25190</v>
      </c>
      <c r="L49" s="47">
        <v>154112</v>
      </c>
      <c r="N49" s="70">
        <f t="shared" si="3"/>
        <v>9.9999999999999995E-8</v>
      </c>
      <c r="O49" s="72">
        <f t="shared" si="4"/>
        <v>154112</v>
      </c>
      <c r="P49" s="52"/>
      <c r="Q49" s="94" t="e">
        <f t="shared" si="5"/>
        <v>#DIV/0!</v>
      </c>
      <c r="R49" s="94" t="e">
        <f t="shared" si="6"/>
        <v>#DIV/0!</v>
      </c>
      <c r="S49" s="105" t="e">
        <f t="shared" si="9"/>
        <v>#DIV/0!</v>
      </c>
      <c r="T49" s="110">
        <f t="shared" si="7"/>
        <v>1</v>
      </c>
      <c r="U49" s="92">
        <f t="shared" si="10"/>
        <v>1.9672677748461827E-2</v>
      </c>
    </row>
    <row r="50" spans="3:21" ht="15.75" thickBot="1">
      <c r="E50" s="9">
        <v>2.9999999999999999E-7</v>
      </c>
      <c r="F50" s="9">
        <v>1E-8</v>
      </c>
      <c r="G50" s="10">
        <v>551452</v>
      </c>
      <c r="H50" s="10">
        <v>423795</v>
      </c>
      <c r="I50" s="1" t="s">
        <v>13</v>
      </c>
      <c r="J50" s="10">
        <v>22.834</v>
      </c>
      <c r="K50" s="109">
        <v>51769</v>
      </c>
      <c r="L50" s="47">
        <v>354725</v>
      </c>
      <c r="N50" s="73">
        <f t="shared" si="3"/>
        <v>1E-8</v>
      </c>
      <c r="O50" s="74">
        <f t="shared" si="4"/>
        <v>354725</v>
      </c>
      <c r="P50" s="62"/>
      <c r="Q50" s="97" t="e">
        <f t="shared" si="5"/>
        <v>#DIV/0!</v>
      </c>
      <c r="R50" s="97" t="e">
        <f t="shared" si="6"/>
        <v>#DIV/0!</v>
      </c>
      <c r="S50" s="106" t="e">
        <f t="shared" si="9"/>
        <v>#DIV/0!</v>
      </c>
      <c r="T50" s="114">
        <f t="shared" si="7"/>
        <v>1</v>
      </c>
      <c r="U50" s="102">
        <f t="shared" si="10"/>
        <v>4.5313621742873858E-2</v>
      </c>
    </row>
    <row r="51" spans="3:21">
      <c r="L51" s="45"/>
      <c r="N51" s="45"/>
      <c r="O51" s="45"/>
      <c r="P51" s="45"/>
      <c r="Q51" s="45"/>
      <c r="R51" s="45"/>
      <c r="S51" s="45"/>
      <c r="T51" s="45"/>
      <c r="U51" s="45"/>
    </row>
    <row r="52" spans="3:21" ht="15.75" thickBot="1">
      <c r="L52" s="45"/>
      <c r="N52" s="45"/>
      <c r="O52" s="45"/>
      <c r="P52" s="45"/>
      <c r="Q52" s="45"/>
      <c r="R52" s="45"/>
      <c r="S52" s="45"/>
      <c r="T52" s="45"/>
      <c r="U52" s="45"/>
    </row>
    <row r="53" spans="3:21">
      <c r="C53" s="1" t="s">
        <v>19</v>
      </c>
      <c r="E53" s="1" t="s">
        <v>3</v>
      </c>
      <c r="F53" s="1" t="s">
        <v>4</v>
      </c>
      <c r="G53" s="1" t="s">
        <v>5</v>
      </c>
      <c r="H53" s="1" t="s">
        <v>15</v>
      </c>
      <c r="I53" s="1" t="s">
        <v>7</v>
      </c>
      <c r="J53" s="1" t="s">
        <v>8</v>
      </c>
      <c r="K53" s="1" t="s">
        <v>9</v>
      </c>
      <c r="L53" s="1" t="s">
        <v>16</v>
      </c>
      <c r="N53" s="45"/>
      <c r="O53" s="33" t="s">
        <v>17</v>
      </c>
      <c r="P53" s="41"/>
      <c r="Q53" s="41" t="s">
        <v>2</v>
      </c>
      <c r="R53" s="41" t="s">
        <v>11</v>
      </c>
      <c r="S53" s="41" t="s">
        <v>12</v>
      </c>
      <c r="T53" s="41" t="s">
        <v>14</v>
      </c>
      <c r="U53" s="60" t="s">
        <v>19</v>
      </c>
    </row>
    <row r="54" spans="3:21">
      <c r="E54" s="2">
        <v>0.1</v>
      </c>
      <c r="F54" s="2">
        <v>0.1</v>
      </c>
      <c r="G54" s="1">
        <v>12204729</v>
      </c>
      <c r="H54" s="1">
        <v>23143217</v>
      </c>
      <c r="I54" s="1" t="s">
        <v>13</v>
      </c>
      <c r="J54" s="1">
        <v>639.75</v>
      </c>
      <c r="K54" s="1">
        <v>3224063</v>
      </c>
      <c r="L54" s="1">
        <v>7714396</v>
      </c>
      <c r="N54" s="45"/>
      <c r="O54" s="64">
        <f>N43</f>
        <v>0.1</v>
      </c>
      <c r="P54" s="52"/>
      <c r="Q54" s="53">
        <f>E10</f>
        <v>1.4E-2</v>
      </c>
      <c r="R54" s="53">
        <f t="shared" ref="R54:R61" si="11">E21</f>
        <v>9.3000000000000005E-4</v>
      </c>
      <c r="S54" s="53">
        <f>E32</f>
        <v>5.0000000000000001E-4</v>
      </c>
      <c r="T54" s="53">
        <f>E43</f>
        <v>0.2</v>
      </c>
      <c r="U54" s="65">
        <f>E54</f>
        <v>0.1</v>
      </c>
    </row>
    <row r="55" spans="3:21">
      <c r="E55" s="2">
        <v>8.0000000000000002E-3</v>
      </c>
      <c r="F55" s="2">
        <v>0.01</v>
      </c>
      <c r="G55" s="1">
        <v>12378447</v>
      </c>
      <c r="H55" s="1">
        <v>23457632</v>
      </c>
      <c r="I55" s="1" t="s">
        <v>13</v>
      </c>
      <c r="J55" s="1">
        <v>643.49800000000005</v>
      </c>
      <c r="K55" s="1">
        <v>3259777</v>
      </c>
      <c r="L55" s="1">
        <v>7819112</v>
      </c>
      <c r="N55" s="45"/>
      <c r="O55" s="66">
        <f t="shared" ref="O55:O61" si="12">N44</f>
        <v>0.01</v>
      </c>
      <c r="P55" s="52"/>
      <c r="Q55" s="53">
        <f t="shared" ref="Q55:Q61" si="13">E11</f>
        <v>1.9E-3</v>
      </c>
      <c r="R55" s="53">
        <f t="shared" si="11"/>
        <v>5.0000000000000002E-5</v>
      </c>
      <c r="S55" s="53">
        <f t="shared" ref="S55:S61" si="14">E33</f>
        <v>1.7499999999999998E-5</v>
      </c>
      <c r="T55" s="53">
        <f t="shared" ref="T55:T61" si="15">E44</f>
        <v>0.02</v>
      </c>
      <c r="U55" s="65">
        <f t="shared" ref="U55:U61" si="16">E55</f>
        <v>8.0000000000000002E-3</v>
      </c>
    </row>
    <row r="56" spans="3:21">
      <c r="E56" s="2">
        <v>7.9999999999999996E-6</v>
      </c>
      <c r="F56" s="2">
        <v>1E-3</v>
      </c>
      <c r="G56" s="1">
        <v>12354152</v>
      </c>
      <c r="H56" s="1">
        <v>23413982</v>
      </c>
      <c r="I56" s="1" t="s">
        <v>13</v>
      </c>
      <c r="J56" s="1">
        <v>676.8</v>
      </c>
      <c r="K56" s="1">
        <v>3253566</v>
      </c>
      <c r="L56" s="47">
        <v>7803859</v>
      </c>
      <c r="N56" s="45"/>
      <c r="O56" s="66">
        <f t="shared" si="12"/>
        <v>1E-3</v>
      </c>
      <c r="P56" s="52"/>
      <c r="Q56" s="53">
        <f t="shared" si="13"/>
        <v>2.7999999999999998E-4</v>
      </c>
      <c r="R56" s="53">
        <f t="shared" si="11"/>
        <v>1.1E-5</v>
      </c>
      <c r="S56" s="53">
        <f t="shared" si="14"/>
        <v>9.0000000000000002E-6</v>
      </c>
      <c r="T56" s="53">
        <f t="shared" si="15"/>
        <v>1.5E-3</v>
      </c>
      <c r="U56" s="65">
        <f t="shared" si="16"/>
        <v>7.9999999999999996E-6</v>
      </c>
    </row>
    <row r="57" spans="3:21">
      <c r="E57" s="2">
        <v>8.0000000000000002E-8</v>
      </c>
      <c r="F57" s="2">
        <v>1E-4</v>
      </c>
      <c r="G57" s="1">
        <v>12404548</v>
      </c>
      <c r="H57" s="1">
        <v>23520809</v>
      </c>
      <c r="I57" s="1" t="s">
        <v>13</v>
      </c>
      <c r="J57" s="1">
        <v>678.24180000000001</v>
      </c>
      <c r="K57" s="1">
        <v>3266180</v>
      </c>
      <c r="L57" s="47">
        <v>7835364</v>
      </c>
      <c r="N57" s="45"/>
      <c r="O57" s="66">
        <f t="shared" si="12"/>
        <v>1E-4</v>
      </c>
      <c r="P57" s="52"/>
      <c r="Q57" s="53" t="str">
        <f t="shared" si="13"/>
        <v> 4,20E-05</v>
      </c>
      <c r="R57" s="53">
        <f t="shared" si="11"/>
        <v>8.2999999999999999E-7</v>
      </c>
      <c r="S57" s="53"/>
      <c r="T57" s="53">
        <f t="shared" si="15"/>
        <v>1.3999999999999999E-4</v>
      </c>
      <c r="U57" s="65">
        <f t="shared" si="16"/>
        <v>8.0000000000000002E-8</v>
      </c>
    </row>
    <row r="58" spans="3:21">
      <c r="E58" s="2">
        <v>1.2E-9</v>
      </c>
      <c r="F58" s="2">
        <v>1.0000000000000001E-5</v>
      </c>
      <c r="G58" s="1">
        <v>12367999</v>
      </c>
      <c r="H58" s="1">
        <v>23531679</v>
      </c>
      <c r="I58" s="1" t="s">
        <v>13</v>
      </c>
      <c r="J58" s="1">
        <v>680.7183</v>
      </c>
      <c r="K58" s="1">
        <v>3257065</v>
      </c>
      <c r="L58" s="47">
        <v>7812532</v>
      </c>
      <c r="N58" s="45"/>
      <c r="O58" s="66">
        <f t="shared" si="12"/>
        <v>1.0000000000000001E-5</v>
      </c>
      <c r="P58" s="52"/>
      <c r="Q58" s="53" t="str">
        <f t="shared" si="13"/>
        <v> </v>
      </c>
      <c r="R58" s="52"/>
      <c r="S58" s="53" t="str">
        <f t="shared" si="14"/>
        <v> </v>
      </c>
      <c r="T58" s="53">
        <f t="shared" si="15"/>
        <v>3.4999999999999997E-5</v>
      </c>
      <c r="U58" s="65">
        <f t="shared" si="16"/>
        <v>1.2E-9</v>
      </c>
    </row>
    <row r="59" spans="3:21">
      <c r="E59" s="9">
        <v>6E-10</v>
      </c>
      <c r="F59" s="9">
        <v>9.9999999999999995E-7</v>
      </c>
      <c r="G59" s="10">
        <v>12373842</v>
      </c>
      <c r="H59" s="10">
        <v>24084678</v>
      </c>
      <c r="I59" s="1" t="s">
        <v>13</v>
      </c>
      <c r="J59" s="10">
        <v>678.74599999999998</v>
      </c>
      <c r="K59" s="10">
        <v>3258598</v>
      </c>
      <c r="L59" s="47">
        <v>7816220</v>
      </c>
      <c r="N59" s="45"/>
      <c r="O59" s="66">
        <f t="shared" si="12"/>
        <v>9.9999999999999995E-7</v>
      </c>
      <c r="P59" s="52"/>
      <c r="Q59" s="53" t="str">
        <f t="shared" si="13"/>
        <v> </v>
      </c>
      <c r="R59" s="52" t="str">
        <f t="shared" si="11"/>
        <v> </v>
      </c>
      <c r="S59" s="53" t="str">
        <f t="shared" si="14"/>
        <v> </v>
      </c>
      <c r="T59" s="53">
        <f t="shared" si="15"/>
        <v>1.0000000000000001E-5</v>
      </c>
      <c r="U59" s="65">
        <f t="shared" si="16"/>
        <v>6E-10</v>
      </c>
    </row>
    <row r="60" spans="3:21">
      <c r="E60" s="9">
        <v>5.0000000000000003E-10</v>
      </c>
      <c r="F60" s="9">
        <v>9.9999999999999995E-8</v>
      </c>
      <c r="G60" s="10">
        <v>12401963</v>
      </c>
      <c r="H60" s="10">
        <v>26943908</v>
      </c>
      <c r="I60" s="1" t="s">
        <v>13</v>
      </c>
      <c r="J60" s="10">
        <v>695.86095</v>
      </c>
      <c r="K60" s="10">
        <v>3265655</v>
      </c>
      <c r="L60" s="47">
        <v>7833809</v>
      </c>
      <c r="N60" s="45"/>
      <c r="O60" s="66">
        <f t="shared" si="12"/>
        <v>9.9999999999999995E-8</v>
      </c>
      <c r="P60" s="52"/>
      <c r="Q60" s="53" t="str">
        <f t="shared" si="13"/>
        <v> </v>
      </c>
      <c r="R60" s="52" t="str">
        <f t="shared" si="11"/>
        <v> </v>
      </c>
      <c r="S60" s="53" t="str">
        <f t="shared" si="14"/>
        <v> </v>
      </c>
      <c r="T60" s="53">
        <f t="shared" si="15"/>
        <v>1.75E-6</v>
      </c>
      <c r="U60" s="65">
        <f t="shared" si="16"/>
        <v>5.0000000000000003E-10</v>
      </c>
    </row>
    <row r="61" spans="3:21" ht="15.75" thickBot="1">
      <c r="E61" s="9">
        <v>5.0000000000000003E-10</v>
      </c>
      <c r="F61" s="9">
        <v>1E-8</v>
      </c>
      <c r="G61" s="10">
        <v>12392816</v>
      </c>
      <c r="H61" s="10">
        <v>27105369</v>
      </c>
      <c r="I61" s="1" t="s">
        <v>13</v>
      </c>
      <c r="J61" s="10">
        <v>708.73689999999999</v>
      </c>
      <c r="K61" s="10">
        <v>3263623</v>
      </c>
      <c r="L61" s="47">
        <v>7828220</v>
      </c>
      <c r="N61" s="45"/>
      <c r="O61" s="67">
        <f t="shared" si="12"/>
        <v>1E-8</v>
      </c>
      <c r="P61" s="62"/>
      <c r="Q61" s="68" t="str">
        <f t="shared" si="13"/>
        <v> </v>
      </c>
      <c r="R61" s="62" t="str">
        <f t="shared" si="11"/>
        <v> </v>
      </c>
      <c r="S61" s="68" t="str">
        <f t="shared" si="14"/>
        <v> </v>
      </c>
      <c r="T61" s="68">
        <f t="shared" si="15"/>
        <v>2.9999999999999999E-7</v>
      </c>
      <c r="U61" s="69">
        <f t="shared" si="16"/>
        <v>5.0000000000000003E-10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D89D-5BA4-45D7-976E-A820906465C9}">
  <dimension ref="C7:U61"/>
  <sheetViews>
    <sheetView topLeftCell="A50" workbookViewId="0">
      <selection activeCell="R43" sqref="R43:R50"/>
    </sheetView>
  </sheetViews>
  <sheetFormatPr defaultColWidth="11.42578125" defaultRowHeight="15"/>
  <cols>
    <col min="12" max="12" width="14.7109375" customWidth="1"/>
  </cols>
  <sheetData>
    <row r="7" spans="3:12">
      <c r="F7" s="4" t="s">
        <v>0</v>
      </c>
      <c r="G7" s="3" t="s">
        <v>33</v>
      </c>
      <c r="H7" s="3"/>
    </row>
    <row r="9" spans="3:12">
      <c r="C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3:12">
      <c r="C10" s="45">
        <v>5</v>
      </c>
      <c r="E10" s="12">
        <v>50</v>
      </c>
      <c r="F10" s="13">
        <v>0.1</v>
      </c>
      <c r="G10" s="14">
        <v>58</v>
      </c>
      <c r="H10" s="14">
        <v>11</v>
      </c>
      <c r="I10" s="14">
        <v>18</v>
      </c>
      <c r="J10" s="14">
        <v>6.8999999999999999E-3</v>
      </c>
      <c r="K10" s="14">
        <v>19</v>
      </c>
      <c r="L10" s="47">
        <f>G10+H10*$C$10</f>
        <v>113</v>
      </c>
    </row>
    <row r="11" spans="3:12">
      <c r="C11" s="45"/>
      <c r="E11" s="15">
        <v>7</v>
      </c>
      <c r="F11" s="16">
        <v>0.01</v>
      </c>
      <c r="G11" s="17">
        <v>92</v>
      </c>
      <c r="H11" s="17">
        <v>19</v>
      </c>
      <c r="I11" s="17">
        <v>27</v>
      </c>
      <c r="J11" s="17">
        <v>1.35E-2</v>
      </c>
      <c r="K11" s="17">
        <v>28</v>
      </c>
      <c r="L11" s="47">
        <f t="shared" ref="L11:L17" si="0">G11+H11*$C$10</f>
        <v>187</v>
      </c>
    </row>
    <row r="12" spans="3:12">
      <c r="C12" s="45"/>
      <c r="E12" s="15">
        <v>1</v>
      </c>
      <c r="F12" s="16">
        <v>1E-3</v>
      </c>
      <c r="G12" s="17">
        <v>128</v>
      </c>
      <c r="H12" s="17">
        <v>27</v>
      </c>
      <c r="I12" s="17">
        <v>37</v>
      </c>
      <c r="J12" s="17">
        <v>1.5900000000000001E-2</v>
      </c>
      <c r="K12" s="17">
        <v>38</v>
      </c>
      <c r="L12" s="47">
        <f t="shared" si="0"/>
        <v>263</v>
      </c>
    </row>
    <row r="13" spans="3:12">
      <c r="C13" s="45"/>
      <c r="E13" s="15">
        <v>0.17499999999999999</v>
      </c>
      <c r="F13" s="16">
        <v>1E-4</v>
      </c>
      <c r="G13" s="17">
        <v>188</v>
      </c>
      <c r="H13" s="17">
        <v>40</v>
      </c>
      <c r="I13" s="17">
        <v>53</v>
      </c>
      <c r="J13" s="17">
        <v>2.5700000000000001E-2</v>
      </c>
      <c r="K13" s="17">
        <v>54</v>
      </c>
      <c r="L13" s="47">
        <f t="shared" si="0"/>
        <v>388</v>
      </c>
    </row>
    <row r="14" spans="3:12">
      <c r="C14" s="45"/>
      <c r="E14" s="15">
        <v>2.5000000000000001E-2</v>
      </c>
      <c r="F14" s="16">
        <v>1.0000000000000001E-5</v>
      </c>
      <c r="G14" s="17">
        <v>248</v>
      </c>
      <c r="H14" s="17">
        <v>54</v>
      </c>
      <c r="I14" s="17">
        <v>70</v>
      </c>
      <c r="J14" s="17">
        <v>2.7699999999999999E-2</v>
      </c>
      <c r="K14" s="17">
        <v>71</v>
      </c>
      <c r="L14" s="47">
        <f t="shared" si="0"/>
        <v>518</v>
      </c>
    </row>
    <row r="15" spans="3:12">
      <c r="C15" s="45"/>
      <c r="E15" s="15">
        <v>2.5000000000000001E-3</v>
      </c>
      <c r="F15" s="16">
        <v>9.9999999999999995E-7</v>
      </c>
      <c r="G15" s="17">
        <v>336</v>
      </c>
      <c r="H15" s="17">
        <v>74</v>
      </c>
      <c r="I15" s="17">
        <v>94</v>
      </c>
      <c r="J15" s="17">
        <v>3.9300000000000002E-2</v>
      </c>
      <c r="K15" s="17">
        <v>95</v>
      </c>
      <c r="L15" s="47">
        <f t="shared" si="0"/>
        <v>706</v>
      </c>
    </row>
    <row r="16" spans="3:12">
      <c r="C16" s="45"/>
      <c r="E16" s="15">
        <v>4.0000000000000002E-4</v>
      </c>
      <c r="F16" s="16">
        <v>9.9999999999999995E-8</v>
      </c>
      <c r="G16" s="17">
        <v>462</v>
      </c>
      <c r="H16" s="17">
        <v>103</v>
      </c>
      <c r="I16" s="17">
        <v>128</v>
      </c>
      <c r="J16" s="17">
        <v>5.8000000000000003E-2</v>
      </c>
      <c r="K16" s="17">
        <v>129</v>
      </c>
      <c r="L16" s="47">
        <f t="shared" si="0"/>
        <v>977</v>
      </c>
    </row>
    <row r="17" spans="3:12">
      <c r="C17" s="45"/>
      <c r="E17" s="15">
        <v>6.9999999999999994E-5</v>
      </c>
      <c r="F17" s="16">
        <v>1E-8</v>
      </c>
      <c r="G17" s="17">
        <v>648</v>
      </c>
      <c r="H17" s="17">
        <v>144</v>
      </c>
      <c r="I17" s="17">
        <v>179</v>
      </c>
      <c r="J17" s="17">
        <v>6.7599999999999993E-2</v>
      </c>
      <c r="K17" s="17">
        <v>178</v>
      </c>
      <c r="L17" s="47">
        <f t="shared" si="0"/>
        <v>1368</v>
      </c>
    </row>
    <row r="18" spans="3:12">
      <c r="C18" s="45"/>
      <c r="E18" s="18"/>
      <c r="F18" s="18"/>
      <c r="G18" s="18"/>
      <c r="H18" s="18"/>
      <c r="I18" s="18"/>
      <c r="J18" s="18"/>
      <c r="K18" s="18"/>
      <c r="L18" s="45"/>
    </row>
    <row r="19" spans="3:12">
      <c r="C19" s="45"/>
      <c r="E19" s="18"/>
      <c r="F19" s="18"/>
      <c r="G19" s="18"/>
      <c r="H19" s="18"/>
      <c r="I19" s="18"/>
      <c r="J19" s="18"/>
      <c r="K19" s="18"/>
      <c r="L19" s="45"/>
    </row>
    <row r="20" spans="3:12">
      <c r="C20" s="1" t="s">
        <v>11</v>
      </c>
      <c r="E20" s="19" t="s">
        <v>3</v>
      </c>
      <c r="F20" s="14" t="s">
        <v>4</v>
      </c>
      <c r="G20" s="14" t="s">
        <v>5</v>
      </c>
      <c r="H20" s="14" t="s">
        <v>6</v>
      </c>
      <c r="I20" s="14" t="s">
        <v>7</v>
      </c>
      <c r="J20" s="14" t="s">
        <v>8</v>
      </c>
      <c r="K20" s="14" t="s">
        <v>9</v>
      </c>
      <c r="L20" s="1" t="s">
        <v>10</v>
      </c>
    </row>
    <row r="21" spans="3:12">
      <c r="C21" s="45">
        <v>4</v>
      </c>
      <c r="E21" s="15">
        <v>1.4</v>
      </c>
      <c r="F21" s="16">
        <v>0.1</v>
      </c>
      <c r="G21" s="17">
        <v>70</v>
      </c>
      <c r="H21" s="17">
        <v>2</v>
      </c>
      <c r="I21" s="17">
        <v>20</v>
      </c>
      <c r="J21" s="17">
        <v>7.1999999999999998E-3</v>
      </c>
      <c r="K21" s="17">
        <v>9</v>
      </c>
      <c r="L21" s="47">
        <f>G21+H21*$C$21</f>
        <v>78</v>
      </c>
    </row>
    <row r="22" spans="3:12">
      <c r="C22" s="45"/>
      <c r="E22" s="15">
        <v>2.2000000000000002</v>
      </c>
      <c r="F22" s="16">
        <v>0.01</v>
      </c>
      <c r="G22" s="17">
        <v>78</v>
      </c>
      <c r="H22" s="17">
        <v>3</v>
      </c>
      <c r="I22" s="17">
        <v>20</v>
      </c>
      <c r="J22" s="17">
        <v>6.0000000000000001E-3</v>
      </c>
      <c r="K22" s="17">
        <v>11</v>
      </c>
      <c r="L22" s="47">
        <f t="shared" ref="L22:L28" si="1">G22+H22*$C$21</f>
        <v>90</v>
      </c>
    </row>
    <row r="23" spans="3:12">
      <c r="C23" s="45"/>
      <c r="E23" s="15">
        <v>7.0000000000000007E-2</v>
      </c>
      <c r="F23" s="16">
        <v>1E-3</v>
      </c>
      <c r="G23" s="17">
        <v>125</v>
      </c>
      <c r="H23" s="17">
        <v>3</v>
      </c>
      <c r="I23" s="17">
        <v>26</v>
      </c>
      <c r="J23" s="17">
        <v>8.0000000000000002E-3</v>
      </c>
      <c r="K23" s="17">
        <v>16</v>
      </c>
      <c r="L23" s="47">
        <f t="shared" si="1"/>
        <v>137</v>
      </c>
    </row>
    <row r="24" spans="3:12">
      <c r="C24" s="45"/>
      <c r="E24" s="15">
        <v>4.0000000000000001E-3</v>
      </c>
      <c r="F24" s="16">
        <v>1E-4</v>
      </c>
      <c r="G24" s="17">
        <v>181</v>
      </c>
      <c r="H24" s="17">
        <v>3</v>
      </c>
      <c r="I24" s="17">
        <v>32</v>
      </c>
      <c r="J24" s="17">
        <v>1.09E-2</v>
      </c>
      <c r="K24" s="17">
        <v>24</v>
      </c>
      <c r="L24" s="47">
        <f t="shared" si="1"/>
        <v>193</v>
      </c>
    </row>
    <row r="25" spans="3:12">
      <c r="C25" s="45"/>
      <c r="E25" s="15">
        <v>5.0000000000000001E-4</v>
      </c>
      <c r="F25" s="16">
        <v>1.0000000000000001E-5</v>
      </c>
      <c r="G25" s="17">
        <v>275</v>
      </c>
      <c r="H25" s="17">
        <v>4</v>
      </c>
      <c r="I25" s="17">
        <v>32</v>
      </c>
      <c r="J25" s="17">
        <v>1.6899999999999998E-2</v>
      </c>
      <c r="K25" s="17">
        <v>37</v>
      </c>
      <c r="L25" s="47">
        <f t="shared" si="1"/>
        <v>291</v>
      </c>
    </row>
    <row r="26" spans="3:12">
      <c r="C26" s="45"/>
      <c r="E26" s="15">
        <v>2.5000000000000001E-5</v>
      </c>
      <c r="F26" s="16">
        <v>9.9999999999999995E-7</v>
      </c>
      <c r="G26" s="17">
        <v>454</v>
      </c>
      <c r="H26" s="17">
        <v>4</v>
      </c>
      <c r="I26" s="17">
        <v>38</v>
      </c>
      <c r="J26" s="17">
        <v>2.4799999999999999E-2</v>
      </c>
      <c r="K26" s="17">
        <v>63</v>
      </c>
      <c r="L26" s="47">
        <f t="shared" si="1"/>
        <v>470</v>
      </c>
    </row>
    <row r="27" spans="3:12">
      <c r="C27" s="45"/>
      <c r="E27" s="15">
        <v>1.5999999999999999E-6</v>
      </c>
      <c r="F27" s="16">
        <v>9.9999999999999995E-8</v>
      </c>
      <c r="G27" s="17">
        <v>756</v>
      </c>
      <c r="H27" s="17">
        <v>4</v>
      </c>
      <c r="I27" s="17">
        <v>38</v>
      </c>
      <c r="J27" s="17">
        <v>3.9800000000000002E-2</v>
      </c>
      <c r="K27" s="17">
        <v>107</v>
      </c>
      <c r="L27" s="47">
        <f t="shared" si="1"/>
        <v>772</v>
      </c>
    </row>
    <row r="28" spans="3:12">
      <c r="C28" s="45"/>
      <c r="E28" s="15">
        <v>7.4999999999999997E-8</v>
      </c>
      <c r="F28" s="16">
        <v>1E-8</v>
      </c>
      <c r="G28" s="17">
        <v>1295</v>
      </c>
      <c r="H28" s="17">
        <v>4</v>
      </c>
      <c r="I28" s="17">
        <v>42</v>
      </c>
      <c r="J28" s="17">
        <v>5.79E-2</v>
      </c>
      <c r="K28" s="17">
        <v>184</v>
      </c>
      <c r="L28" s="47">
        <f t="shared" si="1"/>
        <v>1311</v>
      </c>
    </row>
    <row r="29" spans="3:12">
      <c r="C29" s="45"/>
      <c r="E29" s="18"/>
      <c r="F29" s="18"/>
      <c r="G29" s="18"/>
      <c r="H29" s="18"/>
      <c r="I29" s="18"/>
      <c r="J29" s="18"/>
      <c r="K29" s="18"/>
      <c r="L29" s="45"/>
    </row>
    <row r="30" spans="3:12">
      <c r="C30" s="45"/>
      <c r="E30" s="18"/>
      <c r="F30" s="18"/>
      <c r="G30" s="18"/>
      <c r="H30" s="18"/>
      <c r="I30" s="18"/>
      <c r="J30" s="18"/>
      <c r="K30" s="18"/>
      <c r="L30" s="45"/>
    </row>
    <row r="31" spans="3:12">
      <c r="C31" s="1" t="s">
        <v>12</v>
      </c>
      <c r="E31" s="19" t="s">
        <v>3</v>
      </c>
      <c r="F31" s="14" t="s">
        <v>4</v>
      </c>
      <c r="G31" s="14" t="s">
        <v>5</v>
      </c>
      <c r="H31" s="14" t="s">
        <v>6</v>
      </c>
      <c r="I31" s="14" t="s">
        <v>7</v>
      </c>
      <c r="J31" s="14" t="s">
        <v>8</v>
      </c>
      <c r="K31" s="14" t="s">
        <v>9</v>
      </c>
      <c r="L31" s="1" t="s">
        <v>10</v>
      </c>
    </row>
    <row r="32" spans="3:12">
      <c r="C32" s="45">
        <v>5</v>
      </c>
      <c r="E32" s="15">
        <v>3</v>
      </c>
      <c r="F32" s="16">
        <v>0.1</v>
      </c>
      <c r="G32" s="17">
        <v>65</v>
      </c>
      <c r="H32" s="17">
        <v>10</v>
      </c>
      <c r="I32" s="17" t="s">
        <v>13</v>
      </c>
      <c r="J32" s="17">
        <v>8.0000000000000002E-3</v>
      </c>
      <c r="K32" s="17">
        <v>10</v>
      </c>
      <c r="L32" s="47">
        <f>G32+H32*$C$32</f>
        <v>115</v>
      </c>
    </row>
    <row r="33" spans="3:21">
      <c r="E33" s="15">
        <v>0.8</v>
      </c>
      <c r="F33" s="16">
        <v>0.01</v>
      </c>
      <c r="G33" s="17">
        <v>79</v>
      </c>
      <c r="H33" s="17">
        <v>12</v>
      </c>
      <c r="I33" s="17" t="s">
        <v>13</v>
      </c>
      <c r="J33" s="17">
        <v>0.01</v>
      </c>
      <c r="K33" s="17">
        <v>12</v>
      </c>
      <c r="L33" s="47">
        <f t="shared" ref="L33:L39" si="2">G33+H33*$C$32</f>
        <v>139</v>
      </c>
    </row>
    <row r="34" spans="3:21">
      <c r="E34" s="15">
        <v>0.1</v>
      </c>
      <c r="F34" s="16">
        <v>1E-3</v>
      </c>
      <c r="G34" s="17">
        <v>114</v>
      </c>
      <c r="H34" s="17">
        <v>17</v>
      </c>
      <c r="I34" s="17" t="s">
        <v>13</v>
      </c>
      <c r="J34" s="17">
        <v>9.7000000000000003E-3</v>
      </c>
      <c r="K34" s="17">
        <v>17</v>
      </c>
      <c r="L34" s="47">
        <f t="shared" si="2"/>
        <v>199</v>
      </c>
    </row>
    <row r="35" spans="3:21">
      <c r="E35" s="15">
        <v>1.2E-2</v>
      </c>
      <c r="F35" s="16">
        <v>1E-4</v>
      </c>
      <c r="G35" s="17">
        <v>163</v>
      </c>
      <c r="H35" s="17">
        <v>24</v>
      </c>
      <c r="I35" s="17" t="s">
        <v>13</v>
      </c>
      <c r="J35" s="17">
        <v>1.29E-2</v>
      </c>
      <c r="K35" s="17">
        <v>24</v>
      </c>
      <c r="L35" s="47">
        <f t="shared" si="2"/>
        <v>283</v>
      </c>
    </row>
    <row r="36" spans="3:21">
      <c r="E36" s="15">
        <v>1.1999999999999999E-3</v>
      </c>
      <c r="F36" s="16">
        <v>1.0000000000000001E-5</v>
      </c>
      <c r="G36" s="17">
        <v>254</v>
      </c>
      <c r="H36" s="17">
        <v>37</v>
      </c>
      <c r="I36" s="17" t="s">
        <v>13</v>
      </c>
      <c r="J36" s="17">
        <v>2.9600000000000001E-2</v>
      </c>
      <c r="K36" s="17">
        <v>37</v>
      </c>
      <c r="L36" s="47">
        <f t="shared" si="2"/>
        <v>439</v>
      </c>
    </row>
    <row r="37" spans="3:21">
      <c r="E37" s="15">
        <v>2.5000000000000001E-4</v>
      </c>
      <c r="F37" s="16">
        <v>9.9999999999999995E-7</v>
      </c>
      <c r="G37" s="17">
        <v>478</v>
      </c>
      <c r="H37" s="17">
        <v>63</v>
      </c>
      <c r="I37" s="17" t="s">
        <v>13</v>
      </c>
      <c r="J37" s="17">
        <v>6.1499999999999999E-2</v>
      </c>
      <c r="K37" s="17">
        <v>63</v>
      </c>
      <c r="L37" s="47">
        <f t="shared" si="2"/>
        <v>793</v>
      </c>
    </row>
    <row r="38" spans="3:21">
      <c r="E38" s="15">
        <v>6.9999999999999994E-5</v>
      </c>
      <c r="F38" s="16">
        <v>9.9999999999999995E-8</v>
      </c>
      <c r="G38" s="17">
        <v>1054</v>
      </c>
      <c r="H38" s="17">
        <v>129</v>
      </c>
      <c r="I38" s="17" t="s">
        <v>13</v>
      </c>
      <c r="J38" s="20">
        <v>7.1800000000000003E-2</v>
      </c>
      <c r="K38" s="17">
        <v>129</v>
      </c>
      <c r="L38" s="47">
        <f t="shared" si="2"/>
        <v>1699</v>
      </c>
    </row>
    <row r="39" spans="3:21">
      <c r="E39" s="15">
        <v>7.9999999999999996E-6</v>
      </c>
      <c r="F39" s="16">
        <v>1E-8</v>
      </c>
      <c r="G39" s="17">
        <v>3786</v>
      </c>
      <c r="H39" s="17">
        <v>401</v>
      </c>
      <c r="I39" s="21" t="s">
        <v>13</v>
      </c>
      <c r="J39" s="19">
        <v>0.46450000000000002</v>
      </c>
      <c r="K39" s="17">
        <v>401</v>
      </c>
      <c r="L39" s="47">
        <f t="shared" si="2"/>
        <v>5791</v>
      </c>
    </row>
    <row r="40" spans="3:21">
      <c r="L40" s="45"/>
    </row>
    <row r="41" spans="3:21" ht="15.75" thickBot="1">
      <c r="L41" s="45"/>
    </row>
    <row r="42" spans="3:21">
      <c r="C42" s="1" t="s">
        <v>14</v>
      </c>
      <c r="E42" s="1" t="s">
        <v>3</v>
      </c>
      <c r="F42" s="1" t="s">
        <v>4</v>
      </c>
      <c r="G42" s="1" t="s">
        <v>5</v>
      </c>
      <c r="H42" s="1" t="s">
        <v>15</v>
      </c>
      <c r="I42" s="1" t="s">
        <v>7</v>
      </c>
      <c r="J42" s="1" t="s">
        <v>8</v>
      </c>
      <c r="K42" s="1" t="s">
        <v>9</v>
      </c>
      <c r="L42" s="1" t="s">
        <v>16</v>
      </c>
      <c r="N42" s="33" t="s">
        <v>17</v>
      </c>
      <c r="O42" s="41" t="s">
        <v>18</v>
      </c>
      <c r="P42" s="61"/>
      <c r="Q42" s="61" t="s">
        <v>2</v>
      </c>
      <c r="R42" s="61" t="s">
        <v>11</v>
      </c>
      <c r="S42" s="61" t="s">
        <v>12</v>
      </c>
      <c r="T42" s="61" t="s">
        <v>14</v>
      </c>
      <c r="U42" s="63" t="s">
        <v>19</v>
      </c>
    </row>
    <row r="43" spans="3:21">
      <c r="E43" s="2">
        <v>0.2</v>
      </c>
      <c r="F43" s="2">
        <v>0.1</v>
      </c>
      <c r="G43" s="1">
        <v>1281</v>
      </c>
      <c r="H43" s="1">
        <v>771</v>
      </c>
      <c r="I43" s="1" t="s">
        <v>13</v>
      </c>
      <c r="J43" s="1">
        <v>0.13239999999999999</v>
      </c>
      <c r="K43" s="1">
        <v>129</v>
      </c>
      <c r="L43" s="47">
        <v>513</v>
      </c>
      <c r="N43" s="70">
        <f>F43</f>
        <v>0.1</v>
      </c>
      <c r="O43" s="71">
        <f t="shared" ref="O43:O50" si="3">MIN(L10,L21,L32,L43,L54)</f>
        <v>78</v>
      </c>
      <c r="P43" s="52"/>
      <c r="Q43" s="88">
        <f t="shared" ref="Q43:Q50" si="4">O43/L10</f>
        <v>0.69026548672566368</v>
      </c>
      <c r="R43" s="110">
        <f t="shared" ref="R43:R50" si="5">O43/L21</f>
        <v>1</v>
      </c>
      <c r="S43" s="88">
        <f t="shared" ref="S43:S50" si="6">O43/L32</f>
        <v>0.67826086956521736</v>
      </c>
      <c r="T43" s="99">
        <f t="shared" ref="T43:T50" si="7">O43/L43</f>
        <v>0.15204678362573099</v>
      </c>
      <c r="U43" s="91">
        <f t="shared" ref="U43:U50" si="8">O43/L54</f>
        <v>0.31075697211155379</v>
      </c>
    </row>
    <row r="44" spans="3:21">
      <c r="E44" s="2">
        <v>0.03</v>
      </c>
      <c r="F44" s="2">
        <v>0.01</v>
      </c>
      <c r="G44" s="1">
        <v>3691</v>
      </c>
      <c r="H44" s="1">
        <v>2380</v>
      </c>
      <c r="I44" s="1" t="s">
        <v>13</v>
      </c>
      <c r="J44" s="1">
        <v>0.30417</v>
      </c>
      <c r="K44" s="1">
        <v>370</v>
      </c>
      <c r="L44" s="47">
        <v>1477</v>
      </c>
      <c r="N44" s="70">
        <f t="shared" ref="N44:N50" si="9">F44</f>
        <v>0.01</v>
      </c>
      <c r="O44" s="72">
        <f t="shared" si="3"/>
        <v>90</v>
      </c>
      <c r="P44" s="52"/>
      <c r="Q44" s="87">
        <f t="shared" si="4"/>
        <v>0.48128342245989303</v>
      </c>
      <c r="R44" s="110">
        <f t="shared" si="5"/>
        <v>1</v>
      </c>
      <c r="S44" s="88">
        <f t="shared" si="6"/>
        <v>0.64748201438848918</v>
      </c>
      <c r="T44" s="99">
        <f t="shared" si="7"/>
        <v>6.0934326337169942E-2</v>
      </c>
      <c r="U44" s="100">
        <f t="shared" si="8"/>
        <v>0.12278308321964529</v>
      </c>
    </row>
    <row r="45" spans="3:21">
      <c r="E45" s="2">
        <v>5.0000000000000001E-3</v>
      </c>
      <c r="F45" s="2">
        <v>1E-3</v>
      </c>
      <c r="G45" s="1">
        <v>11041</v>
      </c>
      <c r="H45" s="1">
        <v>7498</v>
      </c>
      <c r="I45" s="1" t="s">
        <v>13</v>
      </c>
      <c r="J45" s="1">
        <v>0.55730999999999997</v>
      </c>
      <c r="K45" s="1">
        <v>1105</v>
      </c>
      <c r="L45" s="47">
        <v>4417</v>
      </c>
      <c r="N45" s="70">
        <f t="shared" si="9"/>
        <v>1E-3</v>
      </c>
      <c r="O45" s="72">
        <f t="shared" si="3"/>
        <v>137</v>
      </c>
      <c r="P45" s="52"/>
      <c r="Q45" s="88">
        <f t="shared" si="4"/>
        <v>0.52091254752851712</v>
      </c>
      <c r="R45" s="110">
        <f t="shared" si="5"/>
        <v>1</v>
      </c>
      <c r="S45" s="88">
        <f t="shared" si="6"/>
        <v>0.68844221105527637</v>
      </c>
      <c r="T45" s="99">
        <f t="shared" si="7"/>
        <v>3.101652705456192E-2</v>
      </c>
      <c r="U45" s="100">
        <f t="shared" si="8"/>
        <v>6.1962912709181368E-2</v>
      </c>
    </row>
    <row r="46" spans="3:21">
      <c r="E46" s="2">
        <v>6.9999999999999999E-4</v>
      </c>
      <c r="F46" s="2">
        <v>1E-4</v>
      </c>
      <c r="G46" s="1">
        <v>34721</v>
      </c>
      <c r="H46" s="1">
        <v>24054</v>
      </c>
      <c r="I46" s="1" t="s">
        <v>13</v>
      </c>
      <c r="J46" s="1">
        <v>1.8984000000000001</v>
      </c>
      <c r="K46" s="1">
        <v>3473</v>
      </c>
      <c r="L46" s="47">
        <v>13889</v>
      </c>
      <c r="N46" s="70">
        <f t="shared" si="9"/>
        <v>1E-4</v>
      </c>
      <c r="O46" s="72">
        <f t="shared" si="3"/>
        <v>193</v>
      </c>
      <c r="P46" s="52"/>
      <c r="Q46" s="87">
        <f t="shared" si="4"/>
        <v>0.49742268041237114</v>
      </c>
      <c r="R46" s="110">
        <f t="shared" si="5"/>
        <v>1</v>
      </c>
      <c r="S46" s="88">
        <f t="shared" si="6"/>
        <v>0.6819787985865724</v>
      </c>
      <c r="T46" s="99">
        <f t="shared" si="7"/>
        <v>1.3895888832889338E-2</v>
      </c>
      <c r="U46" s="100">
        <f t="shared" si="8"/>
        <v>2.768612824558887E-2</v>
      </c>
    </row>
    <row r="47" spans="3:21">
      <c r="E47" s="2">
        <v>6.9999999999999994E-5</v>
      </c>
      <c r="F47" s="2">
        <v>1.0000000000000001E-5</v>
      </c>
      <c r="G47" s="1">
        <v>109916</v>
      </c>
      <c r="H47" s="1">
        <v>76689</v>
      </c>
      <c r="I47" s="1" t="s">
        <v>13</v>
      </c>
      <c r="J47" s="1">
        <v>6.3747600000000002</v>
      </c>
      <c r="K47" s="1">
        <v>10992</v>
      </c>
      <c r="L47" s="47">
        <v>43970</v>
      </c>
      <c r="N47" s="70">
        <f t="shared" si="9"/>
        <v>1.0000000000000001E-5</v>
      </c>
      <c r="O47" s="72">
        <f t="shared" si="3"/>
        <v>291</v>
      </c>
      <c r="P47" s="52"/>
      <c r="Q47" s="88">
        <f t="shared" si="4"/>
        <v>0.56177606177606176</v>
      </c>
      <c r="R47" s="110">
        <f t="shared" si="5"/>
        <v>1</v>
      </c>
      <c r="S47" s="88">
        <f t="shared" si="6"/>
        <v>0.66287015945330297</v>
      </c>
      <c r="T47" s="99">
        <f t="shared" si="7"/>
        <v>6.6181487377757562E-3</v>
      </c>
      <c r="U47" s="100">
        <f t="shared" si="8"/>
        <v>1.3241115711880603E-2</v>
      </c>
    </row>
    <row r="48" spans="3:21">
      <c r="E48" s="2">
        <v>6.9999999999999999E-6</v>
      </c>
      <c r="F48" s="2">
        <v>9.9999999999999995E-7</v>
      </c>
      <c r="G48" s="1">
        <v>346525</v>
      </c>
      <c r="H48" s="1">
        <v>242391</v>
      </c>
      <c r="I48" s="1" t="s">
        <v>13</v>
      </c>
      <c r="J48" s="1">
        <v>18.263000000000002</v>
      </c>
      <c r="K48" s="1">
        <v>34648</v>
      </c>
      <c r="L48" s="47">
        <v>138625</v>
      </c>
      <c r="N48" s="70">
        <f t="shared" si="9"/>
        <v>9.9999999999999995E-7</v>
      </c>
      <c r="O48" s="72">
        <f t="shared" si="3"/>
        <v>470</v>
      </c>
      <c r="P48" s="52"/>
      <c r="Q48" s="88">
        <f t="shared" si="4"/>
        <v>0.66572237960339942</v>
      </c>
      <c r="R48" s="110">
        <f t="shared" si="5"/>
        <v>1</v>
      </c>
      <c r="S48" s="88">
        <f t="shared" si="6"/>
        <v>0.59268600252206805</v>
      </c>
      <c r="T48" s="99">
        <f t="shared" si="7"/>
        <v>3.3904418394950404E-3</v>
      </c>
      <c r="U48" s="100">
        <f t="shared" si="8"/>
        <v>6.7746771217712179E-3</v>
      </c>
    </row>
    <row r="49" spans="3:21">
      <c r="E49" s="5"/>
      <c r="F49" s="5">
        <v>9.9999999999999995E-8</v>
      </c>
      <c r="G49" s="6"/>
      <c r="H49" s="6"/>
      <c r="I49" s="6" t="s">
        <v>13</v>
      </c>
      <c r="J49" s="6"/>
      <c r="K49" s="6"/>
      <c r="L49" s="76"/>
      <c r="N49" s="70">
        <f t="shared" si="9"/>
        <v>9.9999999999999995E-8</v>
      </c>
      <c r="O49" s="72">
        <f t="shared" si="3"/>
        <v>772</v>
      </c>
      <c r="P49" s="52"/>
      <c r="Q49" s="88">
        <f t="shared" si="4"/>
        <v>0.79017400204708288</v>
      </c>
      <c r="R49" s="110">
        <f t="shared" si="5"/>
        <v>1</v>
      </c>
      <c r="S49" s="87">
        <f t="shared" si="6"/>
        <v>0.45438493231312538</v>
      </c>
      <c r="T49" s="94" t="e">
        <f t="shared" si="7"/>
        <v>#DIV/0!</v>
      </c>
      <c r="U49" s="93" t="e">
        <f t="shared" si="8"/>
        <v>#DIV/0!</v>
      </c>
    </row>
    <row r="50" spans="3:21" ht="15.75" thickBot="1">
      <c r="E50" s="5"/>
      <c r="F50" s="5">
        <v>1E-8</v>
      </c>
      <c r="G50" s="6"/>
      <c r="H50" s="6"/>
      <c r="I50" s="6" t="s">
        <v>13</v>
      </c>
      <c r="J50" s="6"/>
      <c r="K50" s="6"/>
      <c r="L50" s="76"/>
      <c r="N50" s="73">
        <f t="shared" si="9"/>
        <v>1E-8</v>
      </c>
      <c r="O50" s="74">
        <f t="shared" si="3"/>
        <v>1311</v>
      </c>
      <c r="P50" s="62"/>
      <c r="Q50" s="95">
        <f t="shared" si="4"/>
        <v>0.95833333333333337</v>
      </c>
      <c r="R50" s="114">
        <f t="shared" si="5"/>
        <v>1</v>
      </c>
      <c r="S50" s="101">
        <f t="shared" si="6"/>
        <v>0.22638577102400276</v>
      </c>
      <c r="T50" s="97" t="e">
        <f t="shared" si="7"/>
        <v>#DIV/0!</v>
      </c>
      <c r="U50" s="98" t="e">
        <f t="shared" si="8"/>
        <v>#DIV/0!</v>
      </c>
    </row>
    <row r="51" spans="3:21">
      <c r="L51" s="45"/>
      <c r="N51" s="45"/>
      <c r="O51" s="45"/>
      <c r="P51" s="45"/>
      <c r="Q51" s="45"/>
      <c r="R51" s="45"/>
      <c r="S51" s="45"/>
      <c r="T51" s="45"/>
      <c r="U51" s="45"/>
    </row>
    <row r="52" spans="3:21" ht="15.75" thickBot="1">
      <c r="L52" s="45"/>
      <c r="N52" s="45"/>
      <c r="O52" s="45"/>
      <c r="P52" s="45"/>
      <c r="Q52" s="45"/>
      <c r="R52" s="45"/>
      <c r="S52" s="45"/>
      <c r="T52" s="45"/>
      <c r="U52" s="45"/>
    </row>
    <row r="53" spans="3:21">
      <c r="C53" s="1" t="s">
        <v>19</v>
      </c>
      <c r="E53" s="1" t="s">
        <v>3</v>
      </c>
      <c r="F53" s="1" t="s">
        <v>4</v>
      </c>
      <c r="G53" s="1" t="s">
        <v>5</v>
      </c>
      <c r="H53" s="1" t="s">
        <v>15</v>
      </c>
      <c r="I53" s="1" t="s">
        <v>7</v>
      </c>
      <c r="J53" s="1" t="s">
        <v>8</v>
      </c>
      <c r="K53" s="1" t="s">
        <v>9</v>
      </c>
      <c r="L53" s="1" t="s">
        <v>16</v>
      </c>
      <c r="N53" s="45"/>
      <c r="O53" s="33" t="s">
        <v>17</v>
      </c>
      <c r="P53" s="61"/>
      <c r="Q53" s="61" t="s">
        <v>2</v>
      </c>
      <c r="R53" s="61" t="s">
        <v>11</v>
      </c>
      <c r="S53" s="61" t="s">
        <v>12</v>
      </c>
      <c r="T53" s="61" t="s">
        <v>14</v>
      </c>
      <c r="U53" s="63" t="s">
        <v>19</v>
      </c>
    </row>
    <row r="54" spans="3:21">
      <c r="E54" s="2">
        <v>0.3</v>
      </c>
      <c r="F54" s="2">
        <v>0.1</v>
      </c>
      <c r="G54" s="1">
        <v>501</v>
      </c>
      <c r="H54" s="1">
        <v>753</v>
      </c>
      <c r="I54" s="1" t="s">
        <v>13</v>
      </c>
      <c r="J54" s="1">
        <v>4.58E-2</v>
      </c>
      <c r="K54" s="1">
        <v>126</v>
      </c>
      <c r="L54" s="1">
        <v>251</v>
      </c>
      <c r="N54" s="45"/>
      <c r="O54" s="64">
        <f>N43</f>
        <v>0.1</v>
      </c>
      <c r="P54" s="52"/>
      <c r="Q54" s="53">
        <f>E10</f>
        <v>50</v>
      </c>
      <c r="R54" s="53">
        <f>E21</f>
        <v>1.4</v>
      </c>
      <c r="S54" s="53">
        <f>E32</f>
        <v>3</v>
      </c>
      <c r="T54" s="53">
        <f>E43</f>
        <v>0.2</v>
      </c>
      <c r="U54" s="65">
        <f>E54</f>
        <v>0.3</v>
      </c>
    </row>
    <row r="55" spans="3:21">
      <c r="E55" s="2">
        <v>0.05</v>
      </c>
      <c r="F55" s="2">
        <v>0.01</v>
      </c>
      <c r="G55" s="1">
        <v>1465</v>
      </c>
      <c r="H55" s="1">
        <v>2355</v>
      </c>
      <c r="I55" s="1" t="s">
        <v>13</v>
      </c>
      <c r="J55" s="1">
        <v>0.10469000000000001</v>
      </c>
      <c r="K55" s="1">
        <v>367</v>
      </c>
      <c r="L55" s="1">
        <v>733</v>
      </c>
      <c r="N55" s="45"/>
      <c r="O55" s="66">
        <f t="shared" ref="O55:O61" si="10">N44</f>
        <v>0.01</v>
      </c>
      <c r="P55" s="52"/>
      <c r="Q55" s="53">
        <f t="shared" ref="Q55:Q61" si="11">E11</f>
        <v>7</v>
      </c>
      <c r="R55" s="53">
        <f t="shared" ref="R55:R61" si="12">E22</f>
        <v>2.2000000000000002</v>
      </c>
      <c r="S55" s="53">
        <f t="shared" ref="S55:S61" si="13">E33</f>
        <v>0.8</v>
      </c>
      <c r="T55" s="53">
        <f t="shared" ref="T55:T59" si="14">E44</f>
        <v>0.03</v>
      </c>
      <c r="U55" s="65">
        <f t="shared" ref="U55:U59" si="15">E55</f>
        <v>0.05</v>
      </c>
    </row>
    <row r="56" spans="3:21">
      <c r="E56" s="2">
        <v>7.0000000000000001E-3</v>
      </c>
      <c r="F56" s="2">
        <v>1E-3</v>
      </c>
      <c r="G56" s="1">
        <v>4421</v>
      </c>
      <c r="H56" s="1">
        <v>7489</v>
      </c>
      <c r="I56" s="1" t="s">
        <v>13</v>
      </c>
      <c r="J56" s="1">
        <v>0.35399999999999998</v>
      </c>
      <c r="K56" s="1">
        <v>1106</v>
      </c>
      <c r="L56" s="1">
        <v>2211</v>
      </c>
      <c r="N56" s="45"/>
      <c r="O56" s="66">
        <f t="shared" si="10"/>
        <v>1E-3</v>
      </c>
      <c r="P56" s="52"/>
      <c r="Q56" s="53">
        <f t="shared" si="11"/>
        <v>1</v>
      </c>
      <c r="R56" s="53">
        <f t="shared" si="12"/>
        <v>7.0000000000000007E-2</v>
      </c>
      <c r="S56" s="53">
        <f t="shared" si="13"/>
        <v>0.1</v>
      </c>
      <c r="T56" s="53">
        <f t="shared" si="14"/>
        <v>5.0000000000000001E-3</v>
      </c>
      <c r="U56" s="65">
        <f t="shared" si="15"/>
        <v>7.0000000000000001E-3</v>
      </c>
    </row>
    <row r="57" spans="3:21">
      <c r="E57" s="2">
        <v>8.0000000000000004E-4</v>
      </c>
      <c r="F57" s="2">
        <v>1E-4</v>
      </c>
      <c r="G57" s="1">
        <v>13941</v>
      </c>
      <c r="H57" s="1">
        <v>24145</v>
      </c>
      <c r="I57" s="1" t="s">
        <v>13</v>
      </c>
      <c r="J57" s="1">
        <v>0.97938000000000003</v>
      </c>
      <c r="K57" s="1">
        <v>3486</v>
      </c>
      <c r="L57" s="1">
        <v>6971</v>
      </c>
      <c r="N57" s="45"/>
      <c r="O57" s="66">
        <f t="shared" si="10"/>
        <v>1E-4</v>
      </c>
      <c r="P57" s="52"/>
      <c r="Q57" s="53">
        <f t="shared" si="11"/>
        <v>0.17499999999999999</v>
      </c>
      <c r="R57" s="53">
        <f t="shared" si="12"/>
        <v>4.0000000000000001E-3</v>
      </c>
      <c r="S57" s="53">
        <f t="shared" si="13"/>
        <v>1.2E-2</v>
      </c>
      <c r="T57" s="53">
        <f t="shared" si="14"/>
        <v>6.9999999999999999E-4</v>
      </c>
      <c r="U57" s="65">
        <f t="shared" si="15"/>
        <v>8.0000000000000004E-4</v>
      </c>
    </row>
    <row r="58" spans="3:21">
      <c r="E58" s="2">
        <v>8.0000000000000007E-5</v>
      </c>
      <c r="F58" s="2">
        <v>1.0000000000000001E-5</v>
      </c>
      <c r="G58" s="1">
        <v>43953</v>
      </c>
      <c r="H58" s="1">
        <v>76683</v>
      </c>
      <c r="I58" s="1" t="s">
        <v>13</v>
      </c>
      <c r="J58" s="1">
        <v>2.8069999999999999</v>
      </c>
      <c r="K58" s="1">
        <v>10989</v>
      </c>
      <c r="L58" s="1">
        <v>21977</v>
      </c>
      <c r="N58" s="45"/>
      <c r="O58" s="66">
        <f t="shared" si="10"/>
        <v>1.0000000000000001E-5</v>
      </c>
      <c r="P58" s="52"/>
      <c r="Q58" s="53">
        <f t="shared" si="11"/>
        <v>2.5000000000000001E-2</v>
      </c>
      <c r="R58" s="53">
        <f t="shared" si="12"/>
        <v>5.0000000000000001E-4</v>
      </c>
      <c r="S58" s="53">
        <f t="shared" si="13"/>
        <v>1.1999999999999999E-3</v>
      </c>
      <c r="T58" s="53">
        <f t="shared" si="14"/>
        <v>6.9999999999999994E-5</v>
      </c>
      <c r="U58" s="65">
        <f t="shared" si="15"/>
        <v>8.0000000000000007E-5</v>
      </c>
    </row>
    <row r="59" spans="3:21">
      <c r="E59" s="9">
        <v>7.9999999999999996E-6</v>
      </c>
      <c r="F59" s="9">
        <v>9.9999999999999995E-7</v>
      </c>
      <c r="G59" s="10">
        <v>138754</v>
      </c>
      <c r="H59" s="10">
        <v>242613</v>
      </c>
      <c r="I59" s="1" t="s">
        <v>13</v>
      </c>
      <c r="J59" s="10">
        <v>7.81698</v>
      </c>
      <c r="K59" s="10">
        <v>34687</v>
      </c>
      <c r="L59" s="1">
        <v>69376</v>
      </c>
      <c r="N59" s="45"/>
      <c r="O59" s="66">
        <f t="shared" si="10"/>
        <v>9.9999999999999995E-7</v>
      </c>
      <c r="P59" s="52"/>
      <c r="Q59" s="53">
        <f t="shared" si="11"/>
        <v>2.5000000000000001E-3</v>
      </c>
      <c r="R59" s="53">
        <f t="shared" si="12"/>
        <v>2.5000000000000001E-5</v>
      </c>
      <c r="S59" s="53">
        <f t="shared" si="13"/>
        <v>2.5000000000000001E-4</v>
      </c>
      <c r="T59" s="53">
        <f t="shared" si="14"/>
        <v>6.9999999999999999E-6</v>
      </c>
      <c r="U59" s="65">
        <f t="shared" si="15"/>
        <v>7.9999999999999996E-6</v>
      </c>
    </row>
    <row r="60" spans="3:21">
      <c r="E60" s="5"/>
      <c r="F60" s="5">
        <v>9.9999999999999995E-8</v>
      </c>
      <c r="G60" s="6"/>
      <c r="H60" s="6"/>
      <c r="I60" s="6" t="s">
        <v>13</v>
      </c>
      <c r="J60" s="6"/>
      <c r="K60" s="6"/>
      <c r="L60" s="76"/>
      <c r="N60" s="45"/>
      <c r="O60" s="66">
        <f t="shared" si="10"/>
        <v>9.9999999999999995E-8</v>
      </c>
      <c r="P60" s="52"/>
      <c r="Q60" s="53">
        <f t="shared" si="11"/>
        <v>4.0000000000000002E-4</v>
      </c>
      <c r="R60" s="53">
        <f t="shared" si="12"/>
        <v>1.5999999999999999E-6</v>
      </c>
      <c r="S60" s="53">
        <f t="shared" si="13"/>
        <v>6.9999999999999994E-5</v>
      </c>
      <c r="T60" s="53"/>
      <c r="U60" s="65"/>
    </row>
    <row r="61" spans="3:21" ht="15.75" thickBot="1">
      <c r="E61" s="5"/>
      <c r="F61" s="5">
        <v>1E-8</v>
      </c>
      <c r="G61" s="6"/>
      <c r="H61" s="6"/>
      <c r="I61" s="6" t="s">
        <v>13</v>
      </c>
      <c r="J61" s="6"/>
      <c r="K61" s="6"/>
      <c r="L61" s="76"/>
      <c r="N61" s="45"/>
      <c r="O61" s="67">
        <f t="shared" si="10"/>
        <v>1E-8</v>
      </c>
      <c r="P61" s="62"/>
      <c r="Q61" s="68">
        <f t="shared" si="11"/>
        <v>6.9999999999999994E-5</v>
      </c>
      <c r="R61" s="68">
        <f t="shared" si="12"/>
        <v>7.4999999999999997E-8</v>
      </c>
      <c r="S61" s="68">
        <f t="shared" si="13"/>
        <v>7.9999999999999996E-6</v>
      </c>
      <c r="T61" s="68"/>
      <c r="U61" s="69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AA963392C8B04FB36AB76B506A0D62" ma:contentTypeVersion="10" ma:contentTypeDescription="Crée un document." ma:contentTypeScope="" ma:versionID="4002f8662afeb448f71cb17bdc75d3cb">
  <xsd:schema xmlns:xsd="http://www.w3.org/2001/XMLSchema" xmlns:xs="http://www.w3.org/2001/XMLSchema" xmlns:p="http://schemas.microsoft.com/office/2006/metadata/properties" xmlns:ns3="7c2b3aa6-8290-4592-a554-55e71f6221f5" xmlns:ns4="79ebb25e-9d11-4339-8875-b77825ac4c73" targetNamespace="http://schemas.microsoft.com/office/2006/metadata/properties" ma:root="true" ma:fieldsID="154fec1b748b840dc3aea4766f8d6bcf" ns3:_="" ns4:_="">
    <xsd:import namespace="7c2b3aa6-8290-4592-a554-55e71f6221f5"/>
    <xsd:import namespace="79ebb25e-9d11-4339-8875-b77825ac4c7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b3aa6-8290-4592-a554-55e71f622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bb25e-9d11-4339-8875-b77825ac4c7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0E9A07-3E22-4FAE-B2D1-BFE45CF5754D}"/>
</file>

<file path=customXml/itemProps2.xml><?xml version="1.0" encoding="utf-8"?>
<ds:datastoreItem xmlns:ds="http://schemas.openxmlformats.org/officeDocument/2006/customXml" ds:itemID="{1F514E65-EAFA-44E1-AC36-058A1A01D633}"/>
</file>

<file path=customXml/itemProps3.xml><?xml version="1.0" encoding="utf-8"?>
<ds:datastoreItem xmlns:ds="http://schemas.openxmlformats.org/officeDocument/2006/customXml" ds:itemID="{769B126E-BB1E-48F5-A26E-C3BD1E76CF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Loïc</dc:creator>
  <cp:keywords/>
  <dc:description/>
  <cp:lastModifiedBy/>
  <cp:revision/>
  <dcterms:created xsi:type="dcterms:W3CDTF">2022-04-23T12:47:20Z</dcterms:created>
  <dcterms:modified xsi:type="dcterms:W3CDTF">2022-06-04T14:20:07Z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0x010100C3AA963392C8B04FB36AB76B506A0D62</vt:lpwstr>
  </property>
</Properties>
</file>