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NEW USER\Downloads\"/>
    </mc:Choice>
  </mc:AlternateContent>
  <xr:revisionPtr revIDLastSave="0" documentId="8_{D5D6DFBF-B794-482D-9581-3B06A9DAEA0F}" xr6:coauthVersionLast="47" xr6:coauthVersionMax="47" xr10:uidLastSave="{00000000-0000-0000-0000-000000000000}"/>
  <bookViews>
    <workbookView xWindow="-108" yWindow="-108" windowWidth="23256" windowHeight="12456" tabRatio="865" activeTab="1" xr2:uid="{5B0B900C-8373-40F6-9559-261AA761CB31}"/>
  </bookViews>
  <sheets>
    <sheet name="Raw file" sheetId="1" r:id="rId1"/>
    <sheet name="Table" sheetId="6" r:id="rId2"/>
    <sheet name="1" sheetId="27" r:id="rId3"/>
    <sheet name="2" sheetId="28" r:id="rId4"/>
    <sheet name="3" sheetId="29" r:id="rId5"/>
    <sheet name="4" sheetId="30" r:id="rId6"/>
    <sheet name="5" sheetId="31" r:id="rId7"/>
    <sheet name="6" sheetId="32" r:id="rId8"/>
    <sheet name="7" sheetId="33" r:id="rId9"/>
    <sheet name="8" sheetId="23" r:id="rId10"/>
    <sheet name="9" sheetId="9" r:id="rId11"/>
    <sheet name="10" sheetId="10" r:id="rId12"/>
    <sheet name="11" sheetId="13" r:id="rId13"/>
    <sheet name="12" sheetId="14" r:id="rId14"/>
    <sheet name="13" sheetId="25" r:id="rId15"/>
    <sheet name="14" sheetId="26" r:id="rId16"/>
    <sheet name="15" sheetId="17" r:id="rId17"/>
    <sheet name="16" sheetId="19" r:id="rId18"/>
    <sheet name="17" sheetId="20" r:id="rId19"/>
    <sheet name="Overview" sheetId="34" r:id="rId20"/>
  </sheets>
  <definedNames>
    <definedName name="Slicer_Age">#N/A</definedName>
    <definedName name="Slicer_Sex">#N/A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23" l="1"/>
  <c r="F4" i="17"/>
  <c r="F3" i="17"/>
  <c r="S7" i="6"/>
  <c r="F6" i="17"/>
  <c r="F5" i="17"/>
  <c r="U1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3" i="6"/>
  <c r="V10" i="6"/>
</calcChain>
</file>

<file path=xl/sharedStrings.xml><?xml version="1.0" encoding="utf-8"?>
<sst xmlns="http://schemas.openxmlformats.org/spreadsheetml/2006/main" count="3393" uniqueCount="637">
  <si>
    <t>PassengerId</t>
  </si>
  <si>
    <t>Survived</t>
  </si>
  <si>
    <t>Pclass</t>
  </si>
  <si>
    <t>Name</t>
  </si>
  <si>
    <t>Sex</t>
  </si>
  <si>
    <t>Age</t>
  </si>
  <si>
    <t>SibSp</t>
  </si>
  <si>
    <t>Parch</t>
  </si>
  <si>
    <t>Ticket</t>
  </si>
  <si>
    <t>Fare</t>
  </si>
  <si>
    <t>Cabin</t>
  </si>
  <si>
    <t>Embarked</t>
  </si>
  <si>
    <t>Kelly, Mr. James</t>
  </si>
  <si>
    <t>male</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</si>
  <si>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</si>
  <si>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</si>
  <si>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</si>
  <si>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</si>
  <si>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</si>
  <si>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</si>
  <si>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</si>
  <si>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</si>
  <si>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</si>
  <si>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</si>
  <si>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</si>
  <si>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</si>
  <si>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</si>
  <si>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</si>
  <si>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Ilieff, Mr. Ylio</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</si>
  <si>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</si>
  <si>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</si>
  <si>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</si>
  <si>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</si>
  <si>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</si>
  <si>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</si>
  <si>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</si>
  <si>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</si>
  <si>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</si>
  <si>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</si>
  <si>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</si>
  <si>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</si>
  <si>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</si>
  <si>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</si>
  <si>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</si>
  <si>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</si>
  <si>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</si>
  <si>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</si>
  <si>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</si>
  <si>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</si>
  <si>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</si>
  <si>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</si>
  <si>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</si>
  <si>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</si>
  <si>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</si>
  <si>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</si>
  <si>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</si>
  <si>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</si>
  <si>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</si>
  <si>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</si>
  <si>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</si>
  <si>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</si>
  <si>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</si>
  <si>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</si>
  <si>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</si>
  <si>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</si>
  <si>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</si>
  <si>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</si>
  <si>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</si>
  <si>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</si>
  <si>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</si>
  <si>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</si>
  <si>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C78</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</si>
  <si>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</si>
  <si>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</si>
  <si>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</si>
  <si>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</si>
  <si>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</si>
  <si>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</si>
  <si>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</si>
  <si>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</si>
  <si>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</si>
  <si>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</si>
  <si>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</si>
  <si>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</si>
  <si>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</si>
  <si>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</si>
  <si>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</si>
  <si>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</si>
  <si>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</si>
  <si>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</si>
  <si>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</si>
  <si>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</si>
  <si>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</si>
  <si>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</si>
  <si>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</si>
  <si>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</si>
  <si>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</si>
  <si>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</si>
  <si>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</si>
  <si>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</si>
  <si>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</si>
  <si>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</si>
  <si>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Mangiavacchi, Mr. Serafino Emilio</t>
  </si>
  <si>
    <t>SC/A.3 2861</t>
  </si>
  <si>
    <t>Rice, Master. Albert</t>
  </si>
  <si>
    <t>Cor, Mr. Bartol</t>
  </si>
  <si>
    <t>Abelseth, Mr. Olaus Jorgensen</t>
  </si>
  <si>
    <t>F G63</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</si>
  <si>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</si>
  <si>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</si>
  <si>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</si>
  <si>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</si>
  <si>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</si>
  <si>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</si>
  <si>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</si>
  <si>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</si>
  <si>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</si>
  <si>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</si>
  <si>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</si>
  <si>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</si>
  <si>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</si>
  <si>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</si>
  <si>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</si>
  <si>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</si>
  <si>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</si>
  <si>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</si>
  <si>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</si>
  <si>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</si>
  <si>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</si>
  <si>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</si>
  <si>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</si>
  <si>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</si>
  <si>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</si>
  <si>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</si>
  <si>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</si>
  <si>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C101</t>
  </si>
  <si>
    <t>Aldworth, Mr. Charles Augustus</t>
  </si>
  <si>
    <t>Doyle, Miss. Elizabeth</t>
  </si>
  <si>
    <t>Boulos, Master. Akar</t>
  </si>
  <si>
    <t>Straus, Mr. Isidor</t>
  </si>
  <si>
    <t>PC 17483</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</si>
  <si>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</si>
  <si>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</si>
  <si>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</si>
  <si>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</si>
  <si>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</si>
  <si>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</si>
  <si>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</si>
  <si>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</si>
  <si>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</si>
  <si>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</si>
  <si>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</si>
  <si>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</si>
  <si>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</si>
  <si>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</si>
  <si>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B71</t>
  </si>
  <si>
    <t>Guest, Mr. Robert</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</si>
  <si>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</si>
  <si>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</si>
  <si>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</si>
  <si>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</si>
  <si>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</si>
  <si>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</si>
  <si>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</si>
  <si>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</si>
  <si>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</si>
  <si>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</si>
  <si>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</si>
  <si>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</si>
  <si>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</si>
  <si>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</si>
  <si>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</si>
  <si>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</si>
  <si>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</si>
  <si>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</si>
  <si>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</si>
  <si>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</si>
  <si>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</si>
  <si>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</si>
  <si>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</si>
  <si>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</si>
  <si>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</si>
  <si>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</si>
  <si>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</si>
  <si>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</si>
  <si>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</si>
  <si>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</si>
  <si>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</si>
  <si>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</si>
  <si>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PP 9549</t>
  </si>
  <si>
    <t>G6</t>
  </si>
  <si>
    <t>Beattie, Mr. Thomson</t>
  </si>
  <si>
    <t>C6</t>
  </si>
  <si>
    <t>Chapman, Mrs. John Henry (Sara Elizabeth Lawry)</t>
  </si>
  <si>
    <t>SC/AH 29037</t>
  </si>
  <si>
    <t>Watt, Miss. Bertha J</t>
  </si>
  <si>
    <t>C.A. 33595</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</si>
  <si>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</si>
  <si>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</si>
  <si>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</si>
  <si>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</si>
  <si>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</si>
  <si>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</si>
  <si>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</si>
  <si>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</si>
  <si>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</si>
  <si>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</si>
  <si>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</si>
  <si>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</si>
  <si>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</si>
  <si>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</si>
  <si>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</si>
  <si>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</si>
  <si>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</si>
  <si>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</si>
  <si>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</si>
  <si>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</si>
  <si>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</si>
  <si>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</si>
  <si>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</si>
  <si>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</si>
  <si>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</si>
  <si>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</si>
  <si>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</si>
  <si>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</si>
  <si>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</si>
  <si>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</si>
  <si>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</si>
  <si>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E46</t>
  </si>
  <si>
    <t>Davies, Mr. Evan</t>
  </si>
  <si>
    <t>SC/A4 23568</t>
  </si>
  <si>
    <t>Crafton, Mr. John Bertram</t>
  </si>
  <si>
    <t>Lahtinen, Rev. William</t>
  </si>
  <si>
    <t>Earnshaw, Mrs. Boulton (Olive Potter)</t>
  </si>
  <si>
    <t>C54</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</si>
  <si>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</si>
  <si>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</si>
  <si>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</si>
  <si>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</si>
  <si>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</si>
  <si>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</si>
  <si>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</si>
  <si>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</si>
  <si>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</si>
  <si>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</si>
  <si>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</si>
  <si>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</si>
  <si>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</si>
  <si>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</si>
  <si>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</si>
  <si>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</si>
  <si>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</si>
  <si>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</si>
  <si>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</si>
  <si>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</si>
  <si>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</si>
  <si>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</si>
  <si>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</si>
  <si>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</si>
  <si>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</si>
  <si>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</si>
  <si>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</si>
  <si>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</si>
  <si>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</si>
  <si>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</si>
  <si>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</si>
  <si>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</si>
  <si>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</si>
  <si>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</si>
  <si>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</si>
  <si>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</si>
  <si>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</si>
  <si>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</si>
  <si>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</si>
  <si>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</si>
  <si>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</si>
  <si>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</si>
  <si>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</si>
  <si>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</si>
  <si>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</si>
  <si>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</si>
  <si>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Lane, Mr. Patrick</t>
  </si>
  <si>
    <t>Douglas, Mrs. Frederick Charles (Mary Helene Baxter)</t>
  </si>
  <si>
    <t>PC 17558</t>
  </si>
  <si>
    <t>B58 B60</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</si>
  <si>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</si>
  <si>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</si>
  <si>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</si>
  <si>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</si>
  <si>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</si>
  <si>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</si>
  <si>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</si>
  <si>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</si>
  <si>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</si>
  <si>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</si>
  <si>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</si>
  <si>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</si>
  <si>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</si>
  <si>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</si>
  <si>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</si>
  <si>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</si>
  <si>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</si>
  <si>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</si>
  <si>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</si>
  <si>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</si>
  <si>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</si>
  <si>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</si>
  <si>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</si>
  <si>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Astor, Col. John Jacob</t>
  </si>
  <si>
    <t>PC 17757</t>
  </si>
  <si>
    <t>C62 C64</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</si>
  <si>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</si>
  <si>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</si>
  <si>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</si>
  <si>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</si>
  <si>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</si>
  <si>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</si>
  <si>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</si>
  <si>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</si>
  <si>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</si>
  <si>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</si>
  <si>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</si>
  <si>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</si>
  <si>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</si>
  <si>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</si>
  <si>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</si>
  <si>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</si>
  <si>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</si>
  <si>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</si>
  <si>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</si>
  <si>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</si>
  <si>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</si>
  <si>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</si>
  <si>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</si>
  <si>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</si>
  <si>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</si>
  <si>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</si>
  <si>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</si>
  <si>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</si>
  <si>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</si>
  <si>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</si>
  <si>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</si>
  <si>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</si>
  <si>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</si>
  <si>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</si>
  <si>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</si>
  <si>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</si>
  <si>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</si>
  <si>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</si>
  <si>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</si>
  <si>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</si>
  <si>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</si>
  <si>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</si>
  <si>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</si>
  <si>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</si>
  <si>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</si>
  <si>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</si>
  <si>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</si>
  <si>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</si>
  <si>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</si>
  <si>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</si>
  <si>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</si>
  <si>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</si>
  <si>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</si>
  <si>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</si>
  <si>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</si>
  <si>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</si>
  <si>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</si>
  <si>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</si>
  <si>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Hyman, Mr. Abraham</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</si>
  <si>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</si>
  <si>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</si>
  <si>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</si>
  <si>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</si>
  <si>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</si>
  <si>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</si>
  <si>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</si>
  <si>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</si>
  <si>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</si>
  <si>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</si>
  <si>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</si>
  <si>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</si>
  <si>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</si>
  <si>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</si>
  <si>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</si>
  <si>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</si>
  <si>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</si>
  <si>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</si>
  <si>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</si>
  <si>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</si>
  <si>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</si>
  <si>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</si>
  <si>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</si>
  <si>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</si>
  <si>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</si>
  <si>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</si>
  <si>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</si>
  <si>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</si>
  <si>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</si>
  <si>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</si>
  <si>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</si>
  <si>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</si>
  <si>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</si>
  <si>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</si>
  <si>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</si>
  <si>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</si>
  <si>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</si>
  <si>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</si>
  <si>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</si>
  <si>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</si>
  <si>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</si>
  <si>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</si>
  <si>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</si>
  <si>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</si>
  <si>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</si>
  <si>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</si>
  <si>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</si>
  <si>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</si>
  <si>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</si>
  <si>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</si>
  <si>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</si>
  <si>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</si>
  <si>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</si>
  <si>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</si>
  <si>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</si>
  <si>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</si>
  <si>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</si>
  <si>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</si>
  <si>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</si>
  <si>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</si>
  <si>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</si>
  <si>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</si>
  <si>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</si>
  <si>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</si>
  <si>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</si>
  <si>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</si>
  <si>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</si>
  <si>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A34</t>
  </si>
  <si>
    <t>Wittevrongel, Mr. Camille</t>
  </si>
  <si>
    <t>Angheloff, Mr. Minko</t>
  </si>
  <si>
    <t>Laroche, Miss. Louise</t>
  </si>
  <si>
    <t>SC/Paris 2123</t>
  </si>
  <si>
    <t>Samaan, Mr. Hanna</t>
  </si>
  <si>
    <t>Loring, Mr. Joseph Holland</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</si>
  <si>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</si>
  <si>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</si>
  <si>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</si>
  <si>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</si>
  <si>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</si>
  <si>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</si>
  <si>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</si>
  <si>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</si>
  <si>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</si>
  <si>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</si>
  <si>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</si>
  <si>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</si>
  <si>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</si>
  <si>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</si>
  <si>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</si>
  <si>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</si>
  <si>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</si>
  <si>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Sadowitz, Mr. Harry</t>
  </si>
  <si>
    <t>LP 1588</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</si>
  <si>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</si>
  <si>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</si>
  <si>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</si>
  <si>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</si>
  <si>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</si>
  <si>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</si>
  <si>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</si>
  <si>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</si>
  <si>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</si>
  <si>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</si>
  <si>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</si>
  <si>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</si>
  <si>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</si>
  <si>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</si>
  <si>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</si>
  <si>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</si>
  <si>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</si>
  <si>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</si>
  <si>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</si>
  <si>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</si>
  <si>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</si>
  <si>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</si>
  <si>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</si>
  <si>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</si>
  <si>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</si>
  <si>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</si>
  <si>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</si>
  <si>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</si>
  <si>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</si>
  <si>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</si>
  <si>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</si>
  <si>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</si>
  <si>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</si>
  <si>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</si>
  <si>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</si>
  <si>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</si>
  <si>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</si>
  <si>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</si>
  <si>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</si>
  <si>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</si>
  <si>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</si>
  <si>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</si>
  <si>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</si>
  <si>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</si>
  <si>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</si>
  <si>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</si>
  <si>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</si>
  <si>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</si>
  <si>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</si>
  <si>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</si>
  <si>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</si>
  <si>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</si>
  <si>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</si>
  <si>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</si>
  <si>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</si>
  <si>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</si>
  <si>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</si>
  <si>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</si>
  <si>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</si>
  <si>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</si>
  <si>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</si>
  <si>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</si>
  <si>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</si>
  <si>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</si>
  <si>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</si>
  <si>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</si>
  <si>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</si>
  <si>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</si>
  <si>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</si>
  <si>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</si>
  <si>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</si>
  <si>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</si>
  <si>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</si>
  <si>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</si>
  <si>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</si>
  <si>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</si>
  <si>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</si>
  <si>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</si>
  <si>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</si>
  <si>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</si>
  <si>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</si>
  <si>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</si>
  <si>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</si>
  <si>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</si>
  <si>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</si>
  <si>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</si>
  <si>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</si>
  <si>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</si>
  <si>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</si>
  <si>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</si>
  <si>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</si>
  <si>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</si>
  <si>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</si>
  <si>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</si>
  <si>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</si>
  <si>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</si>
  <si>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</si>
  <si>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</si>
  <si>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</si>
  <si>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</si>
  <si>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</si>
  <si>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</si>
  <si>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</si>
  <si>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</si>
  <si>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</si>
  <si>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</si>
  <si>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</si>
  <si>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</si>
  <si>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</si>
  <si>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</si>
  <si>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</si>
  <si>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</si>
  <si>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</si>
  <si>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</si>
  <si>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</si>
  <si>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</si>
  <si>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</si>
  <si>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</si>
  <si>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</si>
  <si>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</si>
  <si>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</si>
  <si>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</si>
  <si>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</si>
  <si>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</si>
  <si>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</si>
  <si>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</si>
  <si>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</si>
  <si>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</si>
  <si>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</si>
  <si>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</si>
  <si>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</si>
  <si>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</si>
  <si>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</si>
  <si>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</si>
  <si>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</si>
  <si>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</si>
  <si>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</si>
  <si>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</si>
  <si>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</si>
  <si>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</si>
  <si>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</si>
  <si>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C105</t>
  </si>
  <si>
    <t>Saether, Mr. Simon Sivertsen</t>
  </si>
  <si>
    <t>SOTON/O.Q. 3101262</t>
  </si>
  <si>
    <t>Ware, Mr. Frederick</t>
  </si>
  <si>
    <t>Peter, Master. Michael J</t>
  </si>
  <si>
    <t>unknown</t>
  </si>
  <si>
    <t>had siblings</t>
  </si>
  <si>
    <t>had children</t>
  </si>
  <si>
    <t>Child</t>
  </si>
  <si>
    <t>Age Group</t>
  </si>
  <si>
    <t>average age</t>
  </si>
  <si>
    <t>I first calculated the average age because some values where missing from the age category which was 30.2</t>
  </si>
  <si>
    <t xml:space="preserve">then i inputted a new column called age group </t>
  </si>
  <si>
    <t>then I inputted new columns called child, had siblings, had children</t>
  </si>
  <si>
    <t>then in cabin I wasn’t able to determine the cabin of some passengers so I put unknown there</t>
  </si>
  <si>
    <t>Row Labels</t>
  </si>
  <si>
    <t>Grand Total</t>
  </si>
  <si>
    <t>Count of PassengerId</t>
  </si>
  <si>
    <t>Adult</t>
  </si>
  <si>
    <t>Elder</t>
  </si>
  <si>
    <t>Teen</t>
  </si>
  <si>
    <t>Youth</t>
  </si>
  <si>
    <t>yes</t>
  </si>
  <si>
    <t>Column Labels</t>
  </si>
  <si>
    <t>Total, average, minimum, and maximum fare paid</t>
  </si>
  <si>
    <t>sum</t>
  </si>
  <si>
    <t>average</t>
  </si>
  <si>
    <t>min</t>
  </si>
  <si>
    <t>max</t>
  </si>
  <si>
    <t>Number of male and female passengers in each class</t>
  </si>
  <si>
    <t xml:space="preserve">How many where male and female </t>
  </si>
  <si>
    <t>Sum of Survived</t>
  </si>
  <si>
    <t>Average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</si>
</sst>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9" fontId="1" fillId="0" borderId="0" xfId="0" applyNumberFormat="1" applyFont="1"/>
    <xf numFmtId="0" fontId="0" fillId="0" borderId="0" xfId="0" applyNumberFormat="1"/>
  </cellXfs>
  <cellStyles count="1">
    <cellStyle name="Normal" xfId="0" builtinId="0"/>
  </cellStyles>
  <dxfs count="3">
    <dxf>
      <font>
        <b/>
      </font>
    </dxf>
    <dxf>
      <alignment horizontal="left" vertical="center"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[Titanic_Analysis.xlsx]1!PivotTable1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a:t>
            </a:r>
            <a:r>
              <a:rPr lang="en-US" baseline="0"/>
              <a:t> of </a:t>
            </a:r>
            <a:r>
              <a:rPr lang="en-US"/>
              <a:t>people who survived and Died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317500" algn="ctr" rotWithShape="0">
              <a:prstClr val="black">
                <a:alpha val="25000"/>
              </a:prstClr>
            </a:outerShdw>
          </a:effectLst>
        </c:spPr>
      </c:pivotFmt>
      <c:pivotFmt>
        <c:idx val="2"/>
        <c:spPr>
          <a:solidFill>
            <a:schemeClr val="accent1">
              <a:tint val="77000"/>
            </a:schemeClr>
          </a:solidFill>
          <a:ln>
            <a:noFill/>
          </a:ln>
          <a:effectLst>
            <a:outerShdw blurRad="317500" algn="ctr" rotWithShape="0">
              <a:prstClr val="black">
                <a:alpha val="25000"/>
              </a:prstClr>
            </a:outerShdw>
          </a:effectLst>
        </c:spPr>
      </c:pivotFmt>
    </c:pivotFmts>
    <c:plotArea>
      <c:layout/>
      <c:pieChart>
        <c:varyColors val="1"/>
        <c:ser>
          <c:idx val="0"/>
          <c:order val="0"/>
          <c:tx>
            <c:strRef>
              <c:f>'1'!$B$3</c:f>
              <c:strCache>
                <c:ptCount val="1"/>
                <c:pt idx="0">
                  <c:v>Total</c:v>
                </c:pt>
              </c:strCache>
            </c:strRef>
          </c:tx>
          <c:dPt>
            <c:idx val="0"/>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919-40FD-A602-7C85526BBA91}"/>
              </c:ext>
            </c:extLst>
          </c:dPt>
          <c:dPt>
            <c:idx val="1"/>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919-40FD-A602-7C85526BBA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'1'!$A$4:$A$6</c:f>
              <c:strCache>
                <c:ptCount val="2"/>
                <c:pt idx="0">
                  <c:v>0</c:v>
                </c:pt>
                <c:pt idx="1">
                  <c:v>1</c:v>
                </c:pt>
              </c:strCache>
            </c:strRef>
          </c:cat>
          <c:val>
            <c:numRef>
              <c:f>'1'!$B$4:$B$6</c:f>
              <c:numCache>
                <c:formatCode>General</c:formatCode>
                <c:ptCount val="2"/>
                <c:pt idx="0">
                  <c:v>266</c:v>
                </c:pt>
                <c:pt idx="1">
                  <c:v>152</c:v>
                </c:pt>
              </c:numCache>
            </c:numRef>
          </c:val>
          <c:extLst>
            <c:ext xmlns:c16="http://schemas.microsoft.com/office/drawing/2014/chart" uri="{C3380CC4-5D6E-409C-BE32-E72D297353CC}">
              <c16:uniqueId val="{00000000-5A1E-42D8-9B25-2F8183BE830F}"/>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[Titanic_Analysis.xlsx]10!Count of male and female</c:name>
    <c:fmtId val="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Count of Male and Female</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'10'!$A$4:$A$6</c:f>
              <c:strCache>
                <c:ptCount val="2"/>
                <c:pt idx="0">
                  <c:v>female</c:v>
                </c:pt>
                <c:pt idx="1">
                  <c:v>male</c:v>
                </c:pt>
              </c:strCache>
            </c:strRef>
          </c:cat>
          <c:val>
            <c:numRef>
              <c:f>'10'!$B$4:$B$6</c:f>
              <c:numCache>
                <c:formatCode>General</c:formatCode>
                <c:ptCount val="2"/>
                <c:pt idx="0">
                  <c:v>152</c:v>
                </c:pt>
                <c:pt idx="1">
                  <c:v>266</c:v>
                </c:pt>
              </c:numCache>
            </c:numRef>
          </c:val>
          <c:extLst>
            <c:ext xmlns:c16="http://schemas.microsoft.com/office/drawing/2014/chart" uri="{C3380CC4-5D6E-409C-BE32-E72D297353CC}">
              <c16:uniqueId val="{00000000-C8C3-47F9-BC93-0927759D51B6}"/>
            </c:ext>
          </c:extLst>
        </c:ser>
        <c:dLbls>
          <c:dLblPos val="inEnd"/>
          <c:showLegendKey val="0"/>
          <c:showVal val="1"/>
          <c:showCatName val="0"/>
          <c:showSerName val="0"/>
          <c:showPercent val="0"/>
          <c:showBubbleSize val="0"/>
        </c:dLbls>
        <c:gapWidth val="41"/>
        <c:axId val="378194800"/>
        <c:axId val="378169840"/>
      </c:barChart>
      <c:catAx>
        <c:axId val="378194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78169840"/>
        <c:crosses val="autoZero"/>
        <c:auto val="1"/>
        <c:lblAlgn val="ctr"/>
        <c:lblOffset val="100"/>
        <c:noMultiLvlLbl val="0"/>
      </c:catAx>
      <c:valAx>
        <c:axId val="378169840"/>
        <c:scaling>
          <c:orientation val="minMax"/>
        </c:scaling>
        <c:delete val="1"/>
        <c:axPos val="l"/>
        <c:numFmt formatCode="General" sourceLinked="1"/>
        <c:majorTickMark val="none"/>
        <c:minorTickMark val="none"/>
        <c:tickLblPos val="nextTo"/>
        <c:crossAx val="378194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[Titanic_Analysis.xlsx]11!Passengers in each age group</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Passengers in each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'11'!$A$4:$A$8</c:f>
              <c:strCache>
                <c:ptCount val="4"/>
                <c:pt idx="0">
                  <c:v>Elder</c:v>
                </c:pt>
                <c:pt idx="1">
                  <c:v>Teen</c:v>
                </c:pt>
                <c:pt idx="2">
                  <c:v>Youth</c:v>
                </c:pt>
                <c:pt idx="3">
                  <c:v>Adult</c:v>
                </c:pt>
              </c:strCache>
            </c:strRef>
          </c:cat>
          <c:val>
            <c:numRef>
              <c:f>'11'!$B$4:$B$8</c:f>
              <c:numCache>
                <c:formatCode>General</c:formatCode>
                <c:ptCount val="4"/>
                <c:pt idx="0">
                  <c:v>14</c:v>
                </c:pt>
                <c:pt idx="1">
                  <c:v>41</c:v>
                </c:pt>
                <c:pt idx="2">
                  <c:v>144</c:v>
                </c:pt>
                <c:pt idx="3">
                  <c:v>219</c:v>
                </c:pt>
              </c:numCache>
            </c:numRef>
          </c:val>
          <c:extLst>
            <c:ext xmlns:c16="http://schemas.microsoft.com/office/drawing/2014/chart" uri="{C3380CC4-5D6E-409C-BE32-E72D297353CC}">
              <c16:uniqueId val="{00000000-7206-4E49-9359-699860D3A7D5}"/>
            </c:ext>
          </c:extLst>
        </c:ser>
        <c:dLbls>
          <c:dLblPos val="inEnd"/>
          <c:showLegendKey val="0"/>
          <c:showVal val="1"/>
          <c:showCatName val="0"/>
          <c:showSerName val="0"/>
          <c:showPercent val="0"/>
          <c:showBubbleSize val="0"/>
        </c:dLbls>
        <c:gapWidth val="65"/>
        <c:axId val="378223120"/>
        <c:axId val="378204880"/>
      </c:barChart>
      <c:catAx>
        <c:axId val="378223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8204880"/>
        <c:crosses val="autoZero"/>
        <c:auto val="1"/>
        <c:lblAlgn val="ctr"/>
        <c:lblOffset val="100"/>
        <c:noMultiLvlLbl val="0"/>
      </c:catAx>
      <c:valAx>
        <c:axId val="378204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8223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[Titanic_Analysis.xlsx]12!Age group with the highest and lowest passenger</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 with the highest and lowest passenger</a:t>
            </a:r>
          </a:p>
        </c:rich>
      </c:tx>
      <c:layout>
        <c:manualLayout>
          <c:xMode val="edge"/>
          <c:yMode val="edge"/>
          <c:x val="0.1151666666666666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'12'!$A$4:$A$8</c:f>
              <c:strCache>
                <c:ptCount val="4"/>
                <c:pt idx="0">
                  <c:v>Elder</c:v>
                </c:pt>
                <c:pt idx="1">
                  <c:v>Teen</c:v>
                </c:pt>
                <c:pt idx="2">
                  <c:v>Youth</c:v>
                </c:pt>
                <c:pt idx="3">
                  <c:v>Adult</c:v>
                </c:pt>
              </c:strCache>
            </c:strRef>
          </c:cat>
          <c:val>
            <c:numRef>
              <c:f>'12'!$B$4:$B$8</c:f>
              <c:numCache>
                <c:formatCode>General</c:formatCode>
                <c:ptCount val="4"/>
                <c:pt idx="0">
                  <c:v>14</c:v>
                </c:pt>
                <c:pt idx="1">
                  <c:v>41</c:v>
                </c:pt>
                <c:pt idx="2">
                  <c:v>144</c:v>
                </c:pt>
                <c:pt idx="3">
                  <c:v>219</c:v>
                </c:pt>
              </c:numCache>
            </c:numRef>
          </c:val>
          <c:extLst>
            <c:ext xmlns:c16="http://schemas.microsoft.com/office/drawing/2014/chart" uri="{C3380CC4-5D6E-409C-BE32-E72D297353CC}">
              <c16:uniqueId val="{00000000-35AD-42D3-879A-941986B5C702}"/>
            </c:ext>
          </c:extLst>
        </c:ser>
        <c:dLbls>
          <c:dLblPos val="inEnd"/>
          <c:showLegendKey val="0"/>
          <c:showVal val="1"/>
          <c:showCatName val="0"/>
          <c:showSerName val="0"/>
          <c:showPercent val="0"/>
          <c:showBubbleSize val="0"/>
        </c:dLbls>
        <c:gapWidth val="65"/>
        <c:axId val="1497895184"/>
        <c:axId val="1497894224"/>
      </c:barChart>
      <c:catAx>
        <c:axId val="14978951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7894224"/>
        <c:crosses val="autoZero"/>
        <c:auto val="1"/>
        <c:lblAlgn val="ctr"/>
        <c:lblOffset val="100"/>
        <c:noMultiLvlLbl val="0"/>
      </c:catAx>
      <c:valAx>
        <c:axId val="149789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789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[Titanic_Analysis.xlsx]13!How many passengers had siblings on board</c:name>
    <c:fmtId val="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How many passengers had siblings on board</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8"/>
          <c:w val="0.93888888888888888"/>
          <c:h val="0.72125801983085447"/>
        </c:manualLayout>
      </c:layout>
      <c:barChart>
        <c:barDir val="col"/>
        <c:grouping val="clustered"/>
        <c:varyColors val="0"/>
        <c:ser>
          <c:idx val="0"/>
          <c:order val="0"/>
          <c:tx>
            <c:strRef>
              <c:f>'13'!$B$3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'13'!$A$4:$A$5</c:f>
              <c:strCache>
                <c:ptCount val="1"/>
                <c:pt idx="0">
                  <c:v>yes</c:v>
                </c:pt>
              </c:strCache>
            </c:strRef>
          </c:cat>
          <c:val>
            <c:numRef>
              <c:f>'13'!$B$4:$B$5</c:f>
              <c:numCache>
                <c:formatCode>General</c:formatCode>
                <c:ptCount val="1"/>
                <c:pt idx="0">
                  <c:v>135</c:v>
                </c:pt>
              </c:numCache>
            </c:numRef>
          </c:val>
          <c:extLst>
            <c:ext xmlns:c16="http://schemas.microsoft.com/office/drawing/2014/chart" uri="{C3380CC4-5D6E-409C-BE32-E72D297353CC}">
              <c16:uniqueId val="{00000000-4EBD-46D9-97ED-AB32DBC60EDB}"/>
            </c:ext>
          </c:extLst>
        </c:ser>
        <c:dLbls>
          <c:dLblPos val="inEnd"/>
          <c:showLegendKey val="0"/>
          <c:showVal val="1"/>
          <c:showCatName val="0"/>
          <c:showSerName val="0"/>
          <c:showPercent val="0"/>
          <c:showBubbleSize val="0"/>
        </c:dLbls>
        <c:gapWidth val="41"/>
        <c:axId val="2093221680"/>
        <c:axId val="2093221200"/>
      </c:barChart>
      <c:catAx>
        <c:axId val="209322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93221200"/>
        <c:crosses val="autoZero"/>
        <c:auto val="1"/>
        <c:lblAlgn val="ctr"/>
        <c:lblOffset val="100"/>
        <c:noMultiLvlLbl val="0"/>
      </c:catAx>
      <c:valAx>
        <c:axId val="2093221200"/>
        <c:scaling>
          <c:orientation val="minMax"/>
        </c:scaling>
        <c:delete val="1"/>
        <c:axPos val="l"/>
        <c:numFmt formatCode="General" sourceLinked="1"/>
        <c:majorTickMark val="none"/>
        <c:minorTickMark val="none"/>
        <c:tickLblPos val="nextTo"/>
        <c:crossAx val="2093221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[Titanic_Analysis.xlsx]14!How many passengers had children on board</c:name>
    <c:fmtId val="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passengers with children on board</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77541937692572E-2"/>
          <c:y val="0.23088182574739133"/>
          <c:w val="0.93284493284493286"/>
          <c:h val="0.72125801983085447"/>
        </c:manualLayout>
      </c:layout>
      <c:barChart>
        <c:barDir val="col"/>
        <c:grouping val="clustered"/>
        <c:varyColors val="0"/>
        <c:ser>
          <c:idx val="0"/>
          <c:order val="0"/>
          <c:tx>
            <c:strRef>
              <c:f>'14'!$B$3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'14'!$A$4:$A$5</c:f>
              <c:strCache>
                <c:ptCount val="1"/>
                <c:pt idx="0">
                  <c:v>yes</c:v>
                </c:pt>
              </c:strCache>
            </c:strRef>
          </c:cat>
          <c:val>
            <c:numRef>
              <c:f>'14'!$B$4:$B$5</c:f>
              <c:numCache>
                <c:formatCode>General</c:formatCode>
                <c:ptCount val="1"/>
                <c:pt idx="0">
                  <c:v>94</c:v>
                </c:pt>
              </c:numCache>
            </c:numRef>
          </c:val>
          <c:extLst>
            <c:ext xmlns:c16="http://schemas.microsoft.com/office/drawing/2014/chart" uri="{C3380CC4-5D6E-409C-BE32-E72D297353CC}">
              <c16:uniqueId val="{00000000-86BF-4DE2-B4D0-A8FC594160D5}"/>
            </c:ext>
          </c:extLst>
        </c:ser>
        <c:dLbls>
          <c:dLblPos val="inEnd"/>
          <c:showLegendKey val="0"/>
          <c:showVal val="1"/>
          <c:showCatName val="0"/>
          <c:showSerName val="0"/>
          <c:showPercent val="0"/>
          <c:showBubbleSize val="0"/>
        </c:dLbls>
        <c:gapWidth val="41"/>
        <c:axId val="2090817680"/>
        <c:axId val="2090816240"/>
      </c:barChart>
      <c:catAx>
        <c:axId val="2090817680"/>
        <c:scaling>
          <c:orientation val="minMax"/>
        </c:scaling>
        <c:delete val="1"/>
        <c:axPos val="b"/>
        <c:numFmt formatCode="General" sourceLinked="1"/>
        <c:majorTickMark val="none"/>
        <c:minorTickMark val="none"/>
        <c:tickLblPos val="nextTo"/>
        <c:crossAx val="2090816240"/>
        <c:crosses val="autoZero"/>
        <c:auto val="1"/>
        <c:lblAlgn val="ctr"/>
        <c:lblOffset val="100"/>
        <c:noMultiLvlLbl val="0"/>
      </c:catAx>
      <c:valAx>
        <c:axId val="2090816240"/>
        <c:scaling>
          <c:orientation val="minMax"/>
        </c:scaling>
        <c:delete val="1"/>
        <c:axPos val="l"/>
        <c:numFmt formatCode="General" sourceLinked="1"/>
        <c:majorTickMark val="none"/>
        <c:minorTickMark val="none"/>
        <c:tickLblPos val="nextTo"/>
        <c:crossAx val="2090817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[Titanic_Analysis.xlsx]16!Passengers boarded at each location</c:name>
    <c:fmtId val="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Passengers boarded at each location</a:t>
            </a:r>
          </a:p>
        </c:rich>
      </c:tx>
      <c:layout>
        <c:manualLayout>
          <c:xMode val="edge"/>
          <c:yMode val="edge"/>
          <c:x val="0.11365266841644792"/>
          <c:y val="4.6296296296296294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'16'!$B$3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'16'!$A$4:$A$7</c:f>
              <c:strCache>
                <c:ptCount val="3"/>
                <c:pt idx="0">
                  <c:v>Q</c:v>
                </c:pt>
                <c:pt idx="1">
                  <c:v>C</c:v>
                </c:pt>
                <c:pt idx="2">
                  <c:v>S</c:v>
                </c:pt>
              </c:strCache>
            </c:strRef>
          </c:cat>
          <c:val>
            <c:numRef>
              <c:f>'16'!$B$4:$B$7</c:f>
              <c:numCache>
                <c:formatCode>General</c:formatCode>
                <c:ptCount val="3"/>
                <c:pt idx="0">
                  <c:v>46</c:v>
                </c:pt>
                <c:pt idx="1">
                  <c:v>102</c:v>
                </c:pt>
                <c:pt idx="2">
                  <c:v>270</c:v>
                </c:pt>
              </c:numCache>
            </c:numRef>
          </c:val>
          <c:extLst>
            <c:ext xmlns:c16="http://schemas.microsoft.com/office/drawing/2014/chart" uri="{C3380CC4-5D6E-409C-BE32-E72D297353CC}">
              <c16:uniqueId val="{00000000-D566-4BC4-BAF0-3B43E7D7740A}"/>
            </c:ext>
          </c:extLst>
        </c:ser>
        <c:dLbls>
          <c:dLblPos val="inEnd"/>
          <c:showLegendKey val="0"/>
          <c:showVal val="1"/>
          <c:showCatName val="0"/>
          <c:showSerName val="0"/>
          <c:showPercent val="0"/>
          <c:showBubbleSize val="0"/>
        </c:dLbls>
        <c:gapWidth val="41"/>
        <c:axId val="51916032"/>
        <c:axId val="51914592"/>
      </c:barChart>
      <c:catAx>
        <c:axId val="5191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51914592"/>
        <c:crosses val="autoZero"/>
        <c:auto val="1"/>
        <c:lblAlgn val="ctr"/>
        <c:lblOffset val="100"/>
        <c:noMultiLvlLbl val="0"/>
      </c:catAx>
      <c:valAx>
        <c:axId val="51914592"/>
        <c:scaling>
          <c:orientation val="minMax"/>
        </c:scaling>
        <c:delete val="1"/>
        <c:axPos val="l"/>
        <c:numFmt formatCode="General" sourceLinked="1"/>
        <c:majorTickMark val="none"/>
        <c:minorTickMark val="none"/>
        <c:tickLblPos val="nextTo"/>
        <c:crossAx val="51916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[Titanic_Analysis.xlsx]17!Number of male and female in each class</c:name>
    <c:fmtId val="0"/>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Number of male and female in each class</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'17'!$B$3:$B$4</c:f>
              <c:strCache>
                <c:ptCount val="1"/>
                <c:pt idx="0">
                  <c:v>female</c:v>
                </c:pt>
              </c:strCache>
            </c:strRef>
          </c:tx>
          <c:spPr>
            <a:solidFill>
              <a:schemeClr val="accent1">
                <a:shade val="76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'17'!$A$5:$A$8</c:f>
              <c:strCache>
                <c:ptCount val="3"/>
                <c:pt idx="0">
                  <c:v>1</c:v>
                </c:pt>
                <c:pt idx="1">
                  <c:v>2</c:v>
                </c:pt>
                <c:pt idx="2">
                  <c:v>3</c:v>
                </c:pt>
              </c:strCache>
            </c:strRef>
          </c:cat>
          <c:val>
            <c:numRef>
              <c:f>'17'!$B$5:$B$8</c:f>
              <c:numCache>
                <c:formatCode>General</c:formatCode>
                <c:ptCount val="3"/>
                <c:pt idx="0">
                  <c:v>50</c:v>
                </c:pt>
                <c:pt idx="1">
                  <c:v>30</c:v>
                </c:pt>
                <c:pt idx="2">
                  <c:v>72</c:v>
                </c:pt>
              </c:numCache>
            </c:numRef>
          </c:val>
          <c:extLst>
            <c:ext xmlns:c16="http://schemas.microsoft.com/office/drawing/2014/chart" uri="{C3380CC4-5D6E-409C-BE32-E72D297353CC}">
              <c16:uniqueId val="{00000000-CBB8-4579-9A75-B68FF3BEE085}"/>
            </c:ext>
          </c:extLst>
        </c:ser>
        <c:ser>
          <c:idx val="1"/>
          <c:order val="1"/>
          <c:tx>
            <c:strRef>
              <c:f>'17'!$C$3:$C$4</c:f>
              <c:strCache>
                <c:ptCount val="1"/>
                <c:pt idx="0">
                  <c:v>male</c:v>
                </c:pt>
              </c:strCache>
            </c:strRef>
          </c:tx>
          <c:spPr>
            <a:solidFill>
              <a:schemeClr val="accent1">
                <a:tint val="77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'17'!$A$5:$A$8</c:f>
              <c:strCache>
                <c:ptCount val="3"/>
                <c:pt idx="0">
                  <c:v>1</c:v>
                </c:pt>
                <c:pt idx="1">
                  <c:v>2</c:v>
                </c:pt>
                <c:pt idx="2">
                  <c:v>3</c:v>
                </c:pt>
              </c:strCache>
            </c:strRef>
          </c:cat>
          <c:val>
            <c:numRef>
              <c:f>'17'!$C$5:$C$8</c:f>
              <c:numCache>
                <c:formatCode>General</c:formatCode>
                <c:ptCount val="3"/>
                <c:pt idx="0">
                  <c:v>57</c:v>
                </c:pt>
                <c:pt idx="1">
                  <c:v>63</c:v>
                </c:pt>
                <c:pt idx="2">
                  <c:v>146</c:v>
                </c:pt>
              </c:numCache>
            </c:numRef>
          </c:val>
          <c:extLst>
            <c:ext xmlns:c16="http://schemas.microsoft.com/office/drawing/2014/chart" uri="{C3380CC4-5D6E-409C-BE32-E72D297353CC}">
              <c16:uniqueId val="{00000002-07F1-41E1-ABAE-1AC86A88B206}"/>
            </c:ext>
          </c:extLst>
        </c:ser>
        <c:dLbls>
          <c:dLblPos val="outEnd"/>
          <c:showLegendKey val="0"/>
          <c:showVal val="1"/>
          <c:showCatName val="0"/>
          <c:showSerName val="0"/>
          <c:showPercent val="0"/>
          <c:showBubbleSize val="0"/>
        </c:dLbls>
        <c:gapWidth val="80"/>
        <c:overlap val="25"/>
        <c:axId val="51915552"/>
        <c:axId val="51904992"/>
      </c:barChart>
      <c:catAx>
        <c:axId val="5191555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904992"/>
        <c:crosses val="autoZero"/>
        <c:auto val="1"/>
        <c:lblAlgn val="ctr"/>
        <c:lblOffset val="100"/>
        <c:noMultiLvlLbl val="0"/>
      </c:catAx>
      <c:valAx>
        <c:axId val="51904992"/>
        <c:scaling>
          <c:orientation val="minMax"/>
        </c:scaling>
        <c:delete val="1"/>
        <c:axPos val="l"/>
        <c:numFmt formatCode="General" sourceLinked="1"/>
        <c:majorTickMark val="none"/>
        <c:minorTickMark val="none"/>
        <c:tickLblPos val="nextTo"/>
        <c:crossAx val="519155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[Titanic_Analysis.xlsx]1!PivotTable1</c:name>
    <c:fmtId val="1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a:t>
            </a:r>
            <a:r>
              <a:rPr lang="en-US" baseline="0"/>
              <a:t> of </a:t>
            </a:r>
            <a:r>
              <a:rPr lang="en-US"/>
              <a:t>people who survived and Died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317500" algn="ctr" rotWithShape="0">
              <a:prstClr val="black">
                <a:alpha val="25000"/>
              </a:prstClr>
            </a:outerShdw>
          </a:effectLst>
        </c:spPr>
      </c:pivotFmt>
      <c:pivotFmt>
        <c:idx val="2"/>
        <c:spPr>
          <a:solidFill>
            <a:schemeClr val="accent1">
              <a:tint val="77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a:noFill/>
          </a:ln>
          <a:effectLst>
            <a:outerShdw blurRad="317500" algn="ctr" rotWithShape="0">
              <a:prstClr val="black">
                <a:alpha val="25000"/>
              </a:prstClr>
            </a:outerShdw>
          </a:effectLst>
        </c:spPr>
      </c:pivotFmt>
      <c:pivotFmt>
        <c:idx val="5"/>
        <c:spPr>
          <a:solidFill>
            <a:schemeClr val="accent1">
              <a:tint val="77000"/>
            </a:schemeClr>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hade val="76000"/>
            </a:schemeClr>
          </a:solidFill>
          <a:ln>
            <a:noFill/>
          </a:ln>
          <a:effectLst>
            <a:outerShdw blurRad="317500" algn="ctr" rotWithShape="0">
              <a:prstClr val="black">
                <a:alpha val="25000"/>
              </a:prstClr>
            </a:outerShdw>
          </a:effectLst>
        </c:spPr>
      </c:pivotFmt>
      <c:pivotFmt>
        <c:idx val="8"/>
        <c:spPr>
          <a:solidFill>
            <a:schemeClr val="accent1">
              <a:tint val="77000"/>
            </a:schemeClr>
          </a:solidFill>
          <a:ln>
            <a:noFill/>
          </a:ln>
          <a:effectLst>
            <a:outerShdw blurRad="317500" algn="ctr" rotWithShape="0">
              <a:prstClr val="black">
                <a:alpha val="25000"/>
              </a:prstClr>
            </a:outerShdw>
          </a:effectLst>
        </c:spPr>
      </c:pivotFmt>
    </c:pivotFmts>
    <c:plotArea>
      <c:layout/>
      <c:pieChart>
        <c:varyColors val="1"/>
        <c:ser>
          <c:idx val="0"/>
          <c:order val="0"/>
          <c:tx>
            <c:strRef>
              <c:f>'1'!$B$3</c:f>
              <c:strCache>
                <c:ptCount val="1"/>
                <c:pt idx="0">
                  <c:v>Total</c:v>
                </c:pt>
              </c:strCache>
            </c:strRef>
          </c:tx>
          <c:dPt>
            <c:idx val="0"/>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DF5-4CC2-8A70-F8E62BD00D98}"/>
              </c:ext>
            </c:extLst>
          </c:dPt>
          <c:dPt>
            <c:idx val="1"/>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DF5-4CC2-8A70-F8E62BD00D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'1'!$A$4:$A$6</c:f>
              <c:strCache>
                <c:ptCount val="2"/>
                <c:pt idx="0">
                  <c:v>0</c:v>
                </c:pt>
                <c:pt idx="1">
                  <c:v>1</c:v>
                </c:pt>
              </c:strCache>
            </c:strRef>
          </c:cat>
          <c:val>
            <c:numRef>
              <c:f>'1'!$B$4:$B$6</c:f>
              <c:numCache>
                <c:formatCode>General</c:formatCode>
                <c:ptCount val="2"/>
                <c:pt idx="0">
                  <c:v>266</c:v>
                </c:pt>
                <c:pt idx="1">
                  <c:v>152</c:v>
                </c:pt>
              </c:numCache>
            </c:numRef>
          </c:val>
          <c:extLst>
            <c:ext xmlns:c16="http://schemas.microsoft.com/office/drawing/2014/chart" uri="{C3380CC4-5D6E-409C-BE32-E72D297353CC}">
              <c16:uniqueId val="{00000004-BDF5-4CC2-8A70-F8E62BD00D98}"/>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[Titanic_Analysis.xlsx]2!PivotTable2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How many male and female passenger survived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A34-44C0-9274-8F7E794FA7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A34-44C0-9274-8F7E794FA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'2'!$A$4:$A$6</c:f>
              <c:strCache>
                <c:ptCount val="2"/>
                <c:pt idx="0">
                  <c:v>female</c:v>
                </c:pt>
                <c:pt idx="1">
                  <c:v>male</c:v>
                </c:pt>
              </c:strCache>
            </c:strRef>
          </c:cat>
          <c:val>
            <c:numRef>
              <c:f>'2'!$B$4:$B$6</c:f>
              <c:numCache>
                <c:formatCode>General</c:formatCode>
                <c:ptCount val="2"/>
                <c:pt idx="0">
                  <c:v>152</c:v>
                </c:pt>
                <c:pt idx="1">
                  <c:v>0</c:v>
                </c:pt>
              </c:numCache>
            </c:numRef>
          </c:val>
          <c:extLst>
            <c:ext xmlns:c16="http://schemas.microsoft.com/office/drawing/2014/chart" uri="{C3380CC4-5D6E-409C-BE32-E72D297353CC}">
              <c16:uniqueId val="{00000004-4A34-44C0-9274-8F7E794FA7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[Titanic_Analysis.xlsx]4!PivotTable4</c:name>
    <c:fmtId val="9"/>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How many survived in each Age group</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'4'!$A$4:$A$8</c:f>
              <c:strCache>
                <c:ptCount val="4"/>
                <c:pt idx="0">
                  <c:v>Elder</c:v>
                </c:pt>
                <c:pt idx="1">
                  <c:v>Teen</c:v>
                </c:pt>
                <c:pt idx="2">
                  <c:v>Youth</c:v>
                </c:pt>
                <c:pt idx="3">
                  <c:v>Adult</c:v>
                </c:pt>
              </c:strCache>
            </c:strRef>
          </c:cat>
          <c:val>
            <c:numRef>
              <c:f>'4'!$B$4:$B$8</c:f>
              <c:numCache>
                <c:formatCode>General</c:formatCode>
                <c:ptCount val="4"/>
                <c:pt idx="0">
                  <c:v>7</c:v>
                </c:pt>
                <c:pt idx="1">
                  <c:v>17</c:v>
                </c:pt>
                <c:pt idx="2">
                  <c:v>54</c:v>
                </c:pt>
                <c:pt idx="3">
                  <c:v>74</c:v>
                </c:pt>
              </c:numCache>
            </c:numRef>
          </c:val>
          <c:extLst>
            <c:ext xmlns:c16="http://schemas.microsoft.com/office/drawing/2014/chart" uri="{C3380CC4-5D6E-409C-BE32-E72D297353CC}">
              <c16:uniqueId val="{00000000-0B7A-4D87-9C42-4DC23C6778CA}"/>
            </c:ext>
          </c:extLst>
        </c:ser>
        <c:dLbls>
          <c:dLblPos val="inEnd"/>
          <c:showLegendKey val="0"/>
          <c:showVal val="1"/>
          <c:showCatName val="0"/>
          <c:showSerName val="0"/>
          <c:showPercent val="0"/>
          <c:showBubbleSize val="0"/>
        </c:dLbls>
        <c:gapWidth val="41"/>
        <c:axId val="887876335"/>
        <c:axId val="887838415"/>
      </c:barChart>
      <c:catAx>
        <c:axId val="887876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887838415"/>
        <c:crosses val="autoZero"/>
        <c:auto val="1"/>
        <c:lblAlgn val="ctr"/>
        <c:lblOffset val="100"/>
        <c:noMultiLvlLbl val="0"/>
      </c:catAx>
      <c:valAx>
        <c:axId val="887838415"/>
        <c:scaling>
          <c:orientation val="minMax"/>
        </c:scaling>
        <c:delete val="1"/>
        <c:axPos val="l"/>
        <c:numFmt formatCode="General" sourceLinked="1"/>
        <c:majorTickMark val="none"/>
        <c:minorTickMark val="none"/>
        <c:tickLblPos val="nextTo"/>
        <c:crossAx val="887876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[Titanic_Analysis.xlsx]2!PivotTable2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How many male and female passenger survived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DD6-403D-B3AC-A097DE7110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DD6-403D-B3AC-A097DE7110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'2'!$A$4:$A$6</c:f>
              <c:strCache>
                <c:ptCount val="2"/>
                <c:pt idx="0">
                  <c:v>female</c:v>
                </c:pt>
                <c:pt idx="1">
                  <c:v>male</c:v>
                </c:pt>
              </c:strCache>
            </c:strRef>
          </c:cat>
          <c:val>
            <c:numRef>
              <c:f>'2'!$B$4:$B$6</c:f>
              <c:numCache>
                <c:formatCode>General</c:formatCode>
                <c:ptCount val="2"/>
                <c:pt idx="0">
                  <c:v>152</c:v>
                </c:pt>
                <c:pt idx="1">
                  <c:v>0</c:v>
                </c:pt>
              </c:numCache>
            </c:numRef>
          </c:val>
          <c:extLst>
            <c:ext xmlns:c16="http://schemas.microsoft.com/office/drawing/2014/chart" uri="{C3380CC4-5D6E-409C-BE32-E72D297353CC}">
              <c16:uniqueId val="{00000000-CA97-481F-BD6B-CEF98AF8E7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[Titanic_Analysis.xlsx]11!Passengers in each age group</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Passengers in each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'11'!$A$4:$A$8</c:f>
              <c:strCache>
                <c:ptCount val="4"/>
                <c:pt idx="0">
                  <c:v>Elder</c:v>
                </c:pt>
                <c:pt idx="1">
                  <c:v>Teen</c:v>
                </c:pt>
                <c:pt idx="2">
                  <c:v>Youth</c:v>
                </c:pt>
                <c:pt idx="3">
                  <c:v>Adult</c:v>
                </c:pt>
              </c:strCache>
            </c:strRef>
          </c:cat>
          <c:val>
            <c:numRef>
              <c:f>'11'!$B$4:$B$8</c:f>
              <c:numCache>
                <c:formatCode>General</c:formatCode>
                <c:ptCount val="4"/>
                <c:pt idx="0">
                  <c:v>14</c:v>
                </c:pt>
                <c:pt idx="1">
                  <c:v>41</c:v>
                </c:pt>
                <c:pt idx="2">
                  <c:v>144</c:v>
                </c:pt>
                <c:pt idx="3">
                  <c:v>219</c:v>
                </c:pt>
              </c:numCache>
            </c:numRef>
          </c:val>
          <c:extLst>
            <c:ext xmlns:c16="http://schemas.microsoft.com/office/drawing/2014/chart" uri="{C3380CC4-5D6E-409C-BE32-E72D297353CC}">
              <c16:uniqueId val="{00000000-FF46-4CB9-AE3C-610B71263875}"/>
            </c:ext>
          </c:extLst>
        </c:ser>
        <c:dLbls>
          <c:dLblPos val="inEnd"/>
          <c:showLegendKey val="0"/>
          <c:showVal val="1"/>
          <c:showCatName val="0"/>
          <c:showSerName val="0"/>
          <c:showPercent val="0"/>
          <c:showBubbleSize val="0"/>
        </c:dLbls>
        <c:gapWidth val="65"/>
        <c:axId val="378223120"/>
        <c:axId val="378204880"/>
      </c:barChart>
      <c:catAx>
        <c:axId val="378223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8204880"/>
        <c:crosses val="autoZero"/>
        <c:auto val="1"/>
        <c:lblAlgn val="ctr"/>
        <c:lblOffset val="100"/>
        <c:noMultiLvlLbl val="0"/>
      </c:catAx>
      <c:valAx>
        <c:axId val="378204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8223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[Titanic_Analysis.xlsx]16!Passengers boarded at each location</c:name>
    <c:fmtId val="16"/>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Passengers boarded at each location</a:t>
            </a:r>
          </a:p>
        </c:rich>
      </c:tx>
      <c:layout>
        <c:manualLayout>
          <c:xMode val="edge"/>
          <c:yMode val="edge"/>
          <c:x val="0.11365266841644792"/>
          <c:y val="4.6296296296296294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'16'!$B$3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'16'!$A$4:$A$7</c:f>
              <c:strCache>
                <c:ptCount val="3"/>
                <c:pt idx="0">
                  <c:v>Q</c:v>
                </c:pt>
                <c:pt idx="1">
                  <c:v>C</c:v>
                </c:pt>
                <c:pt idx="2">
                  <c:v>S</c:v>
                </c:pt>
              </c:strCache>
            </c:strRef>
          </c:cat>
          <c:val>
            <c:numRef>
              <c:f>'16'!$B$4:$B$7</c:f>
              <c:numCache>
                <c:formatCode>General</c:formatCode>
                <c:ptCount val="3"/>
                <c:pt idx="0">
                  <c:v>46</c:v>
                </c:pt>
                <c:pt idx="1">
                  <c:v>102</c:v>
                </c:pt>
                <c:pt idx="2">
                  <c:v>270</c:v>
                </c:pt>
              </c:numCache>
            </c:numRef>
          </c:val>
          <c:extLst>
            <c:ext xmlns:c16="http://schemas.microsoft.com/office/drawing/2014/chart" uri="{C3380CC4-5D6E-409C-BE32-E72D297353CC}">
              <c16:uniqueId val="{00000000-5CB9-4A94-AE51-549F60BF12F2}"/>
            </c:ext>
          </c:extLst>
        </c:ser>
        <c:dLbls>
          <c:dLblPos val="inEnd"/>
          <c:showLegendKey val="0"/>
          <c:showVal val="1"/>
          <c:showCatName val="0"/>
          <c:showSerName val="0"/>
          <c:showPercent val="0"/>
          <c:showBubbleSize val="0"/>
        </c:dLbls>
        <c:gapWidth val="41"/>
        <c:axId val="51916032"/>
        <c:axId val="51914592"/>
      </c:barChart>
      <c:catAx>
        <c:axId val="5191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51914592"/>
        <c:crosses val="autoZero"/>
        <c:auto val="1"/>
        <c:lblAlgn val="ctr"/>
        <c:lblOffset val="100"/>
        <c:noMultiLvlLbl val="0"/>
      </c:catAx>
      <c:valAx>
        <c:axId val="51914592"/>
        <c:scaling>
          <c:orientation val="minMax"/>
        </c:scaling>
        <c:delete val="1"/>
        <c:axPos val="l"/>
        <c:numFmt formatCode="General" sourceLinked="1"/>
        <c:majorTickMark val="none"/>
        <c:minorTickMark val="none"/>
        <c:tickLblPos val="nextTo"/>
        <c:crossAx val="51916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[Titanic_Analysis.xlsx]17!Number of male and female in each class</c:name>
    <c:fmtId val="18"/>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Number of male and female in each class</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'17'!$B$3:$B$4</c:f>
              <c:strCache>
                <c:ptCount val="1"/>
                <c:pt idx="0">
                  <c:v>female</c:v>
                </c:pt>
              </c:strCache>
            </c:strRef>
          </c:tx>
          <c:spPr>
            <a:solidFill>
              <a:schemeClr val="accent1">
                <a:shade val="76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'17'!$A$5:$A$8</c:f>
              <c:strCache>
                <c:ptCount val="3"/>
                <c:pt idx="0">
                  <c:v>1</c:v>
                </c:pt>
                <c:pt idx="1">
                  <c:v>2</c:v>
                </c:pt>
                <c:pt idx="2">
                  <c:v>3</c:v>
                </c:pt>
              </c:strCache>
            </c:strRef>
          </c:cat>
          <c:val>
            <c:numRef>
              <c:f>'17'!$B$5:$B$8</c:f>
              <c:numCache>
                <c:formatCode>General</c:formatCode>
                <c:ptCount val="3"/>
                <c:pt idx="0">
                  <c:v>50</c:v>
                </c:pt>
                <c:pt idx="1">
                  <c:v>30</c:v>
                </c:pt>
                <c:pt idx="2">
                  <c:v>72</c:v>
                </c:pt>
              </c:numCache>
            </c:numRef>
          </c:val>
          <c:extLst>
            <c:ext xmlns:c16="http://schemas.microsoft.com/office/drawing/2014/chart" uri="{C3380CC4-5D6E-409C-BE32-E72D297353CC}">
              <c16:uniqueId val="{00000000-C866-4E2C-88E9-3C402E443C56}"/>
            </c:ext>
          </c:extLst>
        </c:ser>
        <c:ser>
          <c:idx val="1"/>
          <c:order val="1"/>
          <c:tx>
            <c:strRef>
              <c:f>'17'!$C$3:$C$4</c:f>
              <c:strCache>
                <c:ptCount val="1"/>
                <c:pt idx="0">
                  <c:v>male</c:v>
                </c:pt>
              </c:strCache>
            </c:strRef>
          </c:tx>
          <c:spPr>
            <a:solidFill>
              <a:schemeClr val="accent1">
                <a:tint val="77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'17'!$A$5:$A$8</c:f>
              <c:strCache>
                <c:ptCount val="3"/>
                <c:pt idx="0">
                  <c:v>1</c:v>
                </c:pt>
                <c:pt idx="1">
                  <c:v>2</c:v>
                </c:pt>
                <c:pt idx="2">
                  <c:v>3</c:v>
                </c:pt>
              </c:strCache>
            </c:strRef>
          </c:cat>
          <c:val>
            <c:numRef>
              <c:f>'17'!$C$5:$C$8</c:f>
              <c:numCache>
                <c:formatCode>General</c:formatCode>
                <c:ptCount val="3"/>
                <c:pt idx="0">
                  <c:v>57</c:v>
                </c:pt>
                <c:pt idx="1">
                  <c:v>63</c:v>
                </c:pt>
                <c:pt idx="2">
                  <c:v>146</c:v>
                </c:pt>
              </c:numCache>
            </c:numRef>
          </c:val>
          <c:extLst>
            <c:ext xmlns:c16="http://schemas.microsoft.com/office/drawing/2014/chart" uri="{C3380CC4-5D6E-409C-BE32-E72D297353CC}">
              <c16:uniqueId val="{00000005-C866-4E2C-88E9-3C402E443C56}"/>
            </c:ext>
          </c:extLst>
        </c:ser>
        <c:dLbls>
          <c:dLblPos val="outEnd"/>
          <c:showLegendKey val="0"/>
          <c:showVal val="1"/>
          <c:showCatName val="0"/>
          <c:showSerName val="0"/>
          <c:showPercent val="0"/>
          <c:showBubbleSize val="0"/>
        </c:dLbls>
        <c:gapWidth val="80"/>
        <c:overlap val="25"/>
        <c:axId val="51915552"/>
        <c:axId val="51904992"/>
      </c:barChart>
      <c:catAx>
        <c:axId val="5191555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904992"/>
        <c:crosses val="autoZero"/>
        <c:auto val="1"/>
        <c:lblAlgn val="ctr"/>
        <c:lblOffset val="100"/>
        <c:noMultiLvlLbl val="0"/>
      </c:catAx>
      <c:valAx>
        <c:axId val="51904992"/>
        <c:scaling>
          <c:orientation val="minMax"/>
        </c:scaling>
        <c:delete val="1"/>
        <c:axPos val="l"/>
        <c:numFmt formatCode="General" sourceLinked="1"/>
        <c:majorTickMark val="none"/>
        <c:minorTickMark val="none"/>
        <c:tickLblPos val="nextTo"/>
        <c:crossAx val="519155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[Titanic_Analysis.xlsx]3!PivotTable3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How many survived in each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'3'!$A$4:$A$7</c:f>
              <c:strCache>
                <c:ptCount val="3"/>
                <c:pt idx="0">
                  <c:v>2</c:v>
                </c:pt>
                <c:pt idx="1">
                  <c:v>1</c:v>
                </c:pt>
                <c:pt idx="2">
                  <c:v>3</c:v>
                </c:pt>
              </c:strCache>
            </c:strRef>
          </c:cat>
          <c:val>
            <c:numRef>
              <c:f>'3'!$B$4:$B$7</c:f>
              <c:numCache>
                <c:formatCode>General</c:formatCode>
                <c:ptCount val="3"/>
                <c:pt idx="0">
                  <c:v>30</c:v>
                </c:pt>
                <c:pt idx="1">
                  <c:v>50</c:v>
                </c:pt>
                <c:pt idx="2">
                  <c:v>72</c:v>
                </c:pt>
              </c:numCache>
            </c:numRef>
          </c:val>
          <c:extLst>
            <c:ext xmlns:c16="http://schemas.microsoft.com/office/drawing/2014/chart" uri="{C3380CC4-5D6E-409C-BE32-E72D297353CC}">
              <c16:uniqueId val="{00000000-3902-4EEB-81E6-028321AF82AC}"/>
            </c:ext>
          </c:extLst>
        </c:ser>
        <c:dLbls>
          <c:dLblPos val="inEnd"/>
          <c:showLegendKey val="0"/>
          <c:showVal val="1"/>
          <c:showCatName val="0"/>
          <c:showSerName val="0"/>
          <c:showPercent val="0"/>
          <c:showBubbleSize val="0"/>
        </c:dLbls>
        <c:gapWidth val="65"/>
        <c:axId val="887827375"/>
        <c:axId val="887836015"/>
      </c:barChart>
      <c:catAx>
        <c:axId val="887827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7836015"/>
        <c:crosses val="autoZero"/>
        <c:auto val="1"/>
        <c:lblAlgn val="ctr"/>
        <c:lblOffset val="100"/>
        <c:noMultiLvlLbl val="0"/>
      </c:catAx>
      <c:valAx>
        <c:axId val="887836015"/>
        <c:scaling>
          <c:orientation val="minMax"/>
        </c:scaling>
        <c:delete val="1"/>
        <c:axPos val="b"/>
        <c:numFmt formatCode="General" sourceLinked="1"/>
        <c:majorTickMark val="none"/>
        <c:minorTickMark val="none"/>
        <c:tickLblPos val="nextTo"/>
        <c:crossAx val="88782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[Titanic_Analysis.xlsx]4!PivotTable4</c:name>
    <c:fmtId val="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How many survived in each Age group</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'4'!$A$4:$A$8</c:f>
              <c:strCache>
                <c:ptCount val="4"/>
                <c:pt idx="0">
                  <c:v>Elder</c:v>
                </c:pt>
                <c:pt idx="1">
                  <c:v>Teen</c:v>
                </c:pt>
                <c:pt idx="2">
                  <c:v>Youth</c:v>
                </c:pt>
                <c:pt idx="3">
                  <c:v>Adult</c:v>
                </c:pt>
              </c:strCache>
            </c:strRef>
          </c:cat>
          <c:val>
            <c:numRef>
              <c:f>'4'!$B$4:$B$8</c:f>
              <c:numCache>
                <c:formatCode>General</c:formatCode>
                <c:ptCount val="4"/>
                <c:pt idx="0">
                  <c:v>7</c:v>
                </c:pt>
                <c:pt idx="1">
                  <c:v>17</c:v>
                </c:pt>
                <c:pt idx="2">
                  <c:v>54</c:v>
                </c:pt>
                <c:pt idx="3">
                  <c:v>74</c:v>
                </c:pt>
              </c:numCache>
            </c:numRef>
          </c:val>
          <c:extLst>
            <c:ext xmlns:c16="http://schemas.microsoft.com/office/drawing/2014/chart" uri="{C3380CC4-5D6E-409C-BE32-E72D297353CC}">
              <c16:uniqueId val="{00000002-B15E-4913-BDC3-7ACC43DE289F}"/>
            </c:ext>
          </c:extLst>
        </c:ser>
        <c:dLbls>
          <c:dLblPos val="inEnd"/>
          <c:showLegendKey val="0"/>
          <c:showVal val="1"/>
          <c:showCatName val="0"/>
          <c:showSerName val="0"/>
          <c:showPercent val="0"/>
          <c:showBubbleSize val="0"/>
        </c:dLbls>
        <c:gapWidth val="41"/>
        <c:axId val="887876335"/>
        <c:axId val="887838415"/>
      </c:barChart>
      <c:catAx>
        <c:axId val="887876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887838415"/>
        <c:crosses val="autoZero"/>
        <c:auto val="1"/>
        <c:lblAlgn val="ctr"/>
        <c:lblOffset val="100"/>
        <c:noMultiLvlLbl val="0"/>
      </c:catAx>
      <c:valAx>
        <c:axId val="887838415"/>
        <c:scaling>
          <c:orientation val="minMax"/>
        </c:scaling>
        <c:delete val="1"/>
        <c:axPos val="l"/>
        <c:numFmt formatCode="General" sourceLinked="1"/>
        <c:majorTickMark val="none"/>
        <c:minorTickMark val="none"/>
        <c:tickLblPos val="nextTo"/>
        <c:crossAx val="887876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[Titanic_Analysis.xlsx]5!PivotTable5</c:name>
    <c:fmtId val="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Survival based on where they embarked from</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27992087042534E-2"/>
          <c:y val="0.13437536217063775"/>
          <c:w val="0.93888888888888888"/>
          <c:h val="0.72125801983085447"/>
        </c:manualLayout>
      </c:layout>
      <c:barChart>
        <c:barDir val="col"/>
        <c:grouping val="clustered"/>
        <c:varyColors val="0"/>
        <c:ser>
          <c:idx val="0"/>
          <c:order val="0"/>
          <c:tx>
            <c:strRef>
              <c:f>'5'!$B$3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'5'!$A$4:$A$7</c:f>
              <c:strCache>
                <c:ptCount val="3"/>
                <c:pt idx="0">
                  <c:v>C</c:v>
                </c:pt>
                <c:pt idx="1">
                  <c:v>Q</c:v>
                </c:pt>
                <c:pt idx="2">
                  <c:v>S</c:v>
                </c:pt>
              </c:strCache>
            </c:strRef>
          </c:cat>
          <c:val>
            <c:numRef>
              <c:f>'5'!$B$4:$B$7</c:f>
              <c:numCache>
                <c:formatCode>General</c:formatCode>
                <c:ptCount val="3"/>
                <c:pt idx="0">
                  <c:v>40</c:v>
                </c:pt>
                <c:pt idx="1">
                  <c:v>24</c:v>
                </c:pt>
                <c:pt idx="2">
                  <c:v>88</c:v>
                </c:pt>
              </c:numCache>
            </c:numRef>
          </c:val>
          <c:extLst>
            <c:ext xmlns:c16="http://schemas.microsoft.com/office/drawing/2014/chart" uri="{C3380CC4-5D6E-409C-BE32-E72D297353CC}">
              <c16:uniqueId val="{00000002-C9AF-45FE-B925-08570E992E6F}"/>
            </c:ext>
          </c:extLst>
        </c:ser>
        <c:dLbls>
          <c:dLblPos val="inEnd"/>
          <c:showLegendKey val="0"/>
          <c:showVal val="1"/>
          <c:showCatName val="0"/>
          <c:showSerName val="0"/>
          <c:showPercent val="0"/>
          <c:showBubbleSize val="0"/>
        </c:dLbls>
        <c:gapWidth val="41"/>
        <c:axId val="744447743"/>
        <c:axId val="744459263"/>
      </c:barChart>
      <c:catAx>
        <c:axId val="74444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744459263"/>
        <c:crosses val="autoZero"/>
        <c:auto val="1"/>
        <c:lblAlgn val="ctr"/>
        <c:lblOffset val="100"/>
        <c:noMultiLvlLbl val="0"/>
      </c:catAx>
      <c:valAx>
        <c:axId val="744459263"/>
        <c:scaling>
          <c:orientation val="minMax"/>
        </c:scaling>
        <c:delete val="1"/>
        <c:axPos val="l"/>
        <c:numFmt formatCode="General" sourceLinked="1"/>
        <c:majorTickMark val="none"/>
        <c:minorTickMark val="none"/>
        <c:tickLblPos val="nextTo"/>
        <c:crossAx val="744447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[Titanic_Analysis.xlsx]6!PivotTable6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Survival ratio by Gender and Passenger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'6'!$A$4:$A$13</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'6'!$B$4:$B$13</c:f>
              <c:numCache>
                <c:formatCode>0%</c:formatCode>
                <c:ptCount val="6"/>
                <c:pt idx="0">
                  <c:v>1</c:v>
                </c:pt>
                <c:pt idx="1">
                  <c:v>0</c:v>
                </c:pt>
                <c:pt idx="2">
                  <c:v>1</c:v>
                </c:pt>
                <c:pt idx="3">
                  <c:v>0</c:v>
                </c:pt>
                <c:pt idx="4">
                  <c:v>1</c:v>
                </c:pt>
                <c:pt idx="5">
                  <c:v>0</c:v>
                </c:pt>
              </c:numCache>
            </c:numRef>
          </c:val>
          <c:extLst>
            <c:ext xmlns:c16="http://schemas.microsoft.com/office/drawing/2014/chart" uri="{C3380CC4-5D6E-409C-BE32-E72D297353CC}">
              <c16:uniqueId val="{00000000-43CE-4930-ADD3-43ED7581DD47}"/>
            </c:ext>
          </c:extLst>
        </c:ser>
        <c:dLbls>
          <c:dLblPos val="inEnd"/>
          <c:showLegendKey val="0"/>
          <c:showVal val="1"/>
          <c:showCatName val="0"/>
          <c:showSerName val="0"/>
          <c:showPercent val="0"/>
          <c:showBubbleSize val="0"/>
        </c:dLbls>
        <c:gapWidth val="65"/>
        <c:axId val="2120226175"/>
        <c:axId val="2120236735"/>
      </c:barChart>
      <c:catAx>
        <c:axId val="21202261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0236735"/>
        <c:crosses val="autoZero"/>
        <c:auto val="1"/>
        <c:lblAlgn val="ctr"/>
        <c:lblOffset val="100"/>
        <c:noMultiLvlLbl val="0"/>
      </c:catAx>
      <c:valAx>
        <c:axId val="212023673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0226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[Titanic_Analysis.xlsx]7!PivotTable7</c:name>
    <c:fmtId val="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Survived Ratio by Gender and age group</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'7'!$A$4:$A$16</c:f>
              <c:multiLvlStrCache>
                <c:ptCount val="8"/>
                <c:lvl>
                  <c:pt idx="0">
                    <c:v>female</c:v>
                  </c:pt>
                  <c:pt idx="1">
                    <c:v>male</c:v>
                  </c:pt>
                  <c:pt idx="2">
                    <c:v>female</c:v>
                  </c:pt>
                  <c:pt idx="3">
                    <c:v>male</c:v>
                  </c:pt>
                  <c:pt idx="4">
                    <c:v>female</c:v>
                  </c:pt>
                  <c:pt idx="5">
                    <c:v>male</c:v>
                  </c:pt>
                  <c:pt idx="6">
                    <c:v>female</c:v>
                  </c:pt>
                  <c:pt idx="7">
                    <c:v>male</c:v>
                  </c:pt>
                </c:lvl>
                <c:lvl>
                  <c:pt idx="0">
                    <c:v>Adult</c:v>
                  </c:pt>
                  <c:pt idx="2">
                    <c:v>Elder</c:v>
                  </c:pt>
                  <c:pt idx="4">
                    <c:v>Teen</c:v>
                  </c:pt>
                  <c:pt idx="6">
                    <c:v>Youth</c:v>
                  </c:pt>
                </c:lvl>
              </c:multiLvlStrCache>
            </c:multiLvlStrRef>
          </c:cat>
          <c:val>
            <c:numRef>
              <c:f>'7'!$B$4:$B$16</c:f>
              <c:numCache>
                <c:formatCode>0%</c:formatCode>
                <c:ptCount val="8"/>
                <c:pt idx="0">
                  <c:v>1</c:v>
                </c:pt>
                <c:pt idx="1">
                  <c:v>0</c:v>
                </c:pt>
                <c:pt idx="2">
                  <c:v>1</c:v>
                </c:pt>
                <c:pt idx="3">
                  <c:v>0</c:v>
                </c:pt>
                <c:pt idx="4">
                  <c:v>1</c:v>
                </c:pt>
                <c:pt idx="5">
                  <c:v>0</c:v>
                </c:pt>
                <c:pt idx="6">
                  <c:v>1</c:v>
                </c:pt>
                <c:pt idx="7">
                  <c:v>0</c:v>
                </c:pt>
              </c:numCache>
            </c:numRef>
          </c:val>
          <c:extLst>
            <c:ext xmlns:c16="http://schemas.microsoft.com/office/drawing/2014/chart" uri="{C3380CC4-5D6E-409C-BE32-E72D297353CC}">
              <c16:uniqueId val="{00000000-1D74-4708-8C17-256D2F36543F}"/>
            </c:ext>
          </c:extLst>
        </c:ser>
        <c:dLbls>
          <c:dLblPos val="inEnd"/>
          <c:showLegendKey val="0"/>
          <c:showVal val="1"/>
          <c:showCatName val="0"/>
          <c:showSerName val="0"/>
          <c:showPercent val="0"/>
          <c:showBubbleSize val="0"/>
        </c:dLbls>
        <c:gapWidth val="41"/>
        <c:axId val="2116141039"/>
        <c:axId val="2116164559"/>
      </c:barChart>
      <c:catAx>
        <c:axId val="2116141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2116164559"/>
        <c:crosses val="autoZero"/>
        <c:auto val="1"/>
        <c:lblAlgn val="ctr"/>
        <c:lblOffset val="100"/>
        <c:noMultiLvlLbl val="0"/>
      </c:catAx>
      <c:valAx>
        <c:axId val="2116164559"/>
        <c:scaling>
          <c:orientation val="minMax"/>
        </c:scaling>
        <c:delete val="1"/>
        <c:axPos val="l"/>
        <c:numFmt formatCode="0%" sourceLinked="1"/>
        <c:majorTickMark val="none"/>
        <c:minorTickMark val="none"/>
        <c:tickLblPos val="nextTo"/>
        <c:crossAx val="2116141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[Titanic_Analysis.xlsx]8!How many passengers where on the ship </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How many passengers where on the ship</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'8'!$A$3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'8'!$A$4</c:f>
              <c:strCache>
                <c:ptCount val="1"/>
                <c:pt idx="0">
                  <c:v>Total</c:v>
                </c:pt>
              </c:strCache>
            </c:strRef>
          </c:cat>
          <c:val>
            <c:numRef>
              <c:f>'8'!$A$4</c:f>
              <c:numCache>
                <c:formatCode>General</c:formatCode>
                <c:ptCount val="1"/>
                <c:pt idx="0">
                  <c:v>418</c:v>
                </c:pt>
              </c:numCache>
            </c:numRef>
          </c:val>
          <c:extLst>
            <c:ext xmlns:c16="http://schemas.microsoft.com/office/drawing/2014/chart" uri="{C3380CC4-5D6E-409C-BE32-E72D297353CC}">
              <c16:uniqueId val="{00000000-8D3E-4202-BE6F-0631F66EEA29}"/>
            </c:ext>
          </c:extLst>
        </c:ser>
        <c:dLbls>
          <c:dLblPos val="inEnd"/>
          <c:showLegendKey val="0"/>
          <c:showVal val="1"/>
          <c:showCatName val="0"/>
          <c:showSerName val="0"/>
          <c:showPercent val="0"/>
          <c:showBubbleSize val="0"/>
        </c:dLbls>
        <c:gapWidth val="41"/>
        <c:axId val="2091120928"/>
        <c:axId val="2091121408"/>
      </c:barChart>
      <c:catAx>
        <c:axId val="209112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91121408"/>
        <c:crosses val="autoZero"/>
        <c:auto val="1"/>
        <c:lblAlgn val="ctr"/>
        <c:lblOffset val="100"/>
        <c:noMultiLvlLbl val="0"/>
      </c:catAx>
      <c:valAx>
        <c:axId val="2091121408"/>
        <c:scaling>
          <c:orientation val="minMax"/>
        </c:scaling>
        <c:delete val="1"/>
        <c:axPos val="l"/>
        <c:numFmt formatCode="General" sourceLinked="1"/>
        <c:majorTickMark val="none"/>
        <c:minorTickMark val="none"/>
        <c:tickLblPos val="nextTo"/>
        <c:crossAx val="2091120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[Titanic_Analysis.xlsx]9!How many passengers in each class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How many passengers in each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83-4699-A425-9D07E0008A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83-4699-A425-9D07E0008A7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83-4699-A425-9D07E0008A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'9'!$A$4:$A$7</c:f>
              <c:strCache>
                <c:ptCount val="3"/>
                <c:pt idx="0">
                  <c:v>1</c:v>
                </c:pt>
                <c:pt idx="1">
                  <c:v>2</c:v>
                </c:pt>
                <c:pt idx="2">
                  <c:v>3</c:v>
                </c:pt>
              </c:strCache>
            </c:strRef>
          </c:cat>
          <c:val>
            <c:numRef>
              <c:f>'9'!$B$4:$B$7</c:f>
              <c:numCache>
                <c:formatCode>General</c:formatCode>
                <c:ptCount val="3"/>
                <c:pt idx="0">
                  <c:v>107</c:v>
                </c:pt>
                <c:pt idx="1">
                  <c:v>93</c:v>
                </c:pt>
                <c:pt idx="2">
                  <c:v>218</c:v>
                </c:pt>
              </c:numCache>
            </c:numRef>
          </c:val>
          <c:extLst>
            <c:ext xmlns:c16="http://schemas.microsoft.com/office/drawing/2014/chart" uri="{C3380CC4-5D6E-409C-BE32-E72D297353CC}">
              <c16:uniqueId val="{00000000-FFDC-4B49-AA50-D9E7C70CE0A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601980</xdr:colOff>
      <xdr:row>6</xdr:row>
      <xdr:rowOff>7620</xdr:rowOff>
    </xdr:from>
    <xdr:to>
      <xdr:col>10</xdr:col>
      <xdr:colOff>586740</xdr:colOff>
      <xdr:row>21</xdr:row>
      <xdr:rowOff>7620</xdr:rowOff>
    </xdr:to>
    <xdr:graphicFrame macro="">
      <xdr:nvGraphicFramePr>
        <xdr:cNvPr id="2" name="Chart 1">
          <a:extLst>
            <a:ext uri="{FF2B5EF4-FFF2-40B4-BE49-F238E27FC236}">
              <a16:creationId xmlns:a16="http://schemas.microsoft.com/office/drawing/2014/main" id="{69B3B8E0-AFFF-432A-8D2A-88915EDFF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7620</xdr:colOff>
      <xdr:row>6</xdr:row>
      <xdr:rowOff>0</xdr:rowOff>
    </xdr:from>
    <xdr:to>
      <xdr:col>12</xdr:col>
      <xdr:colOff>7620</xdr:colOff>
      <xdr:row>20</xdr:row>
      <xdr:rowOff>175260</xdr:rowOff>
    </xdr:to>
    <xdr:graphicFrame macro="">
      <xdr:nvGraphicFramePr>
        <xdr:cNvPr id="2" name="Chart 1">
          <a:extLst>
            <a:ext uri="{FF2B5EF4-FFF2-40B4-BE49-F238E27FC236}">
              <a16:creationId xmlns:a16="http://schemas.microsoft.com/office/drawing/2014/main" id="{02460954-C7FF-EC02-F7DB-0CF8E9A20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7620</xdr:colOff>
      <xdr:row>5</xdr:row>
      <xdr:rowOff>0</xdr:rowOff>
    </xdr:from>
    <xdr:to>
      <xdr:col>11</xdr:col>
      <xdr:colOff>312420</xdr:colOff>
      <xdr:row>20</xdr:row>
      <xdr:rowOff>0</xdr:rowOff>
    </xdr:to>
    <xdr:graphicFrame macro="">
      <xdr:nvGraphicFramePr>
        <xdr:cNvPr id="3" name="Chart 2">
          <a:extLst>
            <a:ext uri="{FF2B5EF4-FFF2-40B4-BE49-F238E27FC236}">
              <a16:creationId xmlns:a16="http://schemas.microsoft.com/office/drawing/2014/main" id="{A8CC0357-414A-E55E-97AB-29050E56E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7620</xdr:colOff>
      <xdr:row>6</xdr:row>
      <xdr:rowOff>0</xdr:rowOff>
    </xdr:from>
    <xdr:to>
      <xdr:col>11</xdr:col>
      <xdr:colOff>601980</xdr:colOff>
      <xdr:row>21</xdr:row>
      <xdr:rowOff>0</xdr:rowOff>
    </xdr:to>
    <xdr:graphicFrame macro="">
      <xdr:nvGraphicFramePr>
        <xdr:cNvPr id="2" name="Chart 1">
          <a:extLst>
            <a:ext uri="{FF2B5EF4-FFF2-40B4-BE49-F238E27FC236}">
              <a16:creationId xmlns:a16="http://schemas.microsoft.com/office/drawing/2014/main" id="{77807931-E7B4-EA46-EC53-2FFE3AC69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5</xdr:row>
      <xdr:rowOff>7620</xdr:rowOff>
    </xdr:from>
    <xdr:to>
      <xdr:col>8</xdr:col>
      <xdr:colOff>15240</xdr:colOff>
      <xdr:row>20</xdr:row>
      <xdr:rowOff>15240</xdr:rowOff>
    </xdr:to>
    <xdr:graphicFrame macro="">
      <xdr:nvGraphicFramePr>
        <xdr:cNvPr id="2" name="Chart 1">
          <a:extLst>
            <a:ext uri="{FF2B5EF4-FFF2-40B4-BE49-F238E27FC236}">
              <a16:creationId xmlns:a16="http://schemas.microsoft.com/office/drawing/2014/main" id="{65926E3B-B926-C2D7-D91A-2D3A09E18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3</xdr:row>
      <xdr:rowOff>175260</xdr:rowOff>
    </xdr:from>
    <xdr:to>
      <xdr:col>8</xdr:col>
      <xdr:colOff>7620</xdr:colOff>
      <xdr:row>21</xdr:row>
      <xdr:rowOff>7620</xdr:rowOff>
    </xdr:to>
    <xdr:graphicFrame macro="">
      <xdr:nvGraphicFramePr>
        <xdr:cNvPr id="2" name="Chart 1">
          <a:extLst>
            <a:ext uri="{FF2B5EF4-FFF2-40B4-BE49-F238E27FC236}">
              <a16:creationId xmlns:a16="http://schemas.microsoft.com/office/drawing/2014/main" id="{860DCDE0-11D6-D05A-3B54-5038297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7620</xdr:colOff>
      <xdr:row>6</xdr:row>
      <xdr:rowOff>0</xdr:rowOff>
    </xdr:from>
    <xdr:to>
      <xdr:col>12</xdr:col>
      <xdr:colOff>0</xdr:colOff>
      <xdr:row>21</xdr:row>
      <xdr:rowOff>0</xdr:rowOff>
    </xdr:to>
    <xdr:graphicFrame macro="">
      <xdr:nvGraphicFramePr>
        <xdr:cNvPr id="2" name="Chart 1">
          <a:extLst>
            <a:ext uri="{FF2B5EF4-FFF2-40B4-BE49-F238E27FC236}">
              <a16:creationId xmlns:a16="http://schemas.microsoft.com/office/drawing/2014/main" id="{4D618A06-97BB-1747-7F6D-F643F7A50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15240</xdr:colOff>
      <xdr:row>6</xdr:row>
      <xdr:rowOff>15240</xdr:rowOff>
    </xdr:from>
    <xdr:to>
      <xdr:col>12</xdr:col>
      <xdr:colOff>533400</xdr:colOff>
      <xdr:row>21</xdr:row>
      <xdr:rowOff>15240</xdr:rowOff>
    </xdr:to>
    <xdr:graphicFrame macro="">
      <xdr:nvGraphicFramePr>
        <xdr:cNvPr id="2" name="Chart 1">
          <a:extLst>
            <a:ext uri="{FF2B5EF4-FFF2-40B4-BE49-F238E27FC236}">
              <a16:creationId xmlns:a16="http://schemas.microsoft.com/office/drawing/2014/main" id="{101EC299-9CDF-54CE-AA8A-53AD71CDD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497632</xdr:colOff>
      <xdr:row>11</xdr:row>
      <xdr:rowOff>155510</xdr:rowOff>
    </xdr:from>
    <xdr:to>
      <xdr:col>30</xdr:col>
      <xdr:colOff>311020</xdr:colOff>
      <xdr:row>49</xdr:row>
      <xdr:rowOff>15552</xdr:rowOff>
    </xdr:to>
    <xdr:sp macro="" textlink="">
      <xdr:nvSpPr>
        <xdr:cNvPr id="14" name="Rectangle: Rounded Corners 13">
          <a:extLst>
            <a:ext uri="{FF2B5EF4-FFF2-40B4-BE49-F238E27FC236}">
              <a16:creationId xmlns:a16="http://schemas.microsoft.com/office/drawing/2014/main" id="{89B27591-D748-BFB9-3BFB-9D3EEB91ED79}"/>
            </a:ext>
          </a:extLst>
        </xdr:cNvPr>
        <xdr:cNvSpPr/>
      </xdr:nvSpPr>
      <xdr:spPr>
        <a:xfrm>
          <a:off x="4743061" y="2208245"/>
          <a:ext cx="13762653" cy="6951307"/>
        </a:xfrm>
        <a:prstGeom prst="roundRect">
          <a:avLst>
            <a:gd name="adj" fmla="val 737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504701</xdr:colOff>
      <xdr:row>18</xdr:row>
      <xdr:rowOff>9896</xdr:rowOff>
    </xdr:from>
    <xdr:to>
      <xdr:col>14</xdr:col>
      <xdr:colOff>461752</xdr:colOff>
      <xdr:row>33</xdr:row>
      <xdr:rowOff>81148</xdr:rowOff>
    </xdr:to>
    <xdr:graphicFrame macro="">
      <xdr:nvGraphicFramePr>
        <xdr:cNvPr id="15" name="Chart 14">
          <a:extLst>
            <a:ext uri="{FF2B5EF4-FFF2-40B4-BE49-F238E27FC236}">
              <a16:creationId xmlns:a16="http://schemas.microsoft.com/office/drawing/2014/main" id="{8C311BBB-E944-4793-81DF-03FED9C33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494804</xdr:colOff>
      <xdr:row>33</xdr:row>
      <xdr:rowOff>98961</xdr:rowOff>
    </xdr:from>
    <xdr:to>
      <xdr:col>14</xdr:col>
      <xdr:colOff>465116</xdr:colOff>
      <xdr:row>49</xdr:row>
      <xdr:rowOff>46653</xdr:rowOff>
    </xdr:to>
    <xdr:graphicFrame macro="">
      <xdr:nvGraphicFramePr>
        <xdr:cNvPr id="16" name="Chart 15">
          <a:extLst>
            <a:ext uri="{FF2B5EF4-FFF2-40B4-BE49-F238E27FC236}">
              <a16:creationId xmlns:a16="http://schemas.microsoft.com/office/drawing/2014/main" id="{0ECB7E03-D40E-4EA5-B137-AC80894A6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435429</xdr:colOff>
      <xdr:row>33</xdr:row>
      <xdr:rowOff>69272</xdr:rowOff>
    </xdr:from>
    <xdr:to>
      <xdr:col>27</xdr:col>
      <xdr:colOff>306779</xdr:colOff>
      <xdr:row>49</xdr:row>
      <xdr:rowOff>11875</xdr:rowOff>
    </xdr:to>
    <xdr:graphicFrame macro="">
      <xdr:nvGraphicFramePr>
        <xdr:cNvPr id="17" name="Chart 16">
          <a:extLst>
            <a:ext uri="{FF2B5EF4-FFF2-40B4-BE49-F238E27FC236}">
              <a16:creationId xmlns:a16="http://schemas.microsoft.com/office/drawing/2014/main" id="{F0605B59-6E19-44AF-9C7A-168C07040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475013</xdr:colOff>
      <xdr:row>33</xdr:row>
      <xdr:rowOff>89065</xdr:rowOff>
    </xdr:from>
    <xdr:to>
      <xdr:col>21</xdr:col>
      <xdr:colOff>425533</xdr:colOff>
      <xdr:row>49</xdr:row>
      <xdr:rowOff>5937</xdr:rowOff>
    </xdr:to>
    <xdr:graphicFrame macro="">
      <xdr:nvGraphicFramePr>
        <xdr:cNvPr id="18" name="Chart 17">
          <a:extLst>
            <a:ext uri="{FF2B5EF4-FFF2-40B4-BE49-F238E27FC236}">
              <a16:creationId xmlns:a16="http://schemas.microsoft.com/office/drawing/2014/main" id="{D706467B-3684-4D54-BD5A-13A609627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465116</xdr:colOff>
      <xdr:row>18</xdr:row>
      <xdr:rowOff>9897</xdr:rowOff>
    </xdr:from>
    <xdr:to>
      <xdr:col>21</xdr:col>
      <xdr:colOff>406036</xdr:colOff>
      <xdr:row>33</xdr:row>
      <xdr:rowOff>81149</xdr:rowOff>
    </xdr:to>
    <xdr:graphicFrame macro="">
      <xdr:nvGraphicFramePr>
        <xdr:cNvPr id="19" name="Chart 18">
          <a:extLst>
            <a:ext uri="{FF2B5EF4-FFF2-40B4-BE49-F238E27FC236}">
              <a16:creationId xmlns:a16="http://schemas.microsoft.com/office/drawing/2014/main" id="{04275157-68DE-470A-9730-41C0793A1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425533</xdr:colOff>
      <xdr:row>18</xdr:row>
      <xdr:rowOff>9896</xdr:rowOff>
    </xdr:from>
    <xdr:to>
      <xdr:col>27</xdr:col>
      <xdr:colOff>302722</xdr:colOff>
      <xdr:row>33</xdr:row>
      <xdr:rowOff>81148</xdr:rowOff>
    </xdr:to>
    <xdr:graphicFrame macro="">
      <xdr:nvGraphicFramePr>
        <xdr:cNvPr id="20" name="Chart 19">
          <a:extLst>
            <a:ext uri="{FF2B5EF4-FFF2-40B4-BE49-F238E27FC236}">
              <a16:creationId xmlns:a16="http://schemas.microsoft.com/office/drawing/2014/main" id="{FC8C8CC9-85B7-4230-B741-651F55108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326728</xdr:colOff>
      <xdr:row>33</xdr:row>
      <xdr:rowOff>42921</xdr:rowOff>
    </xdr:from>
    <xdr:to>
      <xdr:col>30</xdr:col>
      <xdr:colOff>336058</xdr:colOff>
      <xdr:row>49</xdr:row>
      <xdr:rowOff>15551</xdr:rowOff>
    </xdr:to>
    <mc:AlternateContent xmlns:mc="http://schemas.openxmlformats.org/markup-compatibility/2006">
      <mc:Choice xmlns:a14="http://schemas.microsoft.com/office/drawing/2010/main" Requires="a14">
        <xdr:graphicFrame macro="">
          <xdr:nvGraphicFramePr>
            <xdr:cNvPr id="22" name="Sex">
              <a:extLst>
                <a:ext uri="{FF2B5EF4-FFF2-40B4-BE49-F238E27FC236}">
                  <a16:creationId xmlns:a16="http://schemas.microsoft.com/office/drawing/2014/main" id="{7608E20B-4B32-C884-9BDF-D3C7B523A22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6701952" y="6201125"/>
              <a:ext cx="1828800" cy="2958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309155</xdr:colOff>
      <xdr:row>18</xdr:row>
      <xdr:rowOff>9798</xdr:rowOff>
    </xdr:from>
    <xdr:to>
      <xdr:col>30</xdr:col>
      <xdr:colOff>318485</xdr:colOff>
      <xdr:row>33</xdr:row>
      <xdr:rowOff>93306</xdr:rowOff>
    </xdr:to>
    <mc:AlternateContent xmlns:mc="http://schemas.openxmlformats.org/markup-compatibility/2006">
      <mc:Choice xmlns:a14="http://schemas.microsoft.com/office/drawing/2010/main" Requires="a14">
        <xdr:graphicFrame macro="">
          <xdr:nvGraphicFramePr>
            <xdr:cNvPr id="23" name="Age">
              <a:extLst>
                <a:ext uri="{FF2B5EF4-FFF2-40B4-BE49-F238E27FC236}">
                  <a16:creationId xmlns:a16="http://schemas.microsoft.com/office/drawing/2014/main" id="{12D66AD5-99B9-B3EF-DAC4-992DA3DD676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6684379" y="3368818"/>
              <a:ext cx="1828800" cy="2882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217715</xdr:colOff>
      <xdr:row>11</xdr:row>
      <xdr:rowOff>171061</xdr:rowOff>
    </xdr:from>
    <xdr:to>
      <xdr:col>30</xdr:col>
      <xdr:colOff>139959</xdr:colOff>
      <xdr:row>17</xdr:row>
      <xdr:rowOff>171061</xdr:rowOff>
    </xdr:to>
    <xdr:sp macro="" textlink="">
      <xdr:nvSpPr>
        <xdr:cNvPr id="24" name="TextBox 23">
          <a:extLst>
            <a:ext uri="{FF2B5EF4-FFF2-40B4-BE49-F238E27FC236}">
              <a16:creationId xmlns:a16="http://schemas.microsoft.com/office/drawing/2014/main" id="{75FF5A47-E700-EF12-691F-8E7A4E8E3690}"/>
            </a:ext>
          </a:extLst>
        </xdr:cNvPr>
        <xdr:cNvSpPr txBox="1"/>
      </xdr:nvSpPr>
      <xdr:spPr>
        <a:xfrm>
          <a:off x="5069633" y="2223796"/>
          <a:ext cx="13265020" cy="1119673"/>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Titanic</a:t>
          </a:r>
          <a:r>
            <a:rPr lang="en-US" sz="3200" b="1" baseline="0"/>
            <a:t> Analysis</a:t>
          </a:r>
          <a:endParaRPr lang="en-US" sz="3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5</xdr:row>
      <xdr:rowOff>0</xdr:rowOff>
    </xdr:from>
    <xdr:to>
      <xdr:col>11</xdr:col>
      <xdr:colOff>312420</xdr:colOff>
      <xdr:row>20</xdr:row>
      <xdr:rowOff>0</xdr:rowOff>
    </xdr:to>
    <xdr:graphicFrame macro="">
      <xdr:nvGraphicFramePr>
        <xdr:cNvPr id="2" name="Chart 1">
          <a:extLst>
            <a:ext uri="{FF2B5EF4-FFF2-40B4-BE49-F238E27FC236}">
              <a16:creationId xmlns:a16="http://schemas.microsoft.com/office/drawing/2014/main" id="{69346D52-11D7-87DA-0B6C-CB6C000C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5</xdr:row>
      <xdr:rowOff>0</xdr:rowOff>
    </xdr:from>
    <xdr:to>
      <xdr:col>10</xdr:col>
      <xdr:colOff>30480</xdr:colOff>
      <xdr:row>20</xdr:row>
      <xdr:rowOff>0</xdr:rowOff>
    </xdr:to>
    <xdr:graphicFrame macro="">
      <xdr:nvGraphicFramePr>
        <xdr:cNvPr id="2" name="Chart 1">
          <a:extLst>
            <a:ext uri="{FF2B5EF4-FFF2-40B4-BE49-F238E27FC236}">
              <a16:creationId xmlns:a16="http://schemas.microsoft.com/office/drawing/2014/main" id="{3DA5E7CD-A56B-3DCD-9984-D774F765A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6</xdr:row>
      <xdr:rowOff>7620</xdr:rowOff>
    </xdr:from>
    <xdr:to>
      <xdr:col>10</xdr:col>
      <xdr:colOff>7620</xdr:colOff>
      <xdr:row>21</xdr:row>
      <xdr:rowOff>7620</xdr:rowOff>
    </xdr:to>
    <xdr:graphicFrame macro="">
      <xdr:nvGraphicFramePr>
        <xdr:cNvPr id="2" name="Chart 1">
          <a:extLst>
            <a:ext uri="{FF2B5EF4-FFF2-40B4-BE49-F238E27FC236}">
              <a16:creationId xmlns:a16="http://schemas.microsoft.com/office/drawing/2014/main" id="{0C0A8743-573A-176D-FE62-E48E23C12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5</xdr:row>
      <xdr:rowOff>0</xdr:rowOff>
    </xdr:from>
    <xdr:to>
      <xdr:col>11</xdr:col>
      <xdr:colOff>266700</xdr:colOff>
      <xdr:row>21</xdr:row>
      <xdr:rowOff>7620</xdr:rowOff>
    </xdr:to>
    <xdr:graphicFrame macro="">
      <xdr:nvGraphicFramePr>
        <xdr:cNvPr id="2" name="Chart 1">
          <a:extLst>
            <a:ext uri="{FF2B5EF4-FFF2-40B4-BE49-F238E27FC236}">
              <a16:creationId xmlns:a16="http://schemas.microsoft.com/office/drawing/2014/main" id="{B716778E-A78F-693D-BB82-71F8FBA32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5</xdr:row>
      <xdr:rowOff>0</xdr:rowOff>
    </xdr:from>
    <xdr:to>
      <xdr:col>7</xdr:col>
      <xdr:colOff>601980</xdr:colOff>
      <xdr:row>20</xdr:row>
      <xdr:rowOff>0</xdr:rowOff>
    </xdr:to>
    <xdr:graphicFrame macro="">
      <xdr:nvGraphicFramePr>
        <xdr:cNvPr id="2" name="Chart 1">
          <a:extLst>
            <a:ext uri="{FF2B5EF4-FFF2-40B4-BE49-F238E27FC236}">
              <a16:creationId xmlns:a16="http://schemas.microsoft.com/office/drawing/2014/main" id="{7BD86620-81EB-60AD-75CC-7F3E90EFB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15240</xdr:colOff>
      <xdr:row>20</xdr:row>
      <xdr:rowOff>0</xdr:rowOff>
    </xdr:to>
    <xdr:graphicFrame macro="">
      <xdr:nvGraphicFramePr>
        <xdr:cNvPr id="2" name="Chart 1">
          <a:extLst>
            <a:ext uri="{FF2B5EF4-FFF2-40B4-BE49-F238E27FC236}">
              <a16:creationId xmlns:a16="http://schemas.microsoft.com/office/drawing/2014/main" id="{E36F502C-C766-6CA0-051A-CBE1DD253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5</xdr:row>
      <xdr:rowOff>22860</xdr:rowOff>
    </xdr:from>
    <xdr:to>
      <xdr:col>8</xdr:col>
      <xdr:colOff>601980</xdr:colOff>
      <xdr:row>20</xdr:row>
      <xdr:rowOff>7620</xdr:rowOff>
    </xdr:to>
    <xdr:graphicFrame macro="">
      <xdr:nvGraphicFramePr>
        <xdr:cNvPr id="2" name="Chart 1">
          <a:extLst>
            <a:ext uri="{FF2B5EF4-FFF2-40B4-BE49-F238E27FC236}">
              <a16:creationId xmlns:a16="http://schemas.microsoft.com/office/drawing/2014/main" id="{92268B9F-DA18-5D80-2A40-EC25EFD9F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15240</xdr:colOff>
      <xdr:row>4</xdr:row>
      <xdr:rowOff>7620</xdr:rowOff>
    </xdr:from>
    <xdr:to>
      <xdr:col>11</xdr:col>
      <xdr:colOff>601980</xdr:colOff>
      <xdr:row>19</xdr:row>
      <xdr:rowOff>22860</xdr:rowOff>
    </xdr:to>
    <xdr:graphicFrame macro="">
      <xdr:nvGraphicFramePr>
        <xdr:cNvPr id="2" name="Chart 1">
          <a:extLst>
            <a:ext uri="{FF2B5EF4-FFF2-40B4-BE49-F238E27FC236}">
              <a16:creationId xmlns:a16="http://schemas.microsoft.com/office/drawing/2014/main" id="{9CB17231-2B53-BCDB-144C-75338028F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SER" refreshedDate="45822.629472916669" createdVersion="8" refreshedVersion="8" minRefreshableVersion="3" recordCount="418" xr:uid="{D0172079-3290-478A-897E-95D0371D806B}">
  <cacheSource type="worksheet">
    <worksheetSource name="Table1"/>
  </cacheSource>
  <cacheFields count="16">
    <cacheField name="PassengerId" numFmtId="0">
      <sharedItems containsSemiMixedTypes="0" containsString="0" containsNumber="1" containsInteger="1" minValue="892" maxValue="1309"/>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2"/>
        <n v="1"/>
      </sharedItems>
    </cacheField>
    <cacheField name="Name" numFmtId="0">
      <sharedItems/>
    </cacheField>
    <cacheField name="Sex" numFmtId="0">
      <sharedItems count="2">
        <s v="male"/>
        <s v="female"/>
      </sharedItems>
    </cacheField>
    <cacheField name="Age" numFmtId="0">
      <sharedItems containsSemiMixedTypes="0" containsString="0" containsNumber="1" minValue="0.17" maxValue="76" count="80">
        <n v="34.5"/>
        <n v="47"/>
        <n v="62"/>
        <n v="27"/>
        <n v="22"/>
        <n v="14"/>
        <n v="30"/>
        <n v="26"/>
        <n v="18"/>
        <n v="21"/>
        <n v="30.2"/>
        <n v="46"/>
        <n v="23"/>
        <n v="63"/>
        <n v="24"/>
        <n v="35"/>
        <n v="45"/>
        <n v="55"/>
        <n v="9"/>
        <n v="48"/>
        <n v="50"/>
        <n v="22.5"/>
        <n v="41"/>
        <n v="33"/>
        <n v="18.5"/>
        <n v="25"/>
        <n v="39"/>
        <n v="60"/>
        <n v="36"/>
        <n v="20"/>
        <n v="28"/>
        <n v="10"/>
        <n v="17"/>
        <n v="32"/>
        <n v="13"/>
        <n v="31"/>
        <n v="29"/>
        <n v="28.5"/>
        <n v="32.5"/>
        <n v="6"/>
        <n v="67"/>
        <n v="49"/>
        <n v="2"/>
        <n v="76"/>
        <n v="43"/>
        <n v="16"/>
        <n v="1"/>
        <n v="12"/>
        <n v="42"/>
        <n v="53"/>
        <n v="26.5"/>
        <n v="40"/>
        <n v="61"/>
        <n v="60.5"/>
        <n v="7"/>
        <n v="15"/>
        <n v="54"/>
        <n v="64"/>
        <n v="37"/>
        <n v="34"/>
        <n v="11.5"/>
        <n v="8"/>
        <n v="0.33"/>
        <n v="38"/>
        <n v="57"/>
        <n v="40.5"/>
        <n v="0.92"/>
        <n v="19"/>
        <n v="36.5"/>
        <n v="0.75"/>
        <n v="0.83"/>
        <n v="58"/>
        <n v="0.17"/>
        <n v="59"/>
        <n v="14.5"/>
        <n v="44"/>
        <n v="5"/>
        <n v="51"/>
        <n v="3"/>
        <n v="38.5"/>
      </sharedItems>
    </cacheField>
    <cacheField name="Age Group" numFmtId="0">
      <sharedItems count="4">
        <s v="Adult"/>
        <s v="Elder"/>
        <s v="Youth"/>
        <s v="Teen"/>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0">
      <sharedItems containsString="0" containsBlank="1" containsNumber="1" minValue="0" maxValue="512.32920000000001"/>
    </cacheField>
    <cacheField name="Cabin" numFmtId="0">
      <sharedItems/>
    </cacheField>
    <cacheField name="Embarked" numFmtId="0">
      <sharedItems count="3">
        <s v="Q"/>
        <s v="S"/>
        <s v="C"/>
      </sharedItems>
    </cacheField>
    <cacheField name="Child" numFmtId="0">
      <sharedItems/>
    </cacheField>
    <cacheField name="had siblings" numFmtId="0">
      <sharedItems count="2">
        <s v="no"/>
        <s v="yes"/>
      </sharedItems>
    </cacheField>
    <cacheField name="had children" numFmtId="0">
      <sharedItems count="2">
        <s v="no"/>
        <s v="yes"/>
      </sharedItems>
    </cacheField>
  </cacheFields>
  <extLst>
    <ext xmlns:x14="http://schemas.microsoft.com/office/spreadsheetml/2009/9/main" uri="{725AE2AE-9491-48be-B2B4-4EB974FC3084}">
      <x14:pivotCacheDefinition pivotCacheId="1136130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x v="0"/>
    <s v="Kelly, Mr. James"/>
    <x v="0"/>
    <x v="0"/>
    <x v="0"/>
    <n v="0"/>
    <n v="0"/>
    <n v="330911"/>
    <n v="7.8292000000000002"/>
    <s v="unknown"/>
    <x v="0"/>
    <s v="no"/>
    <x v="0"/>
    <x v="0"/>
  </r>
  <r>
    <n v="893"/>
    <x v="1"/>
    <x v="0"/>
    <s v="Wilkes, Mrs. James (Ellen Needs)"/>
    <x v="1"/>
    <x v="1"/>
    <x v="0"/>
    <n v="1"/>
    <n v="0"/>
    <n v="363272"/>
    <n v="7"/>
    <s v="unknown"/>
    <x v="1"/>
    <s v="no"/>
    <x v="1"/>
    <x v="0"/>
  </r>
  <r>
    <n v="894"/>
    <x v="0"/>
    <x v="1"/>
    <s v="Myles, Mr. Thomas Francis"/>
    <x v="0"/>
    <x v="2"/>
    <x v="1"/>
    <n v="0"/>
    <n v="0"/>
    <n v="240276"/>
    <n v="9.6875"/>
    <s v="unknown"/>
    <x v="0"/>
    <s v="no"/>
    <x v="0"/>
    <x v="0"/>
  </r>
  <r>
    <n v="895"/>
    <x v="0"/>
    <x v="0"/>
    <s v="Wirz, Mr. Albert"/>
    <x v="0"/>
    <x v="3"/>
    <x v="2"/>
    <n v="0"/>
    <n v="0"/>
    <n v="315154"/>
    <n v="8.6624999999999996"/>
    <s v="unknown"/>
    <x v="1"/>
    <s v="no"/>
    <x v="0"/>
    <x v="0"/>
  </r>
  <r>
    <n v="896"/>
    <x v="1"/>
    <x v="0"/>
    <s v="Hirvonen, Mrs. Alexander (Helga E Lindqvist)"/>
    <x v="1"/>
    <x v="4"/>
    <x v="2"/>
    <n v="1"/>
    <n v="1"/>
    <n v="3101298"/>
    <n v="12.2875"/>
    <s v="unknown"/>
    <x v="1"/>
    <s v="no"/>
    <x v="1"/>
    <x v="1"/>
  </r>
  <r>
    <n v="897"/>
    <x v="0"/>
    <x v="0"/>
    <s v="Svensson, Mr. Johan Cervin"/>
    <x v="0"/>
    <x v="5"/>
    <x v="3"/>
    <n v="0"/>
    <n v="0"/>
    <n v="7538"/>
    <n v="9.2249999999999996"/>
    <s v="unknown"/>
    <x v="1"/>
    <s v="yes"/>
    <x v="0"/>
    <x v="0"/>
  </r>
  <r>
    <n v="898"/>
    <x v="1"/>
    <x v="0"/>
    <s v="Connolly, Miss. Kate"/>
    <x v="1"/>
    <x v="6"/>
    <x v="0"/>
    <n v="0"/>
    <n v="0"/>
    <n v="330972"/>
    <n v="7.6292"/>
    <s v="unknown"/>
    <x v="0"/>
    <s v="no"/>
    <x v="0"/>
    <x v="0"/>
  </r>
  <r>
    <n v="899"/>
    <x v="0"/>
    <x v="1"/>
    <s v="Caldwell, Mr. Albert Francis"/>
    <x v="0"/>
    <x v="7"/>
    <x v="2"/>
    <n v="1"/>
    <n v="1"/>
    <n v="248738"/>
    <n v="29"/>
    <s v="unknown"/>
    <x v="1"/>
    <s v="no"/>
    <x v="1"/>
    <x v="1"/>
  </r>
  <r>
    <n v="900"/>
    <x v="1"/>
    <x v="0"/>
    <s v="Abrahim, Mrs. Joseph (Sophie Halaut Easu)"/>
    <x v="1"/>
    <x v="8"/>
    <x v="2"/>
    <n v="0"/>
    <n v="0"/>
    <n v="2657"/>
    <n v="7.2291999999999996"/>
    <s v="unknown"/>
    <x v="2"/>
    <s v="no"/>
    <x v="0"/>
    <x v="0"/>
  </r>
  <r>
    <n v="901"/>
    <x v="0"/>
    <x v="0"/>
    <s v="Davies, Mr. John Samuel"/>
    <x v="0"/>
    <x v="9"/>
    <x v="2"/>
    <n v="2"/>
    <n v="0"/>
    <s v="A/4 48871"/>
    <n v="24.15"/>
    <s v="unknown"/>
    <x v="1"/>
    <s v="no"/>
    <x v="1"/>
    <x v="0"/>
  </r>
  <r>
    <n v="902"/>
    <x v="0"/>
    <x v="0"/>
    <s v="Ilieff, Mr. Ylio"/>
    <x v="0"/>
    <x v="10"/>
    <x v="0"/>
    <n v="0"/>
    <n v="0"/>
    <n v="349220"/>
    <n v="7.8958000000000004"/>
    <s v="unknown"/>
    <x v="1"/>
    <s v="no"/>
    <x v="0"/>
    <x v="0"/>
  </r>
  <r>
    <n v="903"/>
    <x v="0"/>
    <x v="2"/>
    <s v="Jones, Mr. Charles Cresson"/>
    <x v="0"/>
    <x v="11"/>
    <x v="0"/>
    <n v="0"/>
    <n v="0"/>
    <n v="694"/>
    <n v="26"/>
    <s v="unknown"/>
    <x v="1"/>
    <s v="no"/>
    <x v="0"/>
    <x v="0"/>
  </r>
  <r>
    <n v="904"/>
    <x v="1"/>
    <x v="2"/>
    <s v="Snyder, Mrs. John Pillsbury (Nelle Stevenson)"/>
    <x v="1"/>
    <x v="12"/>
    <x v="2"/>
    <n v="1"/>
    <n v="0"/>
    <n v="21228"/>
    <n v="82.2667"/>
    <s v="B45"/>
    <x v="1"/>
    <s v="no"/>
    <x v="1"/>
    <x v="0"/>
  </r>
  <r>
    <n v="905"/>
    <x v="0"/>
    <x v="1"/>
    <s v="Howard, Mr. Benjamin"/>
    <x v="0"/>
    <x v="13"/>
    <x v="1"/>
    <n v="1"/>
    <n v="0"/>
    <n v="24065"/>
    <n v="26"/>
    <s v="unknown"/>
    <x v="1"/>
    <s v="no"/>
    <x v="1"/>
    <x v="0"/>
  </r>
  <r>
    <n v="906"/>
    <x v="1"/>
    <x v="2"/>
    <s v="Chaffee, Mrs. Herbert Fuller (Carrie Constance Toogood)"/>
    <x v="1"/>
    <x v="1"/>
    <x v="0"/>
    <n v="1"/>
    <n v="0"/>
    <s v="W.E.P. 5734"/>
    <n v="61.174999999999997"/>
    <s v="E31"/>
    <x v="1"/>
    <s v="no"/>
    <x v="1"/>
    <x v="0"/>
  </r>
  <r>
    <n v="907"/>
    <x v="1"/>
    <x v="1"/>
    <s v="del Carlo, Mrs. Sebastiano (Argenia Genovesi)"/>
    <x v="1"/>
    <x v="14"/>
    <x v="2"/>
    <n v="1"/>
    <n v="0"/>
    <s v="SC/PARIS 2167"/>
    <n v="27.720800000000001"/>
    <s v="unknown"/>
    <x v="2"/>
    <s v="no"/>
    <x v="1"/>
    <x v="0"/>
  </r>
  <r>
    <n v="908"/>
    <x v="0"/>
    <x v="1"/>
    <s v="Keane, Mr. Daniel"/>
    <x v="0"/>
    <x v="15"/>
    <x v="0"/>
    <n v="0"/>
    <n v="0"/>
    <n v="233734"/>
    <n v="12.35"/>
    <s v="unknown"/>
    <x v="0"/>
    <s v="no"/>
    <x v="0"/>
    <x v="0"/>
  </r>
  <r>
    <n v="909"/>
    <x v="0"/>
    <x v="0"/>
    <s v="Assaf, Mr. Gerios"/>
    <x v="0"/>
    <x v="9"/>
    <x v="2"/>
    <n v="0"/>
    <n v="0"/>
    <n v="2692"/>
    <n v="7.2249999999999996"/>
    <s v="unknown"/>
    <x v="2"/>
    <s v="no"/>
    <x v="0"/>
    <x v="0"/>
  </r>
  <r>
    <n v="910"/>
    <x v="1"/>
    <x v="0"/>
    <s v="Ilmakangas, Miss. Ida Livija"/>
    <x v="1"/>
    <x v="3"/>
    <x v="2"/>
    <n v="1"/>
    <n v="0"/>
    <s v="STON/O2. 3101270"/>
    <n v="7.9249999999999998"/>
    <s v="unknown"/>
    <x v="1"/>
    <s v="no"/>
    <x v="1"/>
    <x v="0"/>
  </r>
  <r>
    <n v="911"/>
    <x v="1"/>
    <x v="0"/>
    <s v="Assaf Khalil, Mrs. Mariana (Miriam&quot;)&quot;"/>
    <x v="1"/>
    <x v="16"/>
    <x v="0"/>
    <n v="0"/>
    <n v="0"/>
    <n v="2696"/>
    <n v="7.2249999999999996"/>
    <s v="unknown"/>
    <x v="2"/>
    <s v="no"/>
    <x v="0"/>
    <x v="0"/>
  </r>
  <r>
    <n v="912"/>
    <x v="0"/>
    <x v="2"/>
    <s v="Rothschild, Mr. Martin"/>
    <x v="0"/>
    <x v="17"/>
    <x v="0"/>
    <n v="1"/>
    <n v="0"/>
    <s v="PC 17603"/>
    <n v="59.4"/>
    <s v="unknown"/>
    <x v="2"/>
    <s v="no"/>
    <x v="1"/>
    <x v="0"/>
  </r>
  <r>
    <n v="913"/>
    <x v="0"/>
    <x v="0"/>
    <s v="Olsen, Master. Artur Karl"/>
    <x v="0"/>
    <x v="18"/>
    <x v="3"/>
    <n v="0"/>
    <n v="1"/>
    <s v="C 17368"/>
    <n v="3.1707999999999998"/>
    <s v="unknown"/>
    <x v="1"/>
    <s v="yes"/>
    <x v="0"/>
    <x v="1"/>
  </r>
  <r>
    <n v="914"/>
    <x v="1"/>
    <x v="2"/>
    <s v="Flegenheim, Mrs. Alfred (Antoinette)"/>
    <x v="1"/>
    <x v="10"/>
    <x v="0"/>
    <n v="0"/>
    <n v="0"/>
    <s v="PC 17598"/>
    <n v="31.683299999999999"/>
    <s v="unknown"/>
    <x v="1"/>
    <s v="no"/>
    <x v="0"/>
    <x v="0"/>
  </r>
  <r>
    <n v="915"/>
    <x v="0"/>
    <x v="2"/>
    <s v="Williams, Mr. Richard Norris II"/>
    <x v="0"/>
    <x v="9"/>
    <x v="2"/>
    <n v="0"/>
    <n v="1"/>
    <s v="PC 17597"/>
    <n v="61.379199999999997"/>
    <s v="unknown"/>
    <x v="2"/>
    <s v="no"/>
    <x v="0"/>
    <x v="1"/>
  </r>
  <r>
    <n v="916"/>
    <x v="1"/>
    <x v="2"/>
    <s v="Ryerson, Mrs. Arthur Larned (Emily Maria Borie)"/>
    <x v="1"/>
    <x v="19"/>
    <x v="0"/>
    <n v="1"/>
    <n v="3"/>
    <s v="PC 17608"/>
    <n v="262.375"/>
    <s v="B57 B59 B63 B66"/>
    <x v="2"/>
    <s v="no"/>
    <x v="1"/>
    <x v="1"/>
  </r>
  <r>
    <n v="917"/>
    <x v="0"/>
    <x v="0"/>
    <s v="Robins, Mr. Alexander A"/>
    <x v="0"/>
    <x v="20"/>
    <x v="0"/>
    <n v="1"/>
    <n v="0"/>
    <s v="A/5. 3337"/>
    <n v="14.5"/>
    <s v="unknown"/>
    <x v="1"/>
    <s v="no"/>
    <x v="1"/>
    <x v="0"/>
  </r>
  <r>
    <n v="918"/>
    <x v="1"/>
    <x v="2"/>
    <s v="Ostby, Miss. Helene Ragnhild"/>
    <x v="1"/>
    <x v="4"/>
    <x v="2"/>
    <n v="0"/>
    <n v="1"/>
    <n v="113509"/>
    <n v="61.979199999999999"/>
    <s v="B36"/>
    <x v="2"/>
    <s v="no"/>
    <x v="0"/>
    <x v="1"/>
  </r>
  <r>
    <n v="919"/>
    <x v="0"/>
    <x v="0"/>
    <s v="Daher, Mr. Shedid"/>
    <x v="0"/>
    <x v="21"/>
    <x v="2"/>
    <n v="0"/>
    <n v="0"/>
    <n v="2698"/>
    <n v="7.2249999999999996"/>
    <s v="unknown"/>
    <x v="2"/>
    <s v="no"/>
    <x v="0"/>
    <x v="0"/>
  </r>
  <r>
    <n v="920"/>
    <x v="0"/>
    <x v="2"/>
    <s v="Brady, Mr. John Bertram"/>
    <x v="0"/>
    <x v="22"/>
    <x v="0"/>
    <n v="0"/>
    <n v="0"/>
    <n v="113054"/>
    <n v="30.5"/>
    <s v="A21"/>
    <x v="1"/>
    <s v="no"/>
    <x v="0"/>
    <x v="0"/>
  </r>
  <r>
    <n v="921"/>
    <x v="0"/>
    <x v="0"/>
    <s v="Samaan, Mr. Elias"/>
    <x v="0"/>
    <x v="10"/>
    <x v="0"/>
    <n v="2"/>
    <n v="0"/>
    <n v="2662"/>
    <n v="21.679200000000002"/>
    <s v="unknown"/>
    <x v="2"/>
    <s v="no"/>
    <x v="1"/>
    <x v="0"/>
  </r>
  <r>
    <n v="922"/>
    <x v="0"/>
    <x v="1"/>
    <s v="Louch, Mr. Charles Alexander"/>
    <x v="0"/>
    <x v="20"/>
    <x v="0"/>
    <n v="1"/>
    <n v="0"/>
    <s v="SC/AH 3085"/>
    <n v="26"/>
    <s v="unknown"/>
    <x v="1"/>
    <s v="no"/>
    <x v="1"/>
    <x v="0"/>
  </r>
  <r>
    <n v="923"/>
    <x v="0"/>
    <x v="1"/>
    <s v="Jefferys, Mr. Clifford Thomas"/>
    <x v="0"/>
    <x v="14"/>
    <x v="2"/>
    <n v="2"/>
    <n v="0"/>
    <s v="C.A. 31029"/>
    <n v="31.5"/>
    <s v="unknown"/>
    <x v="1"/>
    <s v="no"/>
    <x v="1"/>
    <x v="0"/>
  </r>
  <r>
    <n v="924"/>
    <x v="1"/>
    <x v="0"/>
    <s v="Dean, Mrs. Bertram (Eva Georgetta Light)"/>
    <x v="1"/>
    <x v="23"/>
    <x v="0"/>
    <n v="1"/>
    <n v="2"/>
    <s v="C.A. 2315"/>
    <n v="20.574999999999999"/>
    <s v="unknown"/>
    <x v="1"/>
    <s v="no"/>
    <x v="1"/>
    <x v="1"/>
  </r>
  <r>
    <n v="925"/>
    <x v="1"/>
    <x v="0"/>
    <s v="Johnston, Mrs. Andrew G (Elizabeth Lily&quot; Watson)&quot;"/>
    <x v="1"/>
    <x v="10"/>
    <x v="0"/>
    <n v="1"/>
    <n v="2"/>
    <s v="W./C. 6607"/>
    <n v="23.45"/>
    <s v="unknown"/>
    <x v="1"/>
    <s v="no"/>
    <x v="1"/>
    <x v="1"/>
  </r>
  <r>
    <n v="926"/>
    <x v="0"/>
    <x v="2"/>
    <s v="Mock, Mr. Philipp Edmund"/>
    <x v="0"/>
    <x v="6"/>
    <x v="0"/>
    <n v="1"/>
    <n v="0"/>
    <n v="13236"/>
    <n v="57.75"/>
    <s v="C78"/>
    <x v="2"/>
    <s v="no"/>
    <x v="1"/>
    <x v="0"/>
  </r>
  <r>
    <n v="927"/>
    <x v="0"/>
    <x v="0"/>
    <s v="Katavelas, Mr. Vassilios (Catavelas Vassilios&quot;)&quot;"/>
    <x v="0"/>
    <x v="24"/>
    <x v="2"/>
    <n v="0"/>
    <n v="0"/>
    <n v="2682"/>
    <n v="7.2291999999999996"/>
    <s v="unknown"/>
    <x v="2"/>
    <s v="no"/>
    <x v="0"/>
    <x v="0"/>
  </r>
  <r>
    <n v="928"/>
    <x v="1"/>
    <x v="0"/>
    <s v="Roth, Miss. Sarah A"/>
    <x v="1"/>
    <x v="10"/>
    <x v="0"/>
    <n v="0"/>
    <n v="0"/>
    <n v="342712"/>
    <n v="8.0500000000000007"/>
    <s v="unknown"/>
    <x v="1"/>
    <s v="no"/>
    <x v="0"/>
    <x v="0"/>
  </r>
  <r>
    <n v="929"/>
    <x v="1"/>
    <x v="0"/>
    <s v="Cacic, Miss. Manda"/>
    <x v="1"/>
    <x v="9"/>
    <x v="2"/>
    <n v="0"/>
    <n v="0"/>
    <n v="315087"/>
    <n v="8.6624999999999996"/>
    <s v="unknown"/>
    <x v="1"/>
    <s v="no"/>
    <x v="0"/>
    <x v="0"/>
  </r>
  <r>
    <n v="930"/>
    <x v="0"/>
    <x v="0"/>
    <s v="Sap, Mr. Julius"/>
    <x v="0"/>
    <x v="25"/>
    <x v="2"/>
    <n v="0"/>
    <n v="0"/>
    <n v="345768"/>
    <n v="9.5"/>
    <s v="unknown"/>
    <x v="1"/>
    <s v="no"/>
    <x v="0"/>
    <x v="0"/>
  </r>
  <r>
    <n v="931"/>
    <x v="0"/>
    <x v="0"/>
    <s v="Hee, Mr. Ling"/>
    <x v="0"/>
    <x v="10"/>
    <x v="0"/>
    <n v="0"/>
    <n v="0"/>
    <n v="1601"/>
    <n v="56.495800000000003"/>
    <s v="unknown"/>
    <x v="1"/>
    <s v="no"/>
    <x v="0"/>
    <x v="0"/>
  </r>
  <r>
    <n v="932"/>
    <x v="0"/>
    <x v="0"/>
    <s v="Karun, Mr. Franz"/>
    <x v="0"/>
    <x v="26"/>
    <x v="0"/>
    <n v="0"/>
    <n v="1"/>
    <n v="349256"/>
    <n v="13.416700000000001"/>
    <s v="unknown"/>
    <x v="2"/>
    <s v="no"/>
    <x v="0"/>
    <x v="1"/>
  </r>
  <r>
    <n v="933"/>
    <x v="0"/>
    <x v="2"/>
    <s v="Franklin, Mr. Thomas Parham"/>
    <x v="0"/>
    <x v="10"/>
    <x v="0"/>
    <n v="0"/>
    <n v="0"/>
    <n v="113778"/>
    <n v="26.55"/>
    <s v="D34"/>
    <x v="1"/>
    <s v="no"/>
    <x v="0"/>
    <x v="0"/>
  </r>
  <r>
    <n v="934"/>
    <x v="0"/>
    <x v="0"/>
    <s v="Goldsmith, Mr. Nathan"/>
    <x v="0"/>
    <x v="22"/>
    <x v="0"/>
    <n v="0"/>
    <n v="0"/>
    <s v="SOTON/O.Q. 3101263"/>
    <n v="7.85"/>
    <s v="unknown"/>
    <x v="1"/>
    <s v="no"/>
    <x v="0"/>
    <x v="0"/>
  </r>
  <r>
    <n v="935"/>
    <x v="1"/>
    <x v="1"/>
    <s v="Corbett, Mrs. Walter H (Irene Colvin)"/>
    <x v="1"/>
    <x v="6"/>
    <x v="0"/>
    <n v="0"/>
    <n v="0"/>
    <n v="237249"/>
    <n v="13"/>
    <s v="unknown"/>
    <x v="1"/>
    <s v="no"/>
    <x v="0"/>
    <x v="0"/>
  </r>
  <r>
    <n v="936"/>
    <x v="1"/>
    <x v="2"/>
    <s v="Kimball, Mrs. Edwin Nelson Jr (Gertrude Parsons)"/>
    <x v="1"/>
    <x v="16"/>
    <x v="0"/>
    <n v="1"/>
    <n v="0"/>
    <n v="11753"/>
    <n v="52.554200000000002"/>
    <s v="D19"/>
    <x v="1"/>
    <s v="no"/>
    <x v="1"/>
    <x v="0"/>
  </r>
  <r>
    <n v="937"/>
    <x v="0"/>
    <x v="0"/>
    <s v="Peltomaki, Mr. Nikolai Johannes"/>
    <x v="0"/>
    <x v="25"/>
    <x v="2"/>
    <n v="0"/>
    <n v="0"/>
    <s v="STON/O 2. 3101291"/>
    <n v="7.9249999999999998"/>
    <s v="unknown"/>
    <x v="1"/>
    <s v="no"/>
    <x v="0"/>
    <x v="0"/>
  </r>
  <r>
    <n v="938"/>
    <x v="0"/>
    <x v="2"/>
    <s v="Chevre, Mr. Paul Romaine"/>
    <x v="0"/>
    <x v="16"/>
    <x v="0"/>
    <n v="0"/>
    <n v="0"/>
    <s v="PC 17594"/>
    <n v="29.7"/>
    <s v="A9"/>
    <x v="2"/>
    <s v="no"/>
    <x v="0"/>
    <x v="0"/>
  </r>
  <r>
    <n v="939"/>
    <x v="0"/>
    <x v="0"/>
    <s v="Shaughnessy, Mr. Patrick"/>
    <x v="0"/>
    <x v="10"/>
    <x v="0"/>
    <n v="0"/>
    <n v="0"/>
    <n v="370374"/>
    <n v="7.75"/>
    <s v="unknown"/>
    <x v="0"/>
    <s v="no"/>
    <x v="0"/>
    <x v="0"/>
  </r>
  <r>
    <n v="940"/>
    <x v="1"/>
    <x v="2"/>
    <s v="Bucknell, Mrs. William Robert (Emma Eliza Ward)"/>
    <x v="1"/>
    <x v="27"/>
    <x v="1"/>
    <n v="0"/>
    <n v="0"/>
    <n v="11813"/>
    <n v="76.291700000000006"/>
    <s v="D15"/>
    <x v="2"/>
    <s v="no"/>
    <x v="0"/>
    <x v="0"/>
  </r>
  <r>
    <n v="941"/>
    <x v="1"/>
    <x v="0"/>
    <s v="Coutts, Mrs. William (Winnie Minnie&quot; Treanor)&quot;"/>
    <x v="1"/>
    <x v="28"/>
    <x v="0"/>
    <n v="0"/>
    <n v="2"/>
    <s v="C.A. 37671"/>
    <n v="15.9"/>
    <s v="unknown"/>
    <x v="1"/>
    <s v="no"/>
    <x v="0"/>
    <x v="1"/>
  </r>
  <r>
    <n v="942"/>
    <x v="0"/>
    <x v="2"/>
    <s v="Smith, Mr. Lucien Philip"/>
    <x v="0"/>
    <x v="14"/>
    <x v="2"/>
    <n v="1"/>
    <n v="0"/>
    <n v="13695"/>
    <n v="60"/>
    <s v="C31"/>
    <x v="1"/>
    <s v="no"/>
    <x v="1"/>
    <x v="0"/>
  </r>
  <r>
    <n v="943"/>
    <x v="0"/>
    <x v="1"/>
    <s v="Pulbaum, Mr. Franz"/>
    <x v="0"/>
    <x v="3"/>
    <x v="2"/>
    <n v="0"/>
    <n v="0"/>
    <s v="SC/PARIS 2168"/>
    <n v="15.033300000000001"/>
    <s v="unknown"/>
    <x v="2"/>
    <s v="no"/>
    <x v="0"/>
    <x v="0"/>
  </r>
  <r>
    <n v="944"/>
    <x v="1"/>
    <x v="1"/>
    <s v="Hocking, Miss. Ellen Nellie&quot;&quot;"/>
    <x v="1"/>
    <x v="29"/>
    <x v="2"/>
    <n v="2"/>
    <n v="1"/>
    <n v="29105"/>
    <n v="23"/>
    <s v="unknown"/>
    <x v="1"/>
    <s v="no"/>
    <x v="1"/>
    <x v="1"/>
  </r>
  <r>
    <n v="945"/>
    <x v="1"/>
    <x v="2"/>
    <s v="Fortune, Miss. Ethel Flora"/>
    <x v="1"/>
    <x v="30"/>
    <x v="2"/>
    <n v="3"/>
    <n v="2"/>
    <n v="19950"/>
    <n v="263"/>
    <s v="C23 C25 C27"/>
    <x v="1"/>
    <s v="no"/>
    <x v="1"/>
    <x v="1"/>
  </r>
  <r>
    <n v="946"/>
    <x v="0"/>
    <x v="1"/>
    <s v="Mangiavacchi, Mr. Serafino Emilio"/>
    <x v="0"/>
    <x v="10"/>
    <x v="0"/>
    <n v="0"/>
    <n v="0"/>
    <s v="SC/A.3 2861"/>
    <n v="15.5792"/>
    <s v="unknown"/>
    <x v="2"/>
    <s v="no"/>
    <x v="0"/>
    <x v="0"/>
  </r>
  <r>
    <n v="947"/>
    <x v="0"/>
    <x v="0"/>
    <s v="Rice, Master. Albert"/>
    <x v="0"/>
    <x v="31"/>
    <x v="3"/>
    <n v="4"/>
    <n v="1"/>
    <n v="382652"/>
    <n v="29.125"/>
    <s v="unknown"/>
    <x v="0"/>
    <s v="yes"/>
    <x v="1"/>
    <x v="1"/>
  </r>
  <r>
    <n v="948"/>
    <x v="0"/>
    <x v="0"/>
    <s v="Cor, Mr. Bartol"/>
    <x v="0"/>
    <x v="15"/>
    <x v="0"/>
    <n v="0"/>
    <n v="0"/>
    <n v="349230"/>
    <n v="7.8958000000000004"/>
    <s v="unknown"/>
    <x v="1"/>
    <s v="no"/>
    <x v="0"/>
    <x v="0"/>
  </r>
  <r>
    <n v="949"/>
    <x v="0"/>
    <x v="0"/>
    <s v="Abelseth, Mr. Olaus Jorgensen"/>
    <x v="0"/>
    <x v="25"/>
    <x v="2"/>
    <n v="0"/>
    <n v="0"/>
    <n v="348122"/>
    <n v="7.65"/>
    <s v="F G63"/>
    <x v="1"/>
    <s v="no"/>
    <x v="0"/>
    <x v="0"/>
  </r>
  <r>
    <n v="950"/>
    <x v="0"/>
    <x v="0"/>
    <s v="Davison, Mr. Thomas Henry"/>
    <x v="0"/>
    <x v="10"/>
    <x v="0"/>
    <n v="1"/>
    <n v="0"/>
    <n v="386525"/>
    <n v="16.100000000000001"/>
    <s v="unknown"/>
    <x v="1"/>
    <s v="no"/>
    <x v="1"/>
    <x v="0"/>
  </r>
  <r>
    <n v="951"/>
    <x v="1"/>
    <x v="2"/>
    <s v="Chaudanson, Miss. Victorine"/>
    <x v="1"/>
    <x v="28"/>
    <x v="0"/>
    <n v="0"/>
    <n v="0"/>
    <s v="PC 17608"/>
    <n v="262.375"/>
    <s v="B61"/>
    <x v="2"/>
    <s v="no"/>
    <x v="0"/>
    <x v="0"/>
  </r>
  <r>
    <n v="952"/>
    <x v="0"/>
    <x v="0"/>
    <s v="Dika, Mr. Mirko"/>
    <x v="0"/>
    <x v="32"/>
    <x v="3"/>
    <n v="0"/>
    <n v="0"/>
    <n v="349232"/>
    <n v="7.8958000000000004"/>
    <s v="unknown"/>
    <x v="1"/>
    <s v="yes"/>
    <x v="0"/>
    <x v="0"/>
  </r>
  <r>
    <n v="953"/>
    <x v="0"/>
    <x v="1"/>
    <s v="McCrae, Mr. Arthur Gordon"/>
    <x v="0"/>
    <x v="33"/>
    <x v="0"/>
    <n v="0"/>
    <n v="0"/>
    <n v="237216"/>
    <n v="13.5"/>
    <s v="unknown"/>
    <x v="1"/>
    <s v="no"/>
    <x v="0"/>
    <x v="0"/>
  </r>
  <r>
    <n v="954"/>
    <x v="0"/>
    <x v="0"/>
    <s v="Bjorklund, Mr. Ernst Herbert"/>
    <x v="0"/>
    <x v="8"/>
    <x v="2"/>
    <n v="0"/>
    <n v="0"/>
    <n v="347090"/>
    <n v="7.75"/>
    <s v="unknown"/>
    <x v="1"/>
    <s v="no"/>
    <x v="0"/>
    <x v="0"/>
  </r>
  <r>
    <n v="955"/>
    <x v="1"/>
    <x v="0"/>
    <s v="Bradley, Miss. Bridget Delia"/>
    <x v="1"/>
    <x v="4"/>
    <x v="2"/>
    <n v="0"/>
    <n v="0"/>
    <n v="334914"/>
    <n v="7.7249999999999996"/>
    <s v="unknown"/>
    <x v="0"/>
    <s v="no"/>
    <x v="0"/>
    <x v="0"/>
  </r>
  <r>
    <n v="956"/>
    <x v="0"/>
    <x v="2"/>
    <s v="Ryerson, Master. John Borie"/>
    <x v="0"/>
    <x v="34"/>
    <x v="3"/>
    <n v="2"/>
    <n v="2"/>
    <s v="PC 17608"/>
    <n v="262.375"/>
    <s v="B57 B59 B63 B66"/>
    <x v="2"/>
    <s v="yes"/>
    <x v="1"/>
    <x v="1"/>
  </r>
  <r>
    <n v="957"/>
    <x v="1"/>
    <x v="1"/>
    <s v="Corey, Mrs. Percy C (Mary Phyllis Elizabeth Miller)"/>
    <x v="1"/>
    <x v="10"/>
    <x v="0"/>
    <n v="0"/>
    <n v="0"/>
    <s v="F.C.C. 13534"/>
    <n v="21"/>
    <s v="unknown"/>
    <x v="1"/>
    <s v="no"/>
    <x v="0"/>
    <x v="0"/>
  </r>
  <r>
    <n v="958"/>
    <x v="1"/>
    <x v="0"/>
    <s v="Burns, Miss. Mary Delia"/>
    <x v="1"/>
    <x v="8"/>
    <x v="2"/>
    <n v="0"/>
    <n v="0"/>
    <n v="330963"/>
    <n v="7.8792"/>
    <s v="unknown"/>
    <x v="0"/>
    <s v="no"/>
    <x v="0"/>
    <x v="0"/>
  </r>
  <r>
    <n v="959"/>
    <x v="0"/>
    <x v="2"/>
    <s v="Moore, Mr. Clarence Bloomfield"/>
    <x v="0"/>
    <x v="1"/>
    <x v="0"/>
    <n v="0"/>
    <n v="0"/>
    <n v="113796"/>
    <n v="42.4"/>
    <s v="unknown"/>
    <x v="1"/>
    <s v="no"/>
    <x v="0"/>
    <x v="0"/>
  </r>
  <r>
    <n v="960"/>
    <x v="0"/>
    <x v="2"/>
    <s v="Tucker, Mr. Gilbert Milligan Jr"/>
    <x v="0"/>
    <x v="35"/>
    <x v="0"/>
    <n v="0"/>
    <n v="0"/>
    <n v="2543"/>
    <n v="28.537500000000001"/>
    <s v="C53"/>
    <x v="2"/>
    <s v="no"/>
    <x v="0"/>
    <x v="0"/>
  </r>
  <r>
    <n v="961"/>
    <x v="1"/>
    <x v="2"/>
    <s v="Fortune, Mrs. Mark (Mary McDougald)"/>
    <x v="1"/>
    <x v="27"/>
    <x v="1"/>
    <n v="1"/>
    <n v="4"/>
    <n v="19950"/>
    <n v="263"/>
    <s v="C23 C25 C27"/>
    <x v="1"/>
    <s v="no"/>
    <x v="1"/>
    <x v="1"/>
  </r>
  <r>
    <n v="962"/>
    <x v="1"/>
    <x v="0"/>
    <s v="Mulvihill, Miss. Bertha E"/>
    <x v="1"/>
    <x v="14"/>
    <x v="2"/>
    <n v="0"/>
    <n v="0"/>
    <n v="382653"/>
    <n v="7.75"/>
    <s v="unknown"/>
    <x v="0"/>
    <s v="no"/>
    <x v="0"/>
    <x v="0"/>
  </r>
  <r>
    <n v="963"/>
    <x v="0"/>
    <x v="0"/>
    <s v="Minkoff, Mr. Lazar"/>
    <x v="0"/>
    <x v="9"/>
    <x v="2"/>
    <n v="0"/>
    <n v="0"/>
    <n v="349211"/>
    <n v="7.8958000000000004"/>
    <s v="unknown"/>
    <x v="1"/>
    <s v="no"/>
    <x v="0"/>
    <x v="0"/>
  </r>
  <r>
    <n v="964"/>
    <x v="1"/>
    <x v="0"/>
    <s v="Nieminen, Miss. Manta Josefina"/>
    <x v="1"/>
    <x v="36"/>
    <x v="2"/>
    <n v="0"/>
    <n v="0"/>
    <n v="3101297"/>
    <n v="7.9249999999999998"/>
    <s v="unknown"/>
    <x v="1"/>
    <s v="no"/>
    <x v="0"/>
    <x v="0"/>
  </r>
  <r>
    <n v="965"/>
    <x v="0"/>
    <x v="2"/>
    <s v="Ovies y Rodriguez, Mr. Servando"/>
    <x v="0"/>
    <x v="37"/>
    <x v="2"/>
    <n v="0"/>
    <n v="0"/>
    <s v="PC 17562"/>
    <n v="27.720800000000001"/>
    <s v="D43"/>
    <x v="2"/>
    <s v="no"/>
    <x v="0"/>
    <x v="0"/>
  </r>
  <r>
    <n v="966"/>
    <x v="1"/>
    <x v="2"/>
    <s v="Geiger, Miss. Amalie"/>
    <x v="1"/>
    <x v="15"/>
    <x v="0"/>
    <n v="0"/>
    <n v="0"/>
    <n v="113503"/>
    <n v="211.5"/>
    <s v="C130"/>
    <x v="2"/>
    <s v="no"/>
    <x v="0"/>
    <x v="0"/>
  </r>
  <r>
    <n v="967"/>
    <x v="0"/>
    <x v="2"/>
    <s v="Keeping, Mr. Edwin"/>
    <x v="0"/>
    <x v="38"/>
    <x v="0"/>
    <n v="0"/>
    <n v="0"/>
    <n v="113503"/>
    <n v="211.5"/>
    <s v="C132"/>
    <x v="2"/>
    <s v="no"/>
    <x v="0"/>
    <x v="0"/>
  </r>
  <r>
    <n v="968"/>
    <x v="0"/>
    <x v="0"/>
    <s v="Miles, Mr. Frank"/>
    <x v="0"/>
    <x v="10"/>
    <x v="0"/>
    <n v="0"/>
    <n v="0"/>
    <n v="359306"/>
    <n v="8.0500000000000007"/>
    <s v="unknown"/>
    <x v="1"/>
    <s v="no"/>
    <x v="0"/>
    <x v="0"/>
  </r>
  <r>
    <n v="969"/>
    <x v="1"/>
    <x v="2"/>
    <s v="Cornell, Mrs. Robert Clifford (Malvina Helen Lamson)"/>
    <x v="1"/>
    <x v="17"/>
    <x v="0"/>
    <n v="2"/>
    <n v="0"/>
    <n v="11770"/>
    <n v="25.7"/>
    <s v="C101"/>
    <x v="1"/>
    <s v="no"/>
    <x v="1"/>
    <x v="0"/>
  </r>
  <r>
    <n v="970"/>
    <x v="0"/>
    <x v="1"/>
    <s v="Aldworth, Mr. Charles Augustus"/>
    <x v="0"/>
    <x v="6"/>
    <x v="0"/>
    <n v="0"/>
    <n v="0"/>
    <n v="248744"/>
    <n v="13"/>
    <s v="unknown"/>
    <x v="1"/>
    <s v="no"/>
    <x v="0"/>
    <x v="0"/>
  </r>
  <r>
    <n v="971"/>
    <x v="1"/>
    <x v="0"/>
    <s v="Doyle, Miss. Elizabeth"/>
    <x v="1"/>
    <x v="14"/>
    <x v="2"/>
    <n v="0"/>
    <n v="0"/>
    <n v="368702"/>
    <n v="7.75"/>
    <s v="unknown"/>
    <x v="0"/>
    <s v="no"/>
    <x v="0"/>
    <x v="0"/>
  </r>
  <r>
    <n v="972"/>
    <x v="0"/>
    <x v="0"/>
    <s v="Boulos, Master. Akar"/>
    <x v="0"/>
    <x v="39"/>
    <x v="3"/>
    <n v="1"/>
    <n v="1"/>
    <n v="2678"/>
    <n v="15.245799999999999"/>
    <s v="unknown"/>
    <x v="2"/>
    <s v="yes"/>
    <x v="1"/>
    <x v="1"/>
  </r>
  <r>
    <n v="973"/>
    <x v="0"/>
    <x v="2"/>
    <s v="Straus, Mr. Isidor"/>
    <x v="0"/>
    <x v="40"/>
    <x v="1"/>
    <n v="1"/>
    <n v="0"/>
    <s v="PC 17483"/>
    <n v="221.7792"/>
    <s v="C55 C57"/>
    <x v="1"/>
    <s v="no"/>
    <x v="1"/>
    <x v="0"/>
  </r>
  <r>
    <n v="974"/>
    <x v="0"/>
    <x v="2"/>
    <s v="Case, Mr. Howard Brown"/>
    <x v="0"/>
    <x v="41"/>
    <x v="0"/>
    <n v="0"/>
    <n v="0"/>
    <n v="19924"/>
    <n v="26"/>
    <s v="unknown"/>
    <x v="1"/>
    <s v="no"/>
    <x v="0"/>
    <x v="0"/>
  </r>
  <r>
    <n v="975"/>
    <x v="0"/>
    <x v="0"/>
    <s v="Demetri, Mr. Marinko"/>
    <x v="0"/>
    <x v="10"/>
    <x v="0"/>
    <n v="0"/>
    <n v="0"/>
    <n v="349238"/>
    <n v="7.8958000000000004"/>
    <s v="unknown"/>
    <x v="1"/>
    <s v="no"/>
    <x v="0"/>
    <x v="0"/>
  </r>
  <r>
    <n v="976"/>
    <x v="0"/>
    <x v="1"/>
    <s v="Lamb, Mr. John Joseph"/>
    <x v="0"/>
    <x v="10"/>
    <x v="0"/>
    <n v="0"/>
    <n v="0"/>
    <n v="240261"/>
    <n v="10.708299999999999"/>
    <s v="unknown"/>
    <x v="0"/>
    <s v="no"/>
    <x v="0"/>
    <x v="0"/>
  </r>
  <r>
    <n v="977"/>
    <x v="0"/>
    <x v="0"/>
    <s v="Khalil, Mr. Betros"/>
    <x v="0"/>
    <x v="10"/>
    <x v="0"/>
    <n v="1"/>
    <n v="0"/>
    <n v="2660"/>
    <n v="14.4542"/>
    <s v="unknown"/>
    <x v="2"/>
    <s v="no"/>
    <x v="1"/>
    <x v="0"/>
  </r>
  <r>
    <n v="978"/>
    <x v="1"/>
    <x v="0"/>
    <s v="Barry, Miss. Julia"/>
    <x v="1"/>
    <x v="3"/>
    <x v="2"/>
    <n v="0"/>
    <n v="0"/>
    <n v="330844"/>
    <n v="7.8792"/>
    <s v="unknown"/>
    <x v="0"/>
    <s v="no"/>
    <x v="0"/>
    <x v="0"/>
  </r>
  <r>
    <n v="979"/>
    <x v="1"/>
    <x v="0"/>
    <s v="Badman, Miss. Emily Louisa"/>
    <x v="1"/>
    <x v="8"/>
    <x v="2"/>
    <n v="0"/>
    <n v="0"/>
    <s v="A/4 31416"/>
    <n v="8.0500000000000007"/>
    <s v="unknown"/>
    <x v="1"/>
    <s v="no"/>
    <x v="0"/>
    <x v="0"/>
  </r>
  <r>
    <n v="980"/>
    <x v="1"/>
    <x v="0"/>
    <s v="O'Donoghue, Ms. Bridget"/>
    <x v="1"/>
    <x v="10"/>
    <x v="0"/>
    <n v="0"/>
    <n v="0"/>
    <n v="364856"/>
    <n v="7.75"/>
    <s v="unknown"/>
    <x v="0"/>
    <s v="no"/>
    <x v="0"/>
    <x v="0"/>
  </r>
  <r>
    <n v="981"/>
    <x v="0"/>
    <x v="1"/>
    <s v="Wells, Master. Ralph Lester"/>
    <x v="0"/>
    <x v="42"/>
    <x v="3"/>
    <n v="1"/>
    <n v="1"/>
    <n v="29103"/>
    <n v="23"/>
    <s v="unknown"/>
    <x v="1"/>
    <s v="yes"/>
    <x v="1"/>
    <x v="1"/>
  </r>
  <r>
    <n v="982"/>
    <x v="1"/>
    <x v="0"/>
    <s v="Dyker, Mrs. Adolf Fredrik (Anna Elisabeth Judith Andersson)"/>
    <x v="1"/>
    <x v="4"/>
    <x v="2"/>
    <n v="1"/>
    <n v="0"/>
    <n v="347072"/>
    <n v="13.9"/>
    <s v="unknown"/>
    <x v="1"/>
    <s v="no"/>
    <x v="1"/>
    <x v="0"/>
  </r>
  <r>
    <n v="983"/>
    <x v="0"/>
    <x v="0"/>
    <s v="Pedersen, Mr. Olaf"/>
    <x v="0"/>
    <x v="10"/>
    <x v="0"/>
    <n v="0"/>
    <n v="0"/>
    <n v="345498"/>
    <n v="7.7750000000000004"/>
    <s v="unknown"/>
    <x v="1"/>
    <s v="no"/>
    <x v="0"/>
    <x v="0"/>
  </r>
  <r>
    <n v="984"/>
    <x v="1"/>
    <x v="2"/>
    <s v="Davidson, Mrs. Thornton (Orian Hays)"/>
    <x v="1"/>
    <x v="3"/>
    <x v="2"/>
    <n v="1"/>
    <n v="2"/>
    <s v="F.C. 12750"/>
    <n v="52"/>
    <s v="B71"/>
    <x v="1"/>
    <s v="no"/>
    <x v="1"/>
    <x v="1"/>
  </r>
  <r>
    <n v="985"/>
    <x v="0"/>
    <x v="0"/>
    <s v="Guest, Mr. Robert"/>
    <x v="0"/>
    <x v="10"/>
    <x v="0"/>
    <n v="0"/>
    <n v="0"/>
    <n v="376563"/>
    <n v="8.0500000000000007"/>
    <s v="unknown"/>
    <x v="1"/>
    <s v="no"/>
    <x v="0"/>
    <x v="0"/>
  </r>
  <r>
    <n v="986"/>
    <x v="0"/>
    <x v="2"/>
    <s v="Birnbaum, Mr. Jakob"/>
    <x v="0"/>
    <x v="25"/>
    <x v="2"/>
    <n v="0"/>
    <n v="0"/>
    <n v="13905"/>
    <n v="26"/>
    <s v="unknown"/>
    <x v="2"/>
    <s v="no"/>
    <x v="0"/>
    <x v="0"/>
  </r>
  <r>
    <n v="987"/>
    <x v="0"/>
    <x v="0"/>
    <s v="Tenglin, Mr. Gunnar Isidor"/>
    <x v="0"/>
    <x v="25"/>
    <x v="2"/>
    <n v="0"/>
    <n v="0"/>
    <n v="350033"/>
    <n v="7.7957999999999998"/>
    <s v="unknown"/>
    <x v="1"/>
    <s v="no"/>
    <x v="0"/>
    <x v="0"/>
  </r>
  <r>
    <n v="988"/>
    <x v="1"/>
    <x v="2"/>
    <s v="Cavendish, Mrs. Tyrell William (Julia Florence Siegel)"/>
    <x v="1"/>
    <x v="43"/>
    <x v="1"/>
    <n v="1"/>
    <n v="0"/>
    <n v="19877"/>
    <n v="78.849999999999994"/>
    <s v="C46"/>
    <x v="1"/>
    <s v="no"/>
    <x v="1"/>
    <x v="0"/>
  </r>
  <r>
    <n v="989"/>
    <x v="0"/>
    <x v="0"/>
    <s v="Makinen, Mr. Kalle Edvard"/>
    <x v="0"/>
    <x v="36"/>
    <x v="2"/>
    <n v="0"/>
    <n v="0"/>
    <s v="STON/O 2. 3101268"/>
    <n v="7.9249999999999998"/>
    <s v="unknown"/>
    <x v="1"/>
    <s v="no"/>
    <x v="0"/>
    <x v="0"/>
  </r>
  <r>
    <n v="990"/>
    <x v="1"/>
    <x v="0"/>
    <s v="Braf, Miss. Elin Ester Maria"/>
    <x v="1"/>
    <x v="29"/>
    <x v="2"/>
    <n v="0"/>
    <n v="0"/>
    <n v="347471"/>
    <n v="7.8541999999999996"/>
    <s v="unknown"/>
    <x v="1"/>
    <s v="no"/>
    <x v="0"/>
    <x v="0"/>
  </r>
  <r>
    <n v="991"/>
    <x v="0"/>
    <x v="0"/>
    <s v="Nancarrow, Mr. William Henry"/>
    <x v="0"/>
    <x v="23"/>
    <x v="0"/>
    <n v="0"/>
    <n v="0"/>
    <s v="A./5. 3338"/>
    <n v="8.0500000000000007"/>
    <s v="unknown"/>
    <x v="1"/>
    <s v="no"/>
    <x v="0"/>
    <x v="0"/>
  </r>
  <r>
    <n v="992"/>
    <x v="1"/>
    <x v="2"/>
    <s v="Stengel, Mrs. Charles Emil Henry (Annie May Morris)"/>
    <x v="1"/>
    <x v="44"/>
    <x v="0"/>
    <n v="1"/>
    <n v="0"/>
    <n v="11778"/>
    <n v="55.441699999999997"/>
    <s v="C116"/>
    <x v="2"/>
    <s v="no"/>
    <x v="1"/>
    <x v="0"/>
  </r>
  <r>
    <n v="993"/>
    <x v="0"/>
    <x v="1"/>
    <s v="Weisz, Mr. Leopold"/>
    <x v="0"/>
    <x v="3"/>
    <x v="2"/>
    <n v="1"/>
    <n v="0"/>
    <n v="228414"/>
    <n v="26"/>
    <s v="unknown"/>
    <x v="1"/>
    <s v="no"/>
    <x v="1"/>
    <x v="0"/>
  </r>
  <r>
    <n v="994"/>
    <x v="0"/>
    <x v="0"/>
    <s v="Foley, Mr. William"/>
    <x v="0"/>
    <x v="10"/>
    <x v="0"/>
    <n v="0"/>
    <n v="0"/>
    <n v="365235"/>
    <n v="7.75"/>
    <s v="unknown"/>
    <x v="0"/>
    <s v="no"/>
    <x v="0"/>
    <x v="0"/>
  </r>
  <r>
    <n v="995"/>
    <x v="0"/>
    <x v="0"/>
    <s v="Johansson Palmquist, Mr. Oskar Leander"/>
    <x v="0"/>
    <x v="7"/>
    <x v="2"/>
    <n v="0"/>
    <n v="0"/>
    <n v="347070"/>
    <n v="7.7750000000000004"/>
    <s v="unknown"/>
    <x v="1"/>
    <s v="no"/>
    <x v="0"/>
    <x v="0"/>
  </r>
  <r>
    <n v="996"/>
    <x v="1"/>
    <x v="0"/>
    <s v="Thomas, Mrs. Alexander (Thamine Thelma&quot;)&quot;"/>
    <x v="1"/>
    <x v="45"/>
    <x v="3"/>
    <n v="1"/>
    <n v="1"/>
    <n v="2625"/>
    <n v="8.5167000000000002"/>
    <s v="unknown"/>
    <x v="2"/>
    <s v="yes"/>
    <x v="1"/>
    <x v="1"/>
  </r>
  <r>
    <n v="997"/>
    <x v="0"/>
    <x v="0"/>
    <s v="Holthen, Mr. Johan Martin"/>
    <x v="0"/>
    <x v="30"/>
    <x v="2"/>
    <n v="0"/>
    <n v="0"/>
    <s v="C 4001"/>
    <n v="22.524999999999999"/>
    <s v="unknown"/>
    <x v="1"/>
    <s v="no"/>
    <x v="0"/>
    <x v="0"/>
  </r>
  <r>
    <n v="998"/>
    <x v="0"/>
    <x v="0"/>
    <s v="Buckley, Mr. Daniel"/>
    <x v="0"/>
    <x v="9"/>
    <x v="2"/>
    <n v="0"/>
    <n v="0"/>
    <n v="330920"/>
    <n v="7.8208000000000002"/>
    <s v="unknown"/>
    <x v="0"/>
    <s v="no"/>
    <x v="0"/>
    <x v="0"/>
  </r>
  <r>
    <n v="999"/>
    <x v="0"/>
    <x v="0"/>
    <s v="Ryan, Mr. Edward"/>
    <x v="0"/>
    <x v="10"/>
    <x v="0"/>
    <n v="0"/>
    <n v="0"/>
    <n v="383162"/>
    <n v="7.75"/>
    <s v="unknown"/>
    <x v="0"/>
    <s v="no"/>
    <x v="0"/>
    <x v="0"/>
  </r>
  <r>
    <n v="1000"/>
    <x v="0"/>
    <x v="0"/>
    <s v="Willer, Mr. Aaron (Abi Weller&quot;)&quot;"/>
    <x v="0"/>
    <x v="10"/>
    <x v="0"/>
    <n v="0"/>
    <n v="0"/>
    <n v="3410"/>
    <n v="8.7125000000000004"/>
    <s v="unknown"/>
    <x v="1"/>
    <s v="no"/>
    <x v="0"/>
    <x v="0"/>
  </r>
  <r>
    <n v="1001"/>
    <x v="0"/>
    <x v="1"/>
    <s v="Swane, Mr. George"/>
    <x v="0"/>
    <x v="24"/>
    <x v="2"/>
    <n v="0"/>
    <n v="0"/>
    <n v="248734"/>
    <n v="13"/>
    <s v="F"/>
    <x v="1"/>
    <s v="no"/>
    <x v="0"/>
    <x v="0"/>
  </r>
  <r>
    <n v="1002"/>
    <x v="0"/>
    <x v="1"/>
    <s v="Stanton, Mr. Samuel Ward"/>
    <x v="0"/>
    <x v="22"/>
    <x v="0"/>
    <n v="0"/>
    <n v="0"/>
    <n v="237734"/>
    <n v="15.0458"/>
    <s v="unknown"/>
    <x v="2"/>
    <s v="no"/>
    <x v="0"/>
    <x v="0"/>
  </r>
  <r>
    <n v="1003"/>
    <x v="1"/>
    <x v="0"/>
    <s v="Shine, Miss. Ellen Natalia"/>
    <x v="1"/>
    <x v="10"/>
    <x v="0"/>
    <n v="0"/>
    <n v="0"/>
    <n v="330968"/>
    <n v="7.7792000000000003"/>
    <s v="unknown"/>
    <x v="0"/>
    <s v="no"/>
    <x v="0"/>
    <x v="0"/>
  </r>
  <r>
    <n v="1004"/>
    <x v="1"/>
    <x v="2"/>
    <s v="Evans, Miss. Edith Corse"/>
    <x v="1"/>
    <x v="28"/>
    <x v="0"/>
    <n v="0"/>
    <n v="0"/>
    <s v="PC 17531"/>
    <n v="31.679200000000002"/>
    <s v="A29"/>
    <x v="2"/>
    <s v="no"/>
    <x v="0"/>
    <x v="0"/>
  </r>
  <r>
    <n v="1005"/>
    <x v="1"/>
    <x v="0"/>
    <s v="Buckley, Miss. Katherine"/>
    <x v="1"/>
    <x v="24"/>
    <x v="2"/>
    <n v="0"/>
    <n v="0"/>
    <n v="329944"/>
    <n v="7.2832999999999997"/>
    <s v="unknown"/>
    <x v="0"/>
    <s v="no"/>
    <x v="0"/>
    <x v="0"/>
  </r>
  <r>
    <n v="1006"/>
    <x v="1"/>
    <x v="2"/>
    <s v="Straus, Mrs. Isidor (Rosalie Ida Blun)"/>
    <x v="1"/>
    <x v="13"/>
    <x v="1"/>
    <n v="1"/>
    <n v="0"/>
    <s v="PC 17483"/>
    <n v="221.7792"/>
    <s v="C55 C57"/>
    <x v="1"/>
    <s v="no"/>
    <x v="1"/>
    <x v="0"/>
  </r>
  <r>
    <n v="1007"/>
    <x v="0"/>
    <x v="0"/>
    <s v="Chronopoulos, Mr. Demetrios"/>
    <x v="0"/>
    <x v="8"/>
    <x v="2"/>
    <n v="1"/>
    <n v="0"/>
    <n v="2680"/>
    <n v="14.4542"/>
    <s v="unknown"/>
    <x v="2"/>
    <s v="no"/>
    <x v="1"/>
    <x v="0"/>
  </r>
  <r>
    <n v="1008"/>
    <x v="0"/>
    <x v="0"/>
    <s v="Thomas, Mr. John"/>
    <x v="0"/>
    <x v="10"/>
    <x v="0"/>
    <n v="0"/>
    <n v="0"/>
    <n v="2681"/>
    <n v="6.4375"/>
    <s v="unknown"/>
    <x v="2"/>
    <s v="no"/>
    <x v="0"/>
    <x v="0"/>
  </r>
  <r>
    <n v="1009"/>
    <x v="1"/>
    <x v="0"/>
    <s v="Sandstrom, Miss. Beatrice Irene"/>
    <x v="1"/>
    <x v="46"/>
    <x v="3"/>
    <n v="1"/>
    <n v="1"/>
    <s v="PP 9549"/>
    <n v="16.7"/>
    <s v="G6"/>
    <x v="1"/>
    <s v="yes"/>
    <x v="1"/>
    <x v="1"/>
  </r>
  <r>
    <n v="1010"/>
    <x v="0"/>
    <x v="2"/>
    <s v="Beattie, Mr. Thomson"/>
    <x v="0"/>
    <x v="28"/>
    <x v="0"/>
    <n v="0"/>
    <n v="0"/>
    <n v="13050"/>
    <n v="75.241699999999994"/>
    <s v="C6"/>
    <x v="2"/>
    <s v="no"/>
    <x v="0"/>
    <x v="0"/>
  </r>
  <r>
    <n v="1011"/>
    <x v="1"/>
    <x v="1"/>
    <s v="Chapman, Mrs. John Henry (Sara Elizabeth Lawry)"/>
    <x v="1"/>
    <x v="36"/>
    <x v="2"/>
    <n v="1"/>
    <n v="0"/>
    <s v="SC/AH 29037"/>
    <n v="26"/>
    <s v="unknown"/>
    <x v="1"/>
    <s v="no"/>
    <x v="1"/>
    <x v="0"/>
  </r>
  <r>
    <n v="1012"/>
    <x v="1"/>
    <x v="1"/>
    <s v="Watt, Miss. Bertha J"/>
    <x v="1"/>
    <x v="47"/>
    <x v="3"/>
    <n v="0"/>
    <n v="0"/>
    <s v="C.A. 33595"/>
    <n v="15.75"/>
    <s v="unknown"/>
    <x v="1"/>
    <s v="yes"/>
    <x v="0"/>
    <x v="0"/>
  </r>
  <r>
    <n v="1013"/>
    <x v="0"/>
    <x v="0"/>
    <s v="Kiernan, Mr. John"/>
    <x v="0"/>
    <x v="10"/>
    <x v="0"/>
    <n v="1"/>
    <n v="0"/>
    <n v="367227"/>
    <n v="7.75"/>
    <s v="unknown"/>
    <x v="0"/>
    <s v="no"/>
    <x v="1"/>
    <x v="0"/>
  </r>
  <r>
    <n v="1014"/>
    <x v="1"/>
    <x v="2"/>
    <s v="Schabert, Mrs. Paul (Emma Mock)"/>
    <x v="1"/>
    <x v="15"/>
    <x v="0"/>
    <n v="1"/>
    <n v="0"/>
    <n v="13236"/>
    <n v="57.75"/>
    <s v="C28"/>
    <x v="2"/>
    <s v="no"/>
    <x v="1"/>
    <x v="0"/>
  </r>
  <r>
    <n v="1015"/>
    <x v="0"/>
    <x v="0"/>
    <s v="Carver, Mr. Alfred John"/>
    <x v="0"/>
    <x v="30"/>
    <x v="2"/>
    <n v="0"/>
    <n v="0"/>
    <n v="392095"/>
    <n v="7.25"/>
    <s v="unknown"/>
    <x v="1"/>
    <s v="no"/>
    <x v="0"/>
    <x v="0"/>
  </r>
  <r>
    <n v="1016"/>
    <x v="0"/>
    <x v="0"/>
    <s v="Kennedy, Mr. John"/>
    <x v="0"/>
    <x v="10"/>
    <x v="0"/>
    <n v="0"/>
    <n v="0"/>
    <n v="368783"/>
    <n v="7.75"/>
    <s v="unknown"/>
    <x v="0"/>
    <s v="no"/>
    <x v="0"/>
    <x v="0"/>
  </r>
  <r>
    <n v="1017"/>
    <x v="1"/>
    <x v="0"/>
    <s v="Cribb, Miss. Laura Alice"/>
    <x v="1"/>
    <x v="32"/>
    <x v="3"/>
    <n v="0"/>
    <n v="1"/>
    <n v="371362"/>
    <n v="16.100000000000001"/>
    <s v="unknown"/>
    <x v="1"/>
    <s v="yes"/>
    <x v="0"/>
    <x v="1"/>
  </r>
  <r>
    <n v="1018"/>
    <x v="0"/>
    <x v="0"/>
    <s v="Brobeck, Mr. Karl Rudolf"/>
    <x v="0"/>
    <x v="4"/>
    <x v="2"/>
    <n v="0"/>
    <n v="0"/>
    <n v="350045"/>
    <n v="7.7957999999999998"/>
    <s v="unknown"/>
    <x v="1"/>
    <s v="no"/>
    <x v="0"/>
    <x v="0"/>
  </r>
  <r>
    <n v="1019"/>
    <x v="1"/>
    <x v="0"/>
    <s v="McCoy, Miss. Alicia"/>
    <x v="1"/>
    <x v="10"/>
    <x v="0"/>
    <n v="2"/>
    <n v="0"/>
    <n v="367226"/>
    <n v="23.25"/>
    <s v="unknown"/>
    <x v="0"/>
    <s v="no"/>
    <x v="1"/>
    <x v="0"/>
  </r>
  <r>
    <n v="1020"/>
    <x v="0"/>
    <x v="1"/>
    <s v="Bowenur, Mr. Solomon"/>
    <x v="0"/>
    <x v="48"/>
    <x v="0"/>
    <n v="0"/>
    <n v="0"/>
    <n v="211535"/>
    <n v="13"/>
    <s v="unknown"/>
    <x v="1"/>
    <s v="no"/>
    <x v="0"/>
    <x v="0"/>
  </r>
  <r>
    <n v="1021"/>
    <x v="0"/>
    <x v="0"/>
    <s v="Petersen, Mr. Marius"/>
    <x v="0"/>
    <x v="14"/>
    <x v="2"/>
    <n v="0"/>
    <n v="0"/>
    <n v="342441"/>
    <n v="8.0500000000000007"/>
    <s v="unknown"/>
    <x v="1"/>
    <s v="no"/>
    <x v="0"/>
    <x v="0"/>
  </r>
  <r>
    <n v="1022"/>
    <x v="0"/>
    <x v="0"/>
    <s v="Spinner, Mr. Henry John"/>
    <x v="0"/>
    <x v="33"/>
    <x v="0"/>
    <n v="0"/>
    <n v="0"/>
    <s v="STON/OQ. 369943"/>
    <n v="8.0500000000000007"/>
    <s v="unknown"/>
    <x v="1"/>
    <s v="no"/>
    <x v="0"/>
    <x v="0"/>
  </r>
  <r>
    <n v="1023"/>
    <x v="0"/>
    <x v="2"/>
    <s v="Gracie, Col. Archibald IV"/>
    <x v="0"/>
    <x v="49"/>
    <x v="0"/>
    <n v="0"/>
    <n v="0"/>
    <n v="113780"/>
    <n v="28.5"/>
    <s v="C51"/>
    <x v="2"/>
    <s v="no"/>
    <x v="0"/>
    <x v="0"/>
  </r>
  <r>
    <n v="1024"/>
    <x v="1"/>
    <x v="0"/>
    <s v="Lefebre, Mrs. Frank (Frances)"/>
    <x v="1"/>
    <x v="10"/>
    <x v="0"/>
    <n v="0"/>
    <n v="4"/>
    <n v="4133"/>
    <n v="25.466699999999999"/>
    <s v="unknown"/>
    <x v="1"/>
    <s v="no"/>
    <x v="0"/>
    <x v="1"/>
  </r>
  <r>
    <n v="1025"/>
    <x v="0"/>
    <x v="0"/>
    <s v="Thomas, Mr. Charles P"/>
    <x v="0"/>
    <x v="10"/>
    <x v="0"/>
    <n v="1"/>
    <n v="0"/>
    <n v="2621"/>
    <n v="6.4375"/>
    <s v="unknown"/>
    <x v="2"/>
    <s v="no"/>
    <x v="1"/>
    <x v="0"/>
  </r>
  <r>
    <n v="1026"/>
    <x v="0"/>
    <x v="0"/>
    <s v="Dintcheff, Mr. Valtcho"/>
    <x v="0"/>
    <x v="44"/>
    <x v="0"/>
    <n v="0"/>
    <n v="0"/>
    <n v="349226"/>
    <n v="7.8958000000000004"/>
    <s v="unknown"/>
    <x v="1"/>
    <s v="no"/>
    <x v="0"/>
    <x v="0"/>
  </r>
  <r>
    <n v="1027"/>
    <x v="0"/>
    <x v="0"/>
    <s v="Carlsson, Mr. Carl Robert"/>
    <x v="0"/>
    <x v="14"/>
    <x v="2"/>
    <n v="0"/>
    <n v="0"/>
    <n v="350409"/>
    <n v="7.8541999999999996"/>
    <s v="unknown"/>
    <x v="1"/>
    <s v="no"/>
    <x v="0"/>
    <x v="0"/>
  </r>
  <r>
    <n v="1028"/>
    <x v="0"/>
    <x v="0"/>
    <s v="Zakarian, Mr. Mapriededer"/>
    <x v="0"/>
    <x v="50"/>
    <x v="2"/>
    <n v="0"/>
    <n v="0"/>
    <n v="2656"/>
    <n v="7.2249999999999996"/>
    <s v="unknown"/>
    <x v="2"/>
    <s v="no"/>
    <x v="0"/>
    <x v="0"/>
  </r>
  <r>
    <n v="1029"/>
    <x v="0"/>
    <x v="1"/>
    <s v="Schmidt, Mr. August"/>
    <x v="0"/>
    <x v="7"/>
    <x v="2"/>
    <n v="0"/>
    <n v="0"/>
    <n v="248659"/>
    <n v="13"/>
    <s v="unknown"/>
    <x v="1"/>
    <s v="no"/>
    <x v="0"/>
    <x v="0"/>
  </r>
  <r>
    <n v="1030"/>
    <x v="1"/>
    <x v="0"/>
    <s v="Drapkin, Miss. Jennie"/>
    <x v="1"/>
    <x v="12"/>
    <x v="2"/>
    <n v="0"/>
    <n v="0"/>
    <s v="SOTON/OQ 392083"/>
    <n v="8.0500000000000007"/>
    <s v="unknown"/>
    <x v="1"/>
    <s v="no"/>
    <x v="0"/>
    <x v="0"/>
  </r>
  <r>
    <n v="1031"/>
    <x v="0"/>
    <x v="0"/>
    <s v="Goodwin, Mr. Charles Frederick"/>
    <x v="0"/>
    <x v="51"/>
    <x v="0"/>
    <n v="1"/>
    <n v="6"/>
    <s v="CA 2144"/>
    <n v="46.9"/>
    <s v="unknown"/>
    <x v="1"/>
    <s v="no"/>
    <x v="1"/>
    <x v="1"/>
  </r>
  <r>
    <n v="1032"/>
    <x v="1"/>
    <x v="0"/>
    <s v="Goodwin, Miss. Jessie Allis"/>
    <x v="1"/>
    <x v="31"/>
    <x v="3"/>
    <n v="5"/>
    <n v="2"/>
    <s v="CA 2144"/>
    <n v="46.9"/>
    <s v="unknown"/>
    <x v="1"/>
    <s v="yes"/>
    <x v="1"/>
    <x v="1"/>
  </r>
  <r>
    <n v="1033"/>
    <x v="1"/>
    <x v="2"/>
    <s v="Daniels, Miss. Sarah"/>
    <x v="1"/>
    <x v="23"/>
    <x v="0"/>
    <n v="0"/>
    <n v="0"/>
    <n v="113781"/>
    <n v="151.55000000000001"/>
    <s v="unknown"/>
    <x v="1"/>
    <s v="no"/>
    <x v="0"/>
    <x v="0"/>
  </r>
  <r>
    <n v="1034"/>
    <x v="0"/>
    <x v="2"/>
    <s v="Ryerson, Mr. Arthur Larned"/>
    <x v="0"/>
    <x v="52"/>
    <x v="1"/>
    <n v="1"/>
    <n v="3"/>
    <s v="PC 17608"/>
    <n v="262.375"/>
    <s v="B57 B59 B63 B66"/>
    <x v="2"/>
    <s v="no"/>
    <x v="1"/>
    <x v="1"/>
  </r>
  <r>
    <n v="1035"/>
    <x v="0"/>
    <x v="1"/>
    <s v="Beauchamp, Mr. Henry James"/>
    <x v="0"/>
    <x v="30"/>
    <x v="2"/>
    <n v="0"/>
    <n v="0"/>
    <n v="244358"/>
    <n v="26"/>
    <s v="unknown"/>
    <x v="1"/>
    <s v="no"/>
    <x v="0"/>
    <x v="0"/>
  </r>
  <r>
    <n v="1036"/>
    <x v="0"/>
    <x v="2"/>
    <s v="Lindeberg-Lind, Mr. Erik Gustaf (Mr Edward Lingrey&quot;)&quot;"/>
    <x v="0"/>
    <x v="48"/>
    <x v="0"/>
    <n v="0"/>
    <n v="0"/>
    <n v="17475"/>
    <n v="26.55"/>
    <s v="unknown"/>
    <x v="1"/>
    <s v="no"/>
    <x v="0"/>
    <x v="0"/>
  </r>
  <r>
    <n v="1037"/>
    <x v="0"/>
    <x v="0"/>
    <s v="Vander Planke, Mr. Julius"/>
    <x v="0"/>
    <x v="35"/>
    <x v="0"/>
    <n v="3"/>
    <n v="0"/>
    <n v="345763"/>
    <n v="18"/>
    <s v="unknown"/>
    <x v="1"/>
    <s v="no"/>
    <x v="1"/>
    <x v="0"/>
  </r>
  <r>
    <n v="1038"/>
    <x v="0"/>
    <x v="2"/>
    <s v="Hilliard, Mr. Herbert Henry"/>
    <x v="0"/>
    <x v="10"/>
    <x v="0"/>
    <n v="0"/>
    <n v="0"/>
    <n v="17463"/>
    <n v="51.862499999999997"/>
    <s v="E46"/>
    <x v="1"/>
    <s v="no"/>
    <x v="0"/>
    <x v="0"/>
  </r>
  <r>
    <n v="1039"/>
    <x v="0"/>
    <x v="0"/>
    <s v="Davies, Mr. Evan"/>
    <x v="0"/>
    <x v="4"/>
    <x v="2"/>
    <n v="0"/>
    <n v="0"/>
    <s v="SC/A4 23568"/>
    <n v="8.0500000000000007"/>
    <s v="unknown"/>
    <x v="1"/>
    <s v="no"/>
    <x v="0"/>
    <x v="0"/>
  </r>
  <r>
    <n v="1040"/>
    <x v="0"/>
    <x v="2"/>
    <s v="Crafton, Mr. John Bertram"/>
    <x v="0"/>
    <x v="10"/>
    <x v="0"/>
    <n v="0"/>
    <n v="0"/>
    <n v="113791"/>
    <n v="26.55"/>
    <s v="unknown"/>
    <x v="1"/>
    <s v="no"/>
    <x v="0"/>
    <x v="0"/>
  </r>
  <r>
    <n v="1041"/>
    <x v="0"/>
    <x v="1"/>
    <s v="Lahtinen, Rev. William"/>
    <x v="0"/>
    <x v="6"/>
    <x v="0"/>
    <n v="1"/>
    <n v="1"/>
    <n v="250651"/>
    <n v="26"/>
    <s v="unknown"/>
    <x v="1"/>
    <s v="no"/>
    <x v="1"/>
    <x v="1"/>
  </r>
  <r>
    <n v="1042"/>
    <x v="1"/>
    <x v="2"/>
    <s v="Earnshaw, Mrs. Boulton (Olive Potter)"/>
    <x v="1"/>
    <x v="12"/>
    <x v="2"/>
    <n v="0"/>
    <n v="1"/>
    <n v="11767"/>
    <n v="83.158299999999997"/>
    <s v="C54"/>
    <x v="2"/>
    <s v="no"/>
    <x v="0"/>
    <x v="1"/>
  </r>
  <r>
    <n v="1043"/>
    <x v="0"/>
    <x v="0"/>
    <s v="Matinoff, Mr. Nicola"/>
    <x v="0"/>
    <x v="10"/>
    <x v="0"/>
    <n v="0"/>
    <n v="0"/>
    <n v="349255"/>
    <n v="7.8958000000000004"/>
    <s v="unknown"/>
    <x v="2"/>
    <s v="no"/>
    <x v="0"/>
    <x v="0"/>
  </r>
  <r>
    <n v="1044"/>
    <x v="0"/>
    <x v="0"/>
    <s v="Storey, Mr. Thomas"/>
    <x v="0"/>
    <x v="53"/>
    <x v="1"/>
    <n v="0"/>
    <n v="0"/>
    <n v="3701"/>
    <m/>
    <s v="unknown"/>
    <x v="1"/>
    <s v="no"/>
    <x v="0"/>
    <x v="0"/>
  </r>
  <r>
    <n v="1045"/>
    <x v="1"/>
    <x v="0"/>
    <s v="Klasen, Mrs. (Hulda Kristina Eugenia Lofqvist)"/>
    <x v="1"/>
    <x v="28"/>
    <x v="0"/>
    <n v="0"/>
    <n v="2"/>
    <n v="350405"/>
    <n v="12.183299999999999"/>
    <s v="unknown"/>
    <x v="1"/>
    <s v="no"/>
    <x v="0"/>
    <x v="1"/>
  </r>
  <r>
    <n v="1046"/>
    <x v="0"/>
    <x v="0"/>
    <s v="Asplund, Master. Filip Oscar"/>
    <x v="0"/>
    <x v="34"/>
    <x v="3"/>
    <n v="4"/>
    <n v="2"/>
    <n v="347077"/>
    <n v="31.387499999999999"/>
    <s v="unknown"/>
    <x v="1"/>
    <s v="yes"/>
    <x v="1"/>
    <x v="1"/>
  </r>
  <r>
    <n v="1047"/>
    <x v="0"/>
    <x v="0"/>
    <s v="Duquemin, Mr. Joseph"/>
    <x v="0"/>
    <x v="14"/>
    <x v="2"/>
    <n v="0"/>
    <n v="0"/>
    <s v="S.O./P.P. 752"/>
    <n v="7.55"/>
    <s v="unknown"/>
    <x v="1"/>
    <s v="no"/>
    <x v="0"/>
    <x v="0"/>
  </r>
  <r>
    <n v="1048"/>
    <x v="1"/>
    <x v="2"/>
    <s v="Bird, Miss. Ellen"/>
    <x v="1"/>
    <x v="36"/>
    <x v="2"/>
    <n v="0"/>
    <n v="0"/>
    <s v="PC 17483"/>
    <n v="221.7792"/>
    <s v="C97"/>
    <x v="1"/>
    <s v="no"/>
    <x v="0"/>
    <x v="0"/>
  </r>
  <r>
    <n v="1049"/>
    <x v="1"/>
    <x v="0"/>
    <s v="Lundin, Miss. Olga Elida"/>
    <x v="1"/>
    <x v="12"/>
    <x v="2"/>
    <n v="0"/>
    <n v="0"/>
    <n v="347469"/>
    <n v="7.8541999999999996"/>
    <s v="unknown"/>
    <x v="1"/>
    <s v="no"/>
    <x v="0"/>
    <x v="0"/>
  </r>
  <r>
    <n v="1050"/>
    <x v="0"/>
    <x v="2"/>
    <s v="Borebank, Mr. John James"/>
    <x v="0"/>
    <x v="48"/>
    <x v="0"/>
    <n v="0"/>
    <n v="0"/>
    <n v="110489"/>
    <n v="26.55"/>
    <s v="D22"/>
    <x v="1"/>
    <s v="no"/>
    <x v="0"/>
    <x v="0"/>
  </r>
  <r>
    <n v="1051"/>
    <x v="1"/>
    <x v="0"/>
    <s v="Peacock, Mrs. Benjamin (Edith Nile)"/>
    <x v="1"/>
    <x v="7"/>
    <x v="2"/>
    <n v="0"/>
    <n v="2"/>
    <s v="SOTON/O.Q. 3101315"/>
    <n v="13.775"/>
    <s v="unknown"/>
    <x v="1"/>
    <s v="no"/>
    <x v="0"/>
    <x v="1"/>
  </r>
  <r>
    <n v="1052"/>
    <x v="1"/>
    <x v="0"/>
    <s v="Smyth, Miss. Julia"/>
    <x v="1"/>
    <x v="10"/>
    <x v="0"/>
    <n v="0"/>
    <n v="0"/>
    <n v="335432"/>
    <n v="7.7332999999999998"/>
    <s v="unknown"/>
    <x v="0"/>
    <s v="no"/>
    <x v="0"/>
    <x v="0"/>
  </r>
  <r>
    <n v="1053"/>
    <x v="0"/>
    <x v="0"/>
    <s v="Touma, Master. Georges Youssef"/>
    <x v="0"/>
    <x v="54"/>
    <x v="3"/>
    <n v="1"/>
    <n v="1"/>
    <n v="2650"/>
    <n v="15.245799999999999"/>
    <s v="unknown"/>
    <x v="2"/>
    <s v="yes"/>
    <x v="1"/>
    <x v="1"/>
  </r>
  <r>
    <n v="1054"/>
    <x v="1"/>
    <x v="1"/>
    <s v="Wright, Miss. Marion"/>
    <x v="1"/>
    <x v="7"/>
    <x v="2"/>
    <n v="0"/>
    <n v="0"/>
    <n v="220844"/>
    <n v="13.5"/>
    <s v="unknown"/>
    <x v="1"/>
    <s v="no"/>
    <x v="0"/>
    <x v="0"/>
  </r>
  <r>
    <n v="1055"/>
    <x v="0"/>
    <x v="0"/>
    <s v="Pearce, Mr. Ernest"/>
    <x v="0"/>
    <x v="10"/>
    <x v="0"/>
    <n v="0"/>
    <n v="0"/>
    <n v="343271"/>
    <n v="7"/>
    <s v="unknown"/>
    <x v="1"/>
    <s v="no"/>
    <x v="0"/>
    <x v="0"/>
  </r>
  <r>
    <n v="1056"/>
    <x v="0"/>
    <x v="1"/>
    <s v="Peruschitz, Rev. Joseph Maria"/>
    <x v="0"/>
    <x v="22"/>
    <x v="0"/>
    <n v="0"/>
    <n v="0"/>
    <n v="237393"/>
    <n v="13"/>
    <s v="unknown"/>
    <x v="1"/>
    <s v="no"/>
    <x v="0"/>
    <x v="0"/>
  </r>
  <r>
    <n v="1057"/>
    <x v="1"/>
    <x v="0"/>
    <s v="Kink-Heilmann, Mrs. Anton (Luise Heilmann)"/>
    <x v="1"/>
    <x v="7"/>
    <x v="2"/>
    <n v="1"/>
    <n v="1"/>
    <n v="315153"/>
    <n v="22.024999999999999"/>
    <s v="unknown"/>
    <x v="1"/>
    <s v="no"/>
    <x v="1"/>
    <x v="1"/>
  </r>
  <r>
    <n v="1058"/>
    <x v="0"/>
    <x v="2"/>
    <s v="Brandeis, Mr. Emil"/>
    <x v="0"/>
    <x v="19"/>
    <x v="0"/>
    <n v="0"/>
    <n v="0"/>
    <s v="PC 17591"/>
    <n v="50.495800000000003"/>
    <s v="B10"/>
    <x v="2"/>
    <s v="no"/>
    <x v="0"/>
    <x v="0"/>
  </r>
  <r>
    <n v="1059"/>
    <x v="0"/>
    <x v="0"/>
    <s v="Ford, Mr. Edward Watson"/>
    <x v="0"/>
    <x v="8"/>
    <x v="2"/>
    <n v="2"/>
    <n v="2"/>
    <s v="W./C. 6608"/>
    <n v="34.375"/>
    <s v="unknown"/>
    <x v="1"/>
    <s v="no"/>
    <x v="1"/>
    <x v="1"/>
  </r>
  <r>
    <n v="1060"/>
    <x v="1"/>
    <x v="2"/>
    <s v="Cassebeer, Mrs. Henry Arthur Jr (Eleanor Genevieve Fosdick)"/>
    <x v="1"/>
    <x v="10"/>
    <x v="0"/>
    <n v="0"/>
    <n v="0"/>
    <n v="17770"/>
    <n v="27.720800000000001"/>
    <s v="unknown"/>
    <x v="2"/>
    <s v="no"/>
    <x v="0"/>
    <x v="0"/>
  </r>
  <r>
    <n v="1061"/>
    <x v="1"/>
    <x v="0"/>
    <s v="Hellstrom, Miss. Hilda Maria"/>
    <x v="1"/>
    <x v="4"/>
    <x v="2"/>
    <n v="0"/>
    <n v="0"/>
    <n v="7548"/>
    <n v="8.9625000000000004"/>
    <s v="unknown"/>
    <x v="1"/>
    <s v="no"/>
    <x v="0"/>
    <x v="0"/>
  </r>
  <r>
    <n v="1062"/>
    <x v="0"/>
    <x v="0"/>
    <s v="Lithman, Mr. Simon"/>
    <x v="0"/>
    <x v="10"/>
    <x v="0"/>
    <n v="0"/>
    <n v="0"/>
    <s v="S.O./P.P. 251"/>
    <n v="7.55"/>
    <s v="unknown"/>
    <x v="1"/>
    <s v="no"/>
    <x v="0"/>
    <x v="0"/>
  </r>
  <r>
    <n v="1063"/>
    <x v="0"/>
    <x v="0"/>
    <s v="Zakarian, Mr. Ortin"/>
    <x v="0"/>
    <x v="3"/>
    <x v="2"/>
    <n v="0"/>
    <n v="0"/>
    <n v="2670"/>
    <n v="7.2249999999999996"/>
    <s v="unknown"/>
    <x v="2"/>
    <s v="no"/>
    <x v="0"/>
    <x v="0"/>
  </r>
  <r>
    <n v="1064"/>
    <x v="0"/>
    <x v="0"/>
    <s v="Dyker, Mr. Adolf Fredrik"/>
    <x v="0"/>
    <x v="12"/>
    <x v="2"/>
    <n v="1"/>
    <n v="0"/>
    <n v="347072"/>
    <n v="13.9"/>
    <s v="unknown"/>
    <x v="1"/>
    <s v="no"/>
    <x v="1"/>
    <x v="0"/>
  </r>
  <r>
    <n v="1065"/>
    <x v="0"/>
    <x v="0"/>
    <s v="Torfa, Mr. Assad"/>
    <x v="0"/>
    <x v="10"/>
    <x v="0"/>
    <n v="0"/>
    <n v="0"/>
    <n v="2673"/>
    <n v="7.2291999999999996"/>
    <s v="unknown"/>
    <x v="2"/>
    <s v="no"/>
    <x v="0"/>
    <x v="0"/>
  </r>
  <r>
    <n v="1066"/>
    <x v="0"/>
    <x v="0"/>
    <s v="Asplund, Mr. Carl Oscar Vilhelm Gustafsson"/>
    <x v="0"/>
    <x v="51"/>
    <x v="0"/>
    <n v="1"/>
    <n v="5"/>
    <n v="347077"/>
    <n v="31.387499999999999"/>
    <s v="unknown"/>
    <x v="1"/>
    <s v="no"/>
    <x v="1"/>
    <x v="1"/>
  </r>
  <r>
    <n v="1067"/>
    <x v="1"/>
    <x v="1"/>
    <s v="Brown, Miss. Edith Eileen"/>
    <x v="1"/>
    <x v="55"/>
    <x v="3"/>
    <n v="0"/>
    <n v="2"/>
    <n v="29750"/>
    <n v="39"/>
    <s v="unknown"/>
    <x v="1"/>
    <s v="yes"/>
    <x v="0"/>
    <x v="1"/>
  </r>
  <r>
    <n v="1068"/>
    <x v="1"/>
    <x v="1"/>
    <s v="Sincock, Miss. Maude"/>
    <x v="1"/>
    <x v="29"/>
    <x v="2"/>
    <n v="0"/>
    <n v="0"/>
    <s v="C.A. 33112"/>
    <n v="36.75"/>
    <s v="unknown"/>
    <x v="1"/>
    <s v="no"/>
    <x v="0"/>
    <x v="0"/>
  </r>
  <r>
    <n v="1069"/>
    <x v="0"/>
    <x v="2"/>
    <s v="Stengel, Mr. Charles Emil Henry"/>
    <x v="0"/>
    <x v="56"/>
    <x v="0"/>
    <n v="1"/>
    <n v="0"/>
    <n v="11778"/>
    <n v="55.441699999999997"/>
    <s v="C116"/>
    <x v="2"/>
    <s v="no"/>
    <x v="1"/>
    <x v="0"/>
  </r>
  <r>
    <n v="1070"/>
    <x v="1"/>
    <x v="1"/>
    <s v="Becker, Mrs. Allen Oliver (Nellie E Baumgardner)"/>
    <x v="1"/>
    <x v="28"/>
    <x v="0"/>
    <n v="0"/>
    <n v="3"/>
    <n v="230136"/>
    <n v="39"/>
    <s v="F4"/>
    <x v="1"/>
    <s v="no"/>
    <x v="0"/>
    <x v="1"/>
  </r>
  <r>
    <n v="1071"/>
    <x v="1"/>
    <x v="2"/>
    <s v="Compton, Mrs. Alexander Taylor (Mary Eliza Ingersoll)"/>
    <x v="1"/>
    <x v="57"/>
    <x v="1"/>
    <n v="0"/>
    <n v="2"/>
    <s v="PC 17756"/>
    <n v="83.158299999999997"/>
    <s v="E45"/>
    <x v="2"/>
    <s v="no"/>
    <x v="0"/>
    <x v="1"/>
  </r>
  <r>
    <n v="1072"/>
    <x v="0"/>
    <x v="1"/>
    <s v="McCrie, Mr. James Matthew"/>
    <x v="0"/>
    <x v="6"/>
    <x v="0"/>
    <n v="0"/>
    <n v="0"/>
    <n v="233478"/>
    <n v="13"/>
    <s v="unknown"/>
    <x v="1"/>
    <s v="no"/>
    <x v="0"/>
    <x v="0"/>
  </r>
  <r>
    <n v="1073"/>
    <x v="0"/>
    <x v="2"/>
    <s v="Compton, Mr. Alexander Taylor Jr"/>
    <x v="0"/>
    <x v="58"/>
    <x v="0"/>
    <n v="1"/>
    <n v="1"/>
    <s v="PC 17756"/>
    <n v="83.158299999999997"/>
    <s v="E52"/>
    <x v="2"/>
    <s v="no"/>
    <x v="1"/>
    <x v="1"/>
  </r>
  <r>
    <n v="1074"/>
    <x v="1"/>
    <x v="2"/>
    <s v="Marvin, Mrs. Daniel Warner (Mary Graham Carmichael Farquarson)"/>
    <x v="1"/>
    <x v="8"/>
    <x v="2"/>
    <n v="1"/>
    <n v="0"/>
    <n v="113773"/>
    <n v="53.1"/>
    <s v="D30"/>
    <x v="1"/>
    <s v="no"/>
    <x v="1"/>
    <x v="0"/>
  </r>
  <r>
    <n v="1075"/>
    <x v="0"/>
    <x v="0"/>
    <s v="Lane, Mr. Patrick"/>
    <x v="0"/>
    <x v="10"/>
    <x v="0"/>
    <n v="0"/>
    <n v="0"/>
    <n v="7935"/>
    <n v="7.75"/>
    <s v="unknown"/>
    <x v="0"/>
    <s v="no"/>
    <x v="0"/>
    <x v="0"/>
  </r>
  <r>
    <n v="1076"/>
    <x v="1"/>
    <x v="2"/>
    <s v="Douglas, Mrs. Frederick Charles (Mary Helene Baxter)"/>
    <x v="1"/>
    <x v="3"/>
    <x v="2"/>
    <n v="1"/>
    <n v="1"/>
    <s v="PC 17558"/>
    <n v="247.52080000000001"/>
    <s v="B58 B60"/>
    <x v="2"/>
    <s v="no"/>
    <x v="1"/>
    <x v="1"/>
  </r>
  <r>
    <n v="1077"/>
    <x v="0"/>
    <x v="1"/>
    <s v="Maybery, Mr. Frank Hubert"/>
    <x v="0"/>
    <x v="51"/>
    <x v="0"/>
    <n v="0"/>
    <n v="0"/>
    <n v="239059"/>
    <n v="16"/>
    <s v="unknown"/>
    <x v="1"/>
    <s v="no"/>
    <x v="0"/>
    <x v="0"/>
  </r>
  <r>
    <n v="1078"/>
    <x v="1"/>
    <x v="1"/>
    <s v="Phillips, Miss. Alice Frances Louisa"/>
    <x v="1"/>
    <x v="9"/>
    <x v="2"/>
    <n v="0"/>
    <n v="1"/>
    <s v="S.O./P.P. 2"/>
    <n v="21"/>
    <s v="unknown"/>
    <x v="1"/>
    <s v="no"/>
    <x v="0"/>
    <x v="1"/>
  </r>
  <r>
    <n v="1079"/>
    <x v="0"/>
    <x v="0"/>
    <s v="Davies, Mr. Joseph"/>
    <x v="0"/>
    <x v="32"/>
    <x v="3"/>
    <n v="2"/>
    <n v="0"/>
    <s v="A/4 48873"/>
    <n v="8.0500000000000007"/>
    <s v="unknown"/>
    <x v="1"/>
    <s v="yes"/>
    <x v="1"/>
    <x v="0"/>
  </r>
  <r>
    <n v="1080"/>
    <x v="1"/>
    <x v="0"/>
    <s v="Sage, Miss. Ada"/>
    <x v="1"/>
    <x v="10"/>
    <x v="0"/>
    <n v="8"/>
    <n v="2"/>
    <s v="CA. 2343"/>
    <n v="69.55"/>
    <s v="unknown"/>
    <x v="1"/>
    <s v="no"/>
    <x v="1"/>
    <x v="1"/>
  </r>
  <r>
    <n v="1081"/>
    <x v="0"/>
    <x v="1"/>
    <s v="Veal, Mr. James"/>
    <x v="0"/>
    <x v="51"/>
    <x v="0"/>
    <n v="0"/>
    <n v="0"/>
    <n v="28221"/>
    <n v="13"/>
    <s v="unknown"/>
    <x v="1"/>
    <s v="no"/>
    <x v="0"/>
    <x v="0"/>
  </r>
  <r>
    <n v="1082"/>
    <x v="0"/>
    <x v="1"/>
    <s v="Angle, Mr. William A"/>
    <x v="0"/>
    <x v="59"/>
    <x v="0"/>
    <n v="1"/>
    <n v="0"/>
    <n v="226875"/>
    <n v="26"/>
    <s v="unknown"/>
    <x v="1"/>
    <s v="no"/>
    <x v="1"/>
    <x v="0"/>
  </r>
  <r>
    <n v="1083"/>
    <x v="0"/>
    <x v="2"/>
    <s v="Salomon, Mr. Abraham L"/>
    <x v="0"/>
    <x v="10"/>
    <x v="0"/>
    <n v="0"/>
    <n v="0"/>
    <n v="111163"/>
    <n v="26"/>
    <s v="unknown"/>
    <x v="1"/>
    <s v="no"/>
    <x v="0"/>
    <x v="0"/>
  </r>
  <r>
    <n v="1084"/>
    <x v="0"/>
    <x v="0"/>
    <s v="van Billiard, Master. Walter John"/>
    <x v="0"/>
    <x v="60"/>
    <x v="3"/>
    <n v="1"/>
    <n v="1"/>
    <s v="A/5. 851"/>
    <n v="14.5"/>
    <s v="unknown"/>
    <x v="1"/>
    <s v="yes"/>
    <x v="1"/>
    <x v="1"/>
  </r>
  <r>
    <n v="1085"/>
    <x v="0"/>
    <x v="1"/>
    <s v="Lingane, Mr. John"/>
    <x v="0"/>
    <x v="52"/>
    <x v="1"/>
    <n v="0"/>
    <n v="0"/>
    <n v="235509"/>
    <n v="12.35"/>
    <s v="unknown"/>
    <x v="0"/>
    <s v="no"/>
    <x v="0"/>
    <x v="0"/>
  </r>
  <r>
    <n v="1086"/>
    <x v="0"/>
    <x v="1"/>
    <s v="Drew, Master. Marshall Brines"/>
    <x v="0"/>
    <x v="61"/>
    <x v="3"/>
    <n v="0"/>
    <n v="2"/>
    <n v="28220"/>
    <n v="32.5"/>
    <s v="unknown"/>
    <x v="1"/>
    <s v="yes"/>
    <x v="0"/>
    <x v="1"/>
  </r>
  <r>
    <n v="1087"/>
    <x v="0"/>
    <x v="0"/>
    <s v="Karlsson, Mr. Julius Konrad Eugen"/>
    <x v="0"/>
    <x v="23"/>
    <x v="0"/>
    <n v="0"/>
    <n v="0"/>
    <n v="347465"/>
    <n v="7.8541999999999996"/>
    <s v="unknown"/>
    <x v="1"/>
    <s v="no"/>
    <x v="0"/>
    <x v="0"/>
  </r>
  <r>
    <n v="1088"/>
    <x v="0"/>
    <x v="2"/>
    <s v="Spedden, Master. Robert Douglas"/>
    <x v="0"/>
    <x v="39"/>
    <x v="3"/>
    <n v="0"/>
    <n v="2"/>
    <n v="16966"/>
    <n v="134.5"/>
    <s v="E34"/>
    <x v="2"/>
    <s v="yes"/>
    <x v="0"/>
    <x v="1"/>
  </r>
  <r>
    <n v="1089"/>
    <x v="1"/>
    <x v="0"/>
    <s v="Nilsson, Miss. Berta Olivia"/>
    <x v="1"/>
    <x v="8"/>
    <x v="2"/>
    <n v="0"/>
    <n v="0"/>
    <n v="347066"/>
    <n v="7.7750000000000004"/>
    <s v="unknown"/>
    <x v="1"/>
    <s v="no"/>
    <x v="0"/>
    <x v="0"/>
  </r>
  <r>
    <n v="1090"/>
    <x v="0"/>
    <x v="1"/>
    <s v="Baimbrigge, Mr. Charles Robert"/>
    <x v="0"/>
    <x v="12"/>
    <x v="2"/>
    <n v="0"/>
    <n v="0"/>
    <s v="C.A. 31030"/>
    <n v="10.5"/>
    <s v="unknown"/>
    <x v="1"/>
    <s v="no"/>
    <x v="0"/>
    <x v="0"/>
  </r>
  <r>
    <n v="1091"/>
    <x v="1"/>
    <x v="0"/>
    <s v="Rasmussen, Mrs. (Lena Jacobsen Solvang)"/>
    <x v="1"/>
    <x v="10"/>
    <x v="0"/>
    <n v="0"/>
    <n v="0"/>
    <n v="65305"/>
    <n v="8.1125000000000007"/>
    <s v="unknown"/>
    <x v="1"/>
    <s v="no"/>
    <x v="0"/>
    <x v="0"/>
  </r>
  <r>
    <n v="1092"/>
    <x v="1"/>
    <x v="0"/>
    <s v="Murphy, Miss. Nora"/>
    <x v="1"/>
    <x v="10"/>
    <x v="0"/>
    <n v="0"/>
    <n v="0"/>
    <n v="36568"/>
    <n v="15.5"/>
    <s v="unknown"/>
    <x v="0"/>
    <s v="no"/>
    <x v="0"/>
    <x v="0"/>
  </r>
  <r>
    <n v="1093"/>
    <x v="0"/>
    <x v="0"/>
    <s v="Danbom, Master. Gilbert Sigvard Emanuel"/>
    <x v="0"/>
    <x v="62"/>
    <x v="3"/>
    <n v="0"/>
    <n v="2"/>
    <n v="347080"/>
    <n v="14.4"/>
    <s v="unknown"/>
    <x v="1"/>
    <s v="yes"/>
    <x v="0"/>
    <x v="1"/>
  </r>
  <r>
    <n v="1094"/>
    <x v="0"/>
    <x v="2"/>
    <s v="Astor, Col. John Jacob"/>
    <x v="0"/>
    <x v="1"/>
    <x v="0"/>
    <n v="1"/>
    <n v="0"/>
    <s v="PC 17757"/>
    <n v="227.52500000000001"/>
    <s v="C62 C64"/>
    <x v="2"/>
    <s v="no"/>
    <x v="1"/>
    <x v="0"/>
  </r>
  <r>
    <n v="1095"/>
    <x v="1"/>
    <x v="1"/>
    <s v="Quick, Miss. Winifred Vera"/>
    <x v="1"/>
    <x v="61"/>
    <x v="3"/>
    <n v="1"/>
    <n v="1"/>
    <n v="26360"/>
    <n v="26"/>
    <s v="unknown"/>
    <x v="1"/>
    <s v="yes"/>
    <x v="1"/>
    <x v="1"/>
  </r>
  <r>
    <n v="1096"/>
    <x v="0"/>
    <x v="1"/>
    <s v="Andrew, Mr. Frank Thomas"/>
    <x v="0"/>
    <x v="25"/>
    <x v="2"/>
    <n v="0"/>
    <n v="0"/>
    <s v="C.A. 34050"/>
    <n v="10.5"/>
    <s v="unknown"/>
    <x v="1"/>
    <s v="no"/>
    <x v="0"/>
    <x v="0"/>
  </r>
  <r>
    <n v="1097"/>
    <x v="0"/>
    <x v="2"/>
    <s v="Omont, Mr. Alfred Fernand"/>
    <x v="0"/>
    <x v="10"/>
    <x v="0"/>
    <n v="0"/>
    <n v="0"/>
    <s v="F.C. 12998"/>
    <n v="25.741700000000002"/>
    <s v="unknown"/>
    <x v="2"/>
    <s v="no"/>
    <x v="0"/>
    <x v="0"/>
  </r>
  <r>
    <n v="1098"/>
    <x v="1"/>
    <x v="0"/>
    <s v="McGowan, Miss. Katherine"/>
    <x v="1"/>
    <x v="15"/>
    <x v="0"/>
    <n v="0"/>
    <n v="0"/>
    <n v="9232"/>
    <n v="7.75"/>
    <s v="unknown"/>
    <x v="0"/>
    <s v="no"/>
    <x v="0"/>
    <x v="0"/>
  </r>
  <r>
    <n v="1099"/>
    <x v="0"/>
    <x v="1"/>
    <s v="Collett, Mr. Sidney C Stuart"/>
    <x v="0"/>
    <x v="14"/>
    <x v="2"/>
    <n v="0"/>
    <n v="0"/>
    <n v="28034"/>
    <n v="10.5"/>
    <s v="unknown"/>
    <x v="1"/>
    <s v="no"/>
    <x v="0"/>
    <x v="0"/>
  </r>
  <r>
    <n v="1100"/>
    <x v="1"/>
    <x v="2"/>
    <s v="Rosenbaum, Miss. Edith Louise"/>
    <x v="1"/>
    <x v="23"/>
    <x v="0"/>
    <n v="0"/>
    <n v="0"/>
    <s v="PC 17613"/>
    <n v="27.720800000000001"/>
    <s v="A11"/>
    <x v="2"/>
    <s v="no"/>
    <x v="0"/>
    <x v="0"/>
  </r>
  <r>
    <n v="1101"/>
    <x v="0"/>
    <x v="0"/>
    <s v="Delalic, Mr. Redjo"/>
    <x v="0"/>
    <x v="25"/>
    <x v="2"/>
    <n v="0"/>
    <n v="0"/>
    <n v="349250"/>
    <n v="7.8958000000000004"/>
    <s v="unknown"/>
    <x v="1"/>
    <s v="no"/>
    <x v="0"/>
    <x v="0"/>
  </r>
  <r>
    <n v="1102"/>
    <x v="0"/>
    <x v="0"/>
    <s v="Andersen, Mr. Albert Karvin"/>
    <x v="0"/>
    <x v="33"/>
    <x v="0"/>
    <n v="0"/>
    <n v="0"/>
    <s v="C 4001"/>
    <n v="22.524999999999999"/>
    <s v="unknown"/>
    <x v="1"/>
    <s v="no"/>
    <x v="0"/>
    <x v="0"/>
  </r>
  <r>
    <n v="1103"/>
    <x v="0"/>
    <x v="0"/>
    <s v="Finoli, Mr. Luigi"/>
    <x v="0"/>
    <x v="10"/>
    <x v="0"/>
    <n v="0"/>
    <n v="0"/>
    <s v="SOTON/O.Q. 3101308"/>
    <n v="7.05"/>
    <s v="unknown"/>
    <x v="1"/>
    <s v="no"/>
    <x v="0"/>
    <x v="0"/>
  </r>
  <r>
    <n v="1104"/>
    <x v="0"/>
    <x v="1"/>
    <s v="Deacon, Mr. Percy William"/>
    <x v="0"/>
    <x v="32"/>
    <x v="3"/>
    <n v="0"/>
    <n v="0"/>
    <s v="S.O.C. 14879"/>
    <n v="73.5"/>
    <s v="unknown"/>
    <x v="1"/>
    <s v="yes"/>
    <x v="0"/>
    <x v="0"/>
  </r>
  <r>
    <n v="1105"/>
    <x v="1"/>
    <x v="1"/>
    <s v="Howard, Mrs. Benjamin (Ellen Truelove Arman)"/>
    <x v="1"/>
    <x v="27"/>
    <x v="1"/>
    <n v="1"/>
    <n v="0"/>
    <n v="24065"/>
    <n v="26"/>
    <s v="unknown"/>
    <x v="1"/>
    <s v="no"/>
    <x v="1"/>
    <x v="0"/>
  </r>
  <r>
    <n v="1106"/>
    <x v="1"/>
    <x v="0"/>
    <s v="Andersson, Miss. Ida Augusta Margareta"/>
    <x v="1"/>
    <x v="63"/>
    <x v="0"/>
    <n v="4"/>
    <n v="2"/>
    <n v="347091"/>
    <n v="7.7750000000000004"/>
    <s v="unknown"/>
    <x v="1"/>
    <s v="no"/>
    <x v="1"/>
    <x v="1"/>
  </r>
  <r>
    <n v="1107"/>
    <x v="0"/>
    <x v="2"/>
    <s v="Head, Mr. Christopher"/>
    <x v="0"/>
    <x v="48"/>
    <x v="0"/>
    <n v="0"/>
    <n v="0"/>
    <n v="113038"/>
    <n v="42.5"/>
    <s v="B11"/>
    <x v="1"/>
    <s v="no"/>
    <x v="0"/>
    <x v="0"/>
  </r>
  <r>
    <n v="1108"/>
    <x v="1"/>
    <x v="0"/>
    <s v="Mahon, Miss. Bridget Delia"/>
    <x v="1"/>
    <x v="10"/>
    <x v="0"/>
    <n v="0"/>
    <n v="0"/>
    <n v="330924"/>
    <n v="7.8792"/>
    <s v="unknown"/>
    <x v="0"/>
    <s v="no"/>
    <x v="0"/>
    <x v="0"/>
  </r>
  <r>
    <n v="1109"/>
    <x v="0"/>
    <x v="2"/>
    <s v="Wick, Mr. George Dennick"/>
    <x v="0"/>
    <x v="64"/>
    <x v="0"/>
    <n v="1"/>
    <n v="1"/>
    <n v="36928"/>
    <n v="164.86670000000001"/>
    <s v="unknown"/>
    <x v="1"/>
    <s v="no"/>
    <x v="1"/>
    <x v="1"/>
  </r>
  <r>
    <n v="1110"/>
    <x v="1"/>
    <x v="2"/>
    <s v="Widener, Mrs. George Dunton (Eleanor Elkins)"/>
    <x v="1"/>
    <x v="20"/>
    <x v="0"/>
    <n v="1"/>
    <n v="1"/>
    <n v="113503"/>
    <n v="211.5"/>
    <s v="C80"/>
    <x v="2"/>
    <s v="no"/>
    <x v="1"/>
    <x v="1"/>
  </r>
  <r>
    <n v="1111"/>
    <x v="0"/>
    <x v="0"/>
    <s v="Thomson, Mr. Alexander Morrison"/>
    <x v="0"/>
    <x v="10"/>
    <x v="0"/>
    <n v="0"/>
    <n v="0"/>
    <n v="32302"/>
    <n v="8.0500000000000007"/>
    <s v="unknown"/>
    <x v="1"/>
    <s v="no"/>
    <x v="0"/>
    <x v="0"/>
  </r>
  <r>
    <n v="1112"/>
    <x v="1"/>
    <x v="1"/>
    <s v="Duran y More, Miss. Florentina"/>
    <x v="1"/>
    <x v="6"/>
    <x v="0"/>
    <n v="1"/>
    <n v="0"/>
    <s v="SC/PARIS 2148"/>
    <n v="13.8583"/>
    <s v="unknown"/>
    <x v="2"/>
    <s v="no"/>
    <x v="1"/>
    <x v="0"/>
  </r>
  <r>
    <n v="1113"/>
    <x v="0"/>
    <x v="0"/>
    <s v="Reynolds, Mr. Harold J"/>
    <x v="0"/>
    <x v="9"/>
    <x v="2"/>
    <n v="0"/>
    <n v="0"/>
    <n v="342684"/>
    <n v="8.0500000000000007"/>
    <s v="unknown"/>
    <x v="1"/>
    <s v="no"/>
    <x v="0"/>
    <x v="0"/>
  </r>
  <r>
    <n v="1114"/>
    <x v="1"/>
    <x v="1"/>
    <s v="Cook, Mrs. (Selena Rogers)"/>
    <x v="1"/>
    <x v="4"/>
    <x v="2"/>
    <n v="0"/>
    <n v="0"/>
    <s v="W./C. 14266"/>
    <n v="10.5"/>
    <s v="F33"/>
    <x v="1"/>
    <s v="no"/>
    <x v="0"/>
    <x v="0"/>
  </r>
  <r>
    <n v="1115"/>
    <x v="0"/>
    <x v="0"/>
    <s v="Karlsson, Mr. Einar Gervasius"/>
    <x v="0"/>
    <x v="9"/>
    <x v="2"/>
    <n v="0"/>
    <n v="0"/>
    <n v="350053"/>
    <n v="7.7957999999999998"/>
    <s v="unknown"/>
    <x v="1"/>
    <s v="no"/>
    <x v="0"/>
    <x v="0"/>
  </r>
  <r>
    <n v="1116"/>
    <x v="1"/>
    <x v="2"/>
    <s v="Candee, Mrs. Edward (Helen Churchill Hungerford)"/>
    <x v="1"/>
    <x v="49"/>
    <x v="0"/>
    <n v="0"/>
    <n v="0"/>
    <s v="PC 17606"/>
    <n v="27.445799999999998"/>
    <s v="unknown"/>
    <x v="2"/>
    <s v="no"/>
    <x v="0"/>
    <x v="0"/>
  </r>
  <r>
    <n v="1117"/>
    <x v="1"/>
    <x v="0"/>
    <s v="Moubarek, Mrs. George (Omine Amenia&quot; Alexander)&quot;"/>
    <x v="1"/>
    <x v="10"/>
    <x v="0"/>
    <n v="0"/>
    <n v="2"/>
    <n v="2661"/>
    <n v="15.245799999999999"/>
    <s v="unknown"/>
    <x v="2"/>
    <s v="no"/>
    <x v="0"/>
    <x v="1"/>
  </r>
  <r>
    <n v="1118"/>
    <x v="0"/>
    <x v="0"/>
    <s v="Asplund, Mr. Johan Charles"/>
    <x v="0"/>
    <x v="12"/>
    <x v="2"/>
    <n v="0"/>
    <n v="0"/>
    <n v="350054"/>
    <n v="7.7957999999999998"/>
    <s v="unknown"/>
    <x v="1"/>
    <s v="no"/>
    <x v="0"/>
    <x v="0"/>
  </r>
  <r>
    <n v="1119"/>
    <x v="1"/>
    <x v="0"/>
    <s v="McNeill, Miss. Bridget"/>
    <x v="1"/>
    <x v="10"/>
    <x v="0"/>
    <n v="0"/>
    <n v="0"/>
    <n v="370368"/>
    <n v="7.75"/>
    <s v="unknown"/>
    <x v="0"/>
    <s v="no"/>
    <x v="0"/>
    <x v="0"/>
  </r>
  <r>
    <n v="1120"/>
    <x v="0"/>
    <x v="0"/>
    <s v="Everett, Mr. Thomas James"/>
    <x v="0"/>
    <x v="65"/>
    <x v="0"/>
    <n v="0"/>
    <n v="0"/>
    <s v="C.A. 6212"/>
    <n v="15.1"/>
    <s v="unknown"/>
    <x v="1"/>
    <s v="no"/>
    <x v="0"/>
    <x v="0"/>
  </r>
  <r>
    <n v="1121"/>
    <x v="0"/>
    <x v="1"/>
    <s v="Hocking, Mr. Samuel James Metcalfe"/>
    <x v="0"/>
    <x v="28"/>
    <x v="0"/>
    <n v="0"/>
    <n v="0"/>
    <n v="242963"/>
    <n v="13"/>
    <s v="unknown"/>
    <x v="1"/>
    <s v="no"/>
    <x v="0"/>
    <x v="0"/>
  </r>
  <r>
    <n v="1122"/>
    <x v="0"/>
    <x v="1"/>
    <s v="Sweet, Mr. George Frederick"/>
    <x v="0"/>
    <x v="5"/>
    <x v="3"/>
    <n v="0"/>
    <n v="0"/>
    <n v="220845"/>
    <n v="65"/>
    <s v="unknown"/>
    <x v="1"/>
    <s v="yes"/>
    <x v="0"/>
    <x v="0"/>
  </r>
  <r>
    <n v="1123"/>
    <x v="1"/>
    <x v="2"/>
    <s v="Willard, Miss. Constance"/>
    <x v="1"/>
    <x v="9"/>
    <x v="2"/>
    <n v="0"/>
    <n v="0"/>
    <n v="113795"/>
    <n v="26.55"/>
    <s v="unknown"/>
    <x v="1"/>
    <s v="no"/>
    <x v="0"/>
    <x v="0"/>
  </r>
  <r>
    <n v="1124"/>
    <x v="0"/>
    <x v="0"/>
    <s v="Wiklund, Mr. Karl Johan"/>
    <x v="0"/>
    <x v="9"/>
    <x v="2"/>
    <n v="1"/>
    <n v="0"/>
    <n v="3101266"/>
    <n v="6.4958"/>
    <s v="unknown"/>
    <x v="1"/>
    <s v="no"/>
    <x v="1"/>
    <x v="0"/>
  </r>
  <r>
    <n v="1125"/>
    <x v="0"/>
    <x v="0"/>
    <s v="Linehan, Mr. Michael"/>
    <x v="0"/>
    <x v="10"/>
    <x v="0"/>
    <n v="0"/>
    <n v="0"/>
    <n v="330971"/>
    <n v="7.8792"/>
    <s v="unknown"/>
    <x v="0"/>
    <s v="no"/>
    <x v="0"/>
    <x v="0"/>
  </r>
  <r>
    <n v="1126"/>
    <x v="0"/>
    <x v="2"/>
    <s v="Cumings, Mr. John Bradley"/>
    <x v="0"/>
    <x v="26"/>
    <x v="0"/>
    <n v="1"/>
    <n v="0"/>
    <s v="PC 17599"/>
    <n v="71.283299999999997"/>
    <s v="C85"/>
    <x v="2"/>
    <s v="no"/>
    <x v="1"/>
    <x v="0"/>
  </r>
  <r>
    <n v="1127"/>
    <x v="0"/>
    <x v="0"/>
    <s v="Vendel, Mr. Olof Edvin"/>
    <x v="0"/>
    <x v="29"/>
    <x v="2"/>
    <n v="0"/>
    <n v="0"/>
    <n v="350416"/>
    <n v="7.8541999999999996"/>
    <s v="unknown"/>
    <x v="1"/>
    <s v="no"/>
    <x v="0"/>
    <x v="0"/>
  </r>
  <r>
    <n v="1128"/>
    <x v="0"/>
    <x v="2"/>
    <s v="Warren, Mr. Frank Manley"/>
    <x v="0"/>
    <x v="57"/>
    <x v="1"/>
    <n v="1"/>
    <n v="0"/>
    <n v="110813"/>
    <n v="75.25"/>
    <s v="D37"/>
    <x v="2"/>
    <s v="no"/>
    <x v="1"/>
    <x v="0"/>
  </r>
  <r>
    <n v="1129"/>
    <x v="0"/>
    <x v="0"/>
    <s v="Baccos, Mr. Raffull"/>
    <x v="0"/>
    <x v="29"/>
    <x v="2"/>
    <n v="0"/>
    <n v="0"/>
    <n v="2679"/>
    <n v="7.2249999999999996"/>
    <s v="unknown"/>
    <x v="2"/>
    <s v="no"/>
    <x v="0"/>
    <x v="0"/>
  </r>
  <r>
    <n v="1130"/>
    <x v="1"/>
    <x v="1"/>
    <s v="Hiltunen, Miss. Marta"/>
    <x v="1"/>
    <x v="8"/>
    <x v="2"/>
    <n v="1"/>
    <n v="1"/>
    <n v="250650"/>
    <n v="13"/>
    <s v="unknown"/>
    <x v="1"/>
    <s v="no"/>
    <x v="1"/>
    <x v="1"/>
  </r>
  <r>
    <n v="1131"/>
    <x v="1"/>
    <x v="2"/>
    <s v="Douglas, Mrs. Walter Donald (Mahala Dutton)"/>
    <x v="1"/>
    <x v="19"/>
    <x v="0"/>
    <n v="1"/>
    <n v="0"/>
    <s v="PC 17761"/>
    <n v="106.425"/>
    <s v="C86"/>
    <x v="2"/>
    <s v="no"/>
    <x v="1"/>
    <x v="0"/>
  </r>
  <r>
    <n v="1132"/>
    <x v="1"/>
    <x v="2"/>
    <s v="Lindstrom, Mrs. Carl Johan (Sigrid Posse)"/>
    <x v="1"/>
    <x v="17"/>
    <x v="0"/>
    <n v="0"/>
    <n v="0"/>
    <n v="112377"/>
    <n v="27.720800000000001"/>
    <s v="unknown"/>
    <x v="2"/>
    <s v="no"/>
    <x v="0"/>
    <x v="0"/>
  </r>
  <r>
    <n v="1133"/>
    <x v="1"/>
    <x v="1"/>
    <s v="Christy, Mrs. (Alice Frances)"/>
    <x v="1"/>
    <x v="16"/>
    <x v="0"/>
    <n v="0"/>
    <n v="2"/>
    <n v="237789"/>
    <n v="30"/>
    <s v="unknown"/>
    <x v="1"/>
    <s v="no"/>
    <x v="0"/>
    <x v="1"/>
  </r>
  <r>
    <n v="1134"/>
    <x v="0"/>
    <x v="2"/>
    <s v="Spedden, Mr. Frederic Oakley"/>
    <x v="0"/>
    <x v="16"/>
    <x v="0"/>
    <n v="1"/>
    <n v="1"/>
    <n v="16966"/>
    <n v="134.5"/>
    <s v="E34"/>
    <x v="2"/>
    <s v="no"/>
    <x v="1"/>
    <x v="1"/>
  </r>
  <r>
    <n v="1135"/>
    <x v="0"/>
    <x v="0"/>
    <s v="Hyman, Mr. Abraham"/>
    <x v="0"/>
    <x v="10"/>
    <x v="0"/>
    <n v="0"/>
    <n v="0"/>
    <n v="3470"/>
    <n v="7.8875000000000002"/>
    <s v="unknown"/>
    <x v="1"/>
    <s v="no"/>
    <x v="0"/>
    <x v="0"/>
  </r>
  <r>
    <n v="1136"/>
    <x v="0"/>
    <x v="0"/>
    <s v="Johnston, Master. William Arthur Willie&quot;&quot;"/>
    <x v="0"/>
    <x v="10"/>
    <x v="0"/>
    <n v="1"/>
    <n v="2"/>
    <s v="W./C. 6607"/>
    <n v="23.45"/>
    <s v="unknown"/>
    <x v="1"/>
    <s v="no"/>
    <x v="1"/>
    <x v="1"/>
  </r>
  <r>
    <n v="1137"/>
    <x v="0"/>
    <x v="2"/>
    <s v="Kenyon, Mr. Frederick R"/>
    <x v="0"/>
    <x v="22"/>
    <x v="0"/>
    <n v="1"/>
    <n v="0"/>
    <n v="17464"/>
    <n v="51.862499999999997"/>
    <s v="D21"/>
    <x v="1"/>
    <s v="no"/>
    <x v="1"/>
    <x v="0"/>
  </r>
  <r>
    <n v="1138"/>
    <x v="1"/>
    <x v="1"/>
    <s v="Karnes, Mrs. J Frank (Claire Bennett)"/>
    <x v="1"/>
    <x v="4"/>
    <x v="2"/>
    <n v="0"/>
    <n v="0"/>
    <s v="F.C.C. 13534"/>
    <n v="21"/>
    <s v="unknown"/>
    <x v="1"/>
    <s v="no"/>
    <x v="0"/>
    <x v="0"/>
  </r>
  <r>
    <n v="1139"/>
    <x v="0"/>
    <x v="1"/>
    <s v="Drew, Mr. James Vivian"/>
    <x v="0"/>
    <x v="48"/>
    <x v="0"/>
    <n v="1"/>
    <n v="1"/>
    <n v="28220"/>
    <n v="32.5"/>
    <s v="unknown"/>
    <x v="1"/>
    <s v="no"/>
    <x v="1"/>
    <x v="1"/>
  </r>
  <r>
    <n v="1140"/>
    <x v="1"/>
    <x v="1"/>
    <s v="Hold, Mrs. Stephen (Annie Margaret Hill)"/>
    <x v="1"/>
    <x v="36"/>
    <x v="2"/>
    <n v="1"/>
    <n v="0"/>
    <n v="26707"/>
    <n v="26"/>
    <s v="unknown"/>
    <x v="1"/>
    <s v="no"/>
    <x v="1"/>
    <x v="0"/>
  </r>
  <r>
    <n v="1141"/>
    <x v="1"/>
    <x v="0"/>
    <s v="Khalil, Mrs. Betros (Zahie Maria&quot; Elias)&quot;"/>
    <x v="1"/>
    <x v="10"/>
    <x v="0"/>
    <n v="1"/>
    <n v="0"/>
    <n v="2660"/>
    <n v="14.4542"/>
    <s v="unknown"/>
    <x v="2"/>
    <s v="no"/>
    <x v="1"/>
    <x v="0"/>
  </r>
  <r>
    <n v="1142"/>
    <x v="1"/>
    <x v="1"/>
    <s v="West, Miss. Barbara J"/>
    <x v="1"/>
    <x v="66"/>
    <x v="3"/>
    <n v="1"/>
    <n v="2"/>
    <s v="C.A. 34651"/>
    <n v="27.75"/>
    <s v="unknown"/>
    <x v="1"/>
    <s v="yes"/>
    <x v="1"/>
    <x v="1"/>
  </r>
  <r>
    <n v="1143"/>
    <x v="0"/>
    <x v="0"/>
    <s v="Abrahamsson, Mr. Abraham August Johannes"/>
    <x v="0"/>
    <x v="29"/>
    <x v="2"/>
    <n v="0"/>
    <n v="0"/>
    <s v="SOTON/O2 3101284"/>
    <n v="7.9249999999999998"/>
    <s v="unknown"/>
    <x v="1"/>
    <s v="no"/>
    <x v="0"/>
    <x v="0"/>
  </r>
  <r>
    <n v="1144"/>
    <x v="0"/>
    <x v="2"/>
    <s v="Clark, Mr. Walter Miller"/>
    <x v="0"/>
    <x v="3"/>
    <x v="2"/>
    <n v="1"/>
    <n v="0"/>
    <n v="13508"/>
    <n v="136.7792"/>
    <s v="C89"/>
    <x v="2"/>
    <s v="no"/>
    <x v="1"/>
    <x v="0"/>
  </r>
  <r>
    <n v="1145"/>
    <x v="0"/>
    <x v="0"/>
    <s v="Salander, Mr. Karl Johan"/>
    <x v="0"/>
    <x v="14"/>
    <x v="2"/>
    <n v="0"/>
    <n v="0"/>
    <n v="7266"/>
    <n v="9.3249999999999993"/>
    <s v="unknown"/>
    <x v="1"/>
    <s v="no"/>
    <x v="0"/>
    <x v="0"/>
  </r>
  <r>
    <n v="1146"/>
    <x v="0"/>
    <x v="0"/>
    <s v="Wenzel, Mr. Linhart"/>
    <x v="0"/>
    <x v="38"/>
    <x v="0"/>
    <n v="0"/>
    <n v="0"/>
    <n v="345775"/>
    <n v="9.5"/>
    <s v="unknown"/>
    <x v="1"/>
    <s v="no"/>
    <x v="0"/>
    <x v="0"/>
  </r>
  <r>
    <n v="1147"/>
    <x v="0"/>
    <x v="0"/>
    <s v="MacKay, Mr. George William"/>
    <x v="0"/>
    <x v="10"/>
    <x v="0"/>
    <n v="0"/>
    <n v="0"/>
    <s v="C.A. 42795"/>
    <n v="7.55"/>
    <s v="unknown"/>
    <x v="1"/>
    <s v="no"/>
    <x v="0"/>
    <x v="0"/>
  </r>
  <r>
    <n v="1148"/>
    <x v="0"/>
    <x v="0"/>
    <s v="Mahon, Mr. John"/>
    <x v="0"/>
    <x v="10"/>
    <x v="0"/>
    <n v="0"/>
    <n v="0"/>
    <s v="AQ/4 3130"/>
    <n v="7.75"/>
    <s v="unknown"/>
    <x v="0"/>
    <s v="no"/>
    <x v="0"/>
    <x v="0"/>
  </r>
  <r>
    <n v="1149"/>
    <x v="0"/>
    <x v="0"/>
    <s v="Niklasson, Mr. Samuel"/>
    <x v="0"/>
    <x v="30"/>
    <x v="2"/>
    <n v="0"/>
    <n v="0"/>
    <n v="363611"/>
    <n v="8.0500000000000007"/>
    <s v="unknown"/>
    <x v="1"/>
    <s v="no"/>
    <x v="0"/>
    <x v="0"/>
  </r>
  <r>
    <n v="1150"/>
    <x v="1"/>
    <x v="1"/>
    <s v="Bentham, Miss. Lilian W"/>
    <x v="1"/>
    <x v="67"/>
    <x v="2"/>
    <n v="0"/>
    <n v="0"/>
    <n v="28404"/>
    <n v="13"/>
    <s v="unknown"/>
    <x v="1"/>
    <s v="no"/>
    <x v="0"/>
    <x v="0"/>
  </r>
  <r>
    <n v="1151"/>
    <x v="0"/>
    <x v="0"/>
    <s v="Midtsjo, Mr. Karl Albert"/>
    <x v="0"/>
    <x v="9"/>
    <x v="2"/>
    <n v="0"/>
    <n v="0"/>
    <n v="345501"/>
    <n v="7.7750000000000004"/>
    <s v="unknown"/>
    <x v="1"/>
    <s v="no"/>
    <x v="0"/>
    <x v="0"/>
  </r>
  <r>
    <n v="1152"/>
    <x v="0"/>
    <x v="0"/>
    <s v="de Messemaeker, Mr. Guillaume Joseph"/>
    <x v="0"/>
    <x v="68"/>
    <x v="0"/>
    <n v="1"/>
    <n v="0"/>
    <n v="345572"/>
    <n v="17.399999999999999"/>
    <s v="unknown"/>
    <x v="1"/>
    <s v="no"/>
    <x v="1"/>
    <x v="0"/>
  </r>
  <r>
    <n v="1153"/>
    <x v="0"/>
    <x v="0"/>
    <s v="Nilsson, Mr. August Ferdinand"/>
    <x v="0"/>
    <x v="9"/>
    <x v="2"/>
    <n v="0"/>
    <n v="0"/>
    <n v="350410"/>
    <n v="7.8541999999999996"/>
    <s v="unknown"/>
    <x v="1"/>
    <s v="no"/>
    <x v="0"/>
    <x v="0"/>
  </r>
  <r>
    <n v="1154"/>
    <x v="1"/>
    <x v="1"/>
    <s v="Wells, Mrs. Arthur Henry (Addie&quot; Dart Trevaskis)&quot;"/>
    <x v="1"/>
    <x v="36"/>
    <x v="2"/>
    <n v="0"/>
    <n v="2"/>
    <n v="29103"/>
    <n v="23"/>
    <s v="unknown"/>
    <x v="1"/>
    <s v="no"/>
    <x v="0"/>
    <x v="1"/>
  </r>
  <r>
    <n v="1155"/>
    <x v="1"/>
    <x v="0"/>
    <s v="Klasen, Miss. Gertrud Emilia"/>
    <x v="1"/>
    <x v="46"/>
    <x v="3"/>
    <n v="1"/>
    <n v="1"/>
    <n v="350405"/>
    <n v="12.183299999999999"/>
    <s v="unknown"/>
    <x v="1"/>
    <s v="yes"/>
    <x v="1"/>
    <x v="1"/>
  </r>
  <r>
    <n v="1156"/>
    <x v="0"/>
    <x v="1"/>
    <s v="Portaluppi, Mr. Emilio Ilario Giuseppe"/>
    <x v="0"/>
    <x v="6"/>
    <x v="0"/>
    <n v="0"/>
    <n v="0"/>
    <s v="C.A. 34644"/>
    <n v="12.737500000000001"/>
    <s v="unknown"/>
    <x v="2"/>
    <s v="no"/>
    <x v="0"/>
    <x v="0"/>
  </r>
  <r>
    <n v="1157"/>
    <x v="0"/>
    <x v="0"/>
    <s v="Lyntakoff, Mr. Stanko"/>
    <x v="0"/>
    <x v="10"/>
    <x v="0"/>
    <n v="0"/>
    <n v="0"/>
    <n v="349235"/>
    <n v="7.8958000000000004"/>
    <s v="unknown"/>
    <x v="1"/>
    <s v="no"/>
    <x v="0"/>
    <x v="0"/>
  </r>
  <r>
    <n v="1158"/>
    <x v="0"/>
    <x v="2"/>
    <s v="Chisholm, Mr. Roderick Robert Crispin"/>
    <x v="0"/>
    <x v="10"/>
    <x v="0"/>
    <n v="0"/>
    <n v="0"/>
    <n v="112051"/>
    <n v="0"/>
    <s v="unknown"/>
    <x v="1"/>
    <s v="no"/>
    <x v="0"/>
    <x v="0"/>
  </r>
  <r>
    <n v="1159"/>
    <x v="0"/>
    <x v="0"/>
    <s v="Warren, Mr. Charles William"/>
    <x v="0"/>
    <x v="10"/>
    <x v="0"/>
    <n v="0"/>
    <n v="0"/>
    <s v="C.A. 49867"/>
    <n v="7.55"/>
    <s v="unknown"/>
    <x v="1"/>
    <s v="no"/>
    <x v="0"/>
    <x v="0"/>
  </r>
  <r>
    <n v="1160"/>
    <x v="1"/>
    <x v="0"/>
    <s v="Howard, Miss. May Elizabeth"/>
    <x v="1"/>
    <x v="10"/>
    <x v="0"/>
    <n v="0"/>
    <n v="0"/>
    <s v="A. 2. 39186"/>
    <n v="8.0500000000000007"/>
    <s v="unknown"/>
    <x v="1"/>
    <s v="no"/>
    <x v="0"/>
    <x v="0"/>
  </r>
  <r>
    <n v="1161"/>
    <x v="0"/>
    <x v="0"/>
    <s v="Pokrnic, Mr. Mate"/>
    <x v="0"/>
    <x v="32"/>
    <x v="3"/>
    <n v="0"/>
    <n v="0"/>
    <n v="315095"/>
    <n v="8.6624999999999996"/>
    <s v="unknown"/>
    <x v="1"/>
    <s v="yes"/>
    <x v="0"/>
    <x v="0"/>
  </r>
  <r>
    <n v="1162"/>
    <x v="0"/>
    <x v="2"/>
    <s v="McCaffry, Mr. Thomas Francis"/>
    <x v="0"/>
    <x v="11"/>
    <x v="0"/>
    <n v="0"/>
    <n v="0"/>
    <n v="13050"/>
    <n v="75.241699999999994"/>
    <s v="C6"/>
    <x v="2"/>
    <s v="no"/>
    <x v="0"/>
    <x v="0"/>
  </r>
  <r>
    <n v="1163"/>
    <x v="0"/>
    <x v="0"/>
    <s v="Fox, Mr. Patrick"/>
    <x v="0"/>
    <x v="10"/>
    <x v="0"/>
    <n v="0"/>
    <n v="0"/>
    <n v="368573"/>
    <n v="7.75"/>
    <s v="unknown"/>
    <x v="0"/>
    <s v="no"/>
    <x v="0"/>
    <x v="0"/>
  </r>
  <r>
    <n v="1164"/>
    <x v="1"/>
    <x v="2"/>
    <s v="Clark, Mrs. Walter Miller (Virginia McDowell)"/>
    <x v="1"/>
    <x v="7"/>
    <x v="2"/>
    <n v="1"/>
    <n v="0"/>
    <n v="13508"/>
    <n v="136.7792"/>
    <s v="C89"/>
    <x v="2"/>
    <s v="no"/>
    <x v="1"/>
    <x v="0"/>
  </r>
  <r>
    <n v="1165"/>
    <x v="1"/>
    <x v="0"/>
    <s v="Lennon, Miss. Mary"/>
    <x v="1"/>
    <x v="10"/>
    <x v="0"/>
    <n v="1"/>
    <n v="0"/>
    <n v="370371"/>
    <n v="15.5"/>
    <s v="unknown"/>
    <x v="0"/>
    <s v="no"/>
    <x v="1"/>
    <x v="0"/>
  </r>
  <r>
    <n v="1166"/>
    <x v="0"/>
    <x v="0"/>
    <s v="Saade, Mr. Jean Nassr"/>
    <x v="0"/>
    <x v="10"/>
    <x v="0"/>
    <n v="0"/>
    <n v="0"/>
    <n v="2676"/>
    <n v="7.2249999999999996"/>
    <s v="unknown"/>
    <x v="2"/>
    <s v="no"/>
    <x v="0"/>
    <x v="0"/>
  </r>
  <r>
    <n v="1167"/>
    <x v="1"/>
    <x v="1"/>
    <s v="Bryhl, Miss. Dagmar Jenny Ingeborg "/>
    <x v="1"/>
    <x v="29"/>
    <x v="2"/>
    <n v="1"/>
    <n v="0"/>
    <n v="236853"/>
    <n v="26"/>
    <s v="unknown"/>
    <x v="1"/>
    <s v="no"/>
    <x v="1"/>
    <x v="0"/>
  </r>
  <r>
    <n v="1168"/>
    <x v="0"/>
    <x v="1"/>
    <s v="Parker, Mr. Clifford Richard"/>
    <x v="0"/>
    <x v="30"/>
    <x v="2"/>
    <n v="0"/>
    <n v="0"/>
    <s v="SC 14888"/>
    <n v="10.5"/>
    <s v="unknown"/>
    <x v="1"/>
    <s v="no"/>
    <x v="0"/>
    <x v="0"/>
  </r>
  <r>
    <n v="1169"/>
    <x v="0"/>
    <x v="1"/>
    <s v="Faunthorpe, Mr. Harry"/>
    <x v="0"/>
    <x v="51"/>
    <x v="0"/>
    <n v="1"/>
    <n v="0"/>
    <n v="2926"/>
    <n v="26"/>
    <s v="unknown"/>
    <x v="1"/>
    <s v="no"/>
    <x v="1"/>
    <x v="0"/>
  </r>
  <r>
    <n v="1170"/>
    <x v="0"/>
    <x v="1"/>
    <s v="Ware, Mr. John James"/>
    <x v="0"/>
    <x v="6"/>
    <x v="0"/>
    <n v="1"/>
    <n v="0"/>
    <s v="CA 31352"/>
    <n v="21"/>
    <s v="unknown"/>
    <x v="1"/>
    <s v="no"/>
    <x v="1"/>
    <x v="0"/>
  </r>
  <r>
    <n v="1171"/>
    <x v="0"/>
    <x v="1"/>
    <s v="Oxenham, Mr. Percy Thomas"/>
    <x v="0"/>
    <x v="4"/>
    <x v="2"/>
    <n v="0"/>
    <n v="0"/>
    <s v="W./C. 14260"/>
    <n v="10.5"/>
    <s v="unknown"/>
    <x v="1"/>
    <s v="no"/>
    <x v="0"/>
    <x v="0"/>
  </r>
  <r>
    <n v="1172"/>
    <x v="1"/>
    <x v="0"/>
    <s v="Oreskovic, Miss. Jelka"/>
    <x v="1"/>
    <x v="12"/>
    <x v="2"/>
    <n v="0"/>
    <n v="0"/>
    <n v="315085"/>
    <n v="8.6624999999999996"/>
    <s v="unknown"/>
    <x v="1"/>
    <s v="no"/>
    <x v="0"/>
    <x v="0"/>
  </r>
  <r>
    <n v="1173"/>
    <x v="0"/>
    <x v="0"/>
    <s v="Peacock, Master. Alfred Edward"/>
    <x v="0"/>
    <x v="69"/>
    <x v="3"/>
    <n v="1"/>
    <n v="1"/>
    <s v="SOTON/O.Q. 3101315"/>
    <n v="13.775"/>
    <s v="unknown"/>
    <x v="1"/>
    <s v="yes"/>
    <x v="1"/>
    <x v="1"/>
  </r>
  <r>
    <n v="1174"/>
    <x v="1"/>
    <x v="0"/>
    <s v="Fleming, Miss. Honora"/>
    <x v="1"/>
    <x v="10"/>
    <x v="0"/>
    <n v="0"/>
    <n v="0"/>
    <n v="364859"/>
    <n v="7.75"/>
    <s v="unknown"/>
    <x v="0"/>
    <s v="no"/>
    <x v="0"/>
    <x v="0"/>
  </r>
  <r>
    <n v="1175"/>
    <x v="1"/>
    <x v="0"/>
    <s v="Touma, Miss. Maria Youssef"/>
    <x v="1"/>
    <x v="18"/>
    <x v="3"/>
    <n v="1"/>
    <n v="1"/>
    <n v="2650"/>
    <n v="15.245799999999999"/>
    <s v="unknown"/>
    <x v="2"/>
    <s v="yes"/>
    <x v="1"/>
    <x v="1"/>
  </r>
  <r>
    <n v="1176"/>
    <x v="1"/>
    <x v="0"/>
    <s v="Rosblom, Miss. Salli Helena"/>
    <x v="1"/>
    <x v="42"/>
    <x v="3"/>
    <n v="1"/>
    <n v="1"/>
    <n v="370129"/>
    <n v="20.212499999999999"/>
    <s v="unknown"/>
    <x v="1"/>
    <s v="yes"/>
    <x v="1"/>
    <x v="1"/>
  </r>
  <r>
    <n v="1177"/>
    <x v="0"/>
    <x v="0"/>
    <s v="Dennis, Mr. William"/>
    <x v="0"/>
    <x v="28"/>
    <x v="0"/>
    <n v="0"/>
    <n v="0"/>
    <s v="A/5 21175"/>
    <n v="7.25"/>
    <s v="unknown"/>
    <x v="1"/>
    <s v="no"/>
    <x v="0"/>
    <x v="0"/>
  </r>
  <r>
    <n v="1178"/>
    <x v="0"/>
    <x v="0"/>
    <s v="Franklin, Mr. Charles (Charles Fardon)"/>
    <x v="0"/>
    <x v="10"/>
    <x v="0"/>
    <n v="0"/>
    <n v="0"/>
    <s v="SOTON/O.Q. 3101314"/>
    <n v="7.25"/>
    <s v="unknown"/>
    <x v="1"/>
    <s v="no"/>
    <x v="0"/>
    <x v="0"/>
  </r>
  <r>
    <n v="1179"/>
    <x v="0"/>
    <x v="2"/>
    <s v="Snyder, Mr. John Pillsbury"/>
    <x v="0"/>
    <x v="14"/>
    <x v="2"/>
    <n v="1"/>
    <n v="0"/>
    <n v="21228"/>
    <n v="82.2667"/>
    <s v="B45"/>
    <x v="1"/>
    <s v="no"/>
    <x v="1"/>
    <x v="0"/>
  </r>
  <r>
    <n v="1180"/>
    <x v="0"/>
    <x v="0"/>
    <s v="Mardirosian, Mr. Sarkis"/>
    <x v="0"/>
    <x v="10"/>
    <x v="0"/>
    <n v="0"/>
    <n v="0"/>
    <n v="2655"/>
    <n v="7.2291999999999996"/>
    <s v="F E46"/>
    <x v="2"/>
    <s v="no"/>
    <x v="0"/>
    <x v="0"/>
  </r>
  <r>
    <n v="1181"/>
    <x v="0"/>
    <x v="0"/>
    <s v="Ford, Mr. Arthur"/>
    <x v="0"/>
    <x v="10"/>
    <x v="0"/>
    <n v="0"/>
    <n v="0"/>
    <s v="A/5 1478"/>
    <n v="8.0500000000000007"/>
    <s v="unknown"/>
    <x v="1"/>
    <s v="no"/>
    <x v="0"/>
    <x v="0"/>
  </r>
  <r>
    <n v="1182"/>
    <x v="0"/>
    <x v="2"/>
    <s v="Rheims, Mr. George Alexander Lucien"/>
    <x v="0"/>
    <x v="10"/>
    <x v="0"/>
    <n v="0"/>
    <n v="0"/>
    <s v="PC 17607"/>
    <n v="39.6"/>
    <s v="unknown"/>
    <x v="1"/>
    <s v="no"/>
    <x v="0"/>
    <x v="0"/>
  </r>
  <r>
    <n v="1183"/>
    <x v="1"/>
    <x v="0"/>
    <s v="Daly, Miss. Margaret Marcella Maggie&quot;&quot;"/>
    <x v="1"/>
    <x v="6"/>
    <x v="0"/>
    <n v="0"/>
    <n v="0"/>
    <n v="382650"/>
    <n v="6.95"/>
    <s v="unknown"/>
    <x v="0"/>
    <s v="no"/>
    <x v="0"/>
    <x v="0"/>
  </r>
  <r>
    <n v="1184"/>
    <x v="0"/>
    <x v="0"/>
    <s v="Nasr, Mr. Mustafa"/>
    <x v="0"/>
    <x v="10"/>
    <x v="0"/>
    <n v="0"/>
    <n v="0"/>
    <n v="2652"/>
    <n v="7.2291999999999996"/>
    <s v="unknown"/>
    <x v="2"/>
    <s v="no"/>
    <x v="0"/>
    <x v="0"/>
  </r>
  <r>
    <n v="1185"/>
    <x v="0"/>
    <x v="2"/>
    <s v="Dodge, Dr. Washington"/>
    <x v="0"/>
    <x v="49"/>
    <x v="0"/>
    <n v="1"/>
    <n v="1"/>
    <n v="33638"/>
    <n v="81.8583"/>
    <s v="A34"/>
    <x v="1"/>
    <s v="no"/>
    <x v="1"/>
    <x v="1"/>
  </r>
  <r>
    <n v="1186"/>
    <x v="0"/>
    <x v="0"/>
    <s v="Wittevrongel, Mr. Camille"/>
    <x v="0"/>
    <x v="28"/>
    <x v="0"/>
    <n v="0"/>
    <n v="0"/>
    <n v="345771"/>
    <n v="9.5"/>
    <s v="unknown"/>
    <x v="1"/>
    <s v="no"/>
    <x v="0"/>
    <x v="0"/>
  </r>
  <r>
    <n v="1187"/>
    <x v="0"/>
    <x v="0"/>
    <s v="Angheloff, Mr. Minko"/>
    <x v="0"/>
    <x v="7"/>
    <x v="2"/>
    <n v="0"/>
    <n v="0"/>
    <n v="349202"/>
    <n v="7.8958000000000004"/>
    <s v="unknown"/>
    <x v="1"/>
    <s v="no"/>
    <x v="0"/>
    <x v="0"/>
  </r>
  <r>
    <n v="1188"/>
    <x v="1"/>
    <x v="1"/>
    <s v="Laroche, Miss. Louise"/>
    <x v="1"/>
    <x v="46"/>
    <x v="3"/>
    <n v="1"/>
    <n v="2"/>
    <s v="SC/Paris 2123"/>
    <n v="41.5792"/>
    <s v="unknown"/>
    <x v="2"/>
    <s v="yes"/>
    <x v="1"/>
    <x v="1"/>
  </r>
  <r>
    <n v="1189"/>
    <x v="0"/>
    <x v="0"/>
    <s v="Samaan, Mr. Hanna"/>
    <x v="0"/>
    <x v="10"/>
    <x v="0"/>
    <n v="2"/>
    <n v="0"/>
    <n v="2662"/>
    <n v="21.679200000000002"/>
    <s v="unknown"/>
    <x v="2"/>
    <s v="no"/>
    <x v="1"/>
    <x v="0"/>
  </r>
  <r>
    <n v="1190"/>
    <x v="0"/>
    <x v="2"/>
    <s v="Loring, Mr. Joseph Holland"/>
    <x v="0"/>
    <x v="6"/>
    <x v="0"/>
    <n v="0"/>
    <n v="0"/>
    <n v="113801"/>
    <n v="45.5"/>
    <s v="unknown"/>
    <x v="1"/>
    <s v="no"/>
    <x v="0"/>
    <x v="0"/>
  </r>
  <r>
    <n v="1191"/>
    <x v="0"/>
    <x v="0"/>
    <s v="Johansson, Mr. Nils"/>
    <x v="0"/>
    <x v="36"/>
    <x v="2"/>
    <n v="0"/>
    <n v="0"/>
    <n v="347467"/>
    <n v="7.8541999999999996"/>
    <s v="unknown"/>
    <x v="1"/>
    <s v="no"/>
    <x v="0"/>
    <x v="0"/>
  </r>
  <r>
    <n v="1192"/>
    <x v="0"/>
    <x v="0"/>
    <s v="Olsson, Mr. Oscar Wilhelm"/>
    <x v="0"/>
    <x v="33"/>
    <x v="0"/>
    <n v="0"/>
    <n v="0"/>
    <n v="347079"/>
    <n v="7.7750000000000004"/>
    <s v="unknown"/>
    <x v="1"/>
    <s v="no"/>
    <x v="0"/>
    <x v="0"/>
  </r>
  <r>
    <n v="1193"/>
    <x v="0"/>
    <x v="1"/>
    <s v="Malachard, Mr. Noel"/>
    <x v="0"/>
    <x v="10"/>
    <x v="0"/>
    <n v="0"/>
    <n v="0"/>
    <n v="237735"/>
    <n v="15.0458"/>
    <s v="D"/>
    <x v="2"/>
    <s v="no"/>
    <x v="0"/>
    <x v="0"/>
  </r>
  <r>
    <n v="1194"/>
    <x v="0"/>
    <x v="1"/>
    <s v="Phillips, Mr. Escott Robert"/>
    <x v="0"/>
    <x v="44"/>
    <x v="0"/>
    <n v="0"/>
    <n v="1"/>
    <s v="S.O./P.P. 2"/>
    <n v="21"/>
    <s v="unknown"/>
    <x v="1"/>
    <s v="no"/>
    <x v="0"/>
    <x v="1"/>
  </r>
  <r>
    <n v="1195"/>
    <x v="0"/>
    <x v="0"/>
    <s v="Pokrnic, Mr. Tome"/>
    <x v="0"/>
    <x v="14"/>
    <x v="2"/>
    <n v="0"/>
    <n v="0"/>
    <n v="315092"/>
    <n v="8.6624999999999996"/>
    <s v="unknown"/>
    <x v="1"/>
    <s v="no"/>
    <x v="0"/>
    <x v="0"/>
  </r>
  <r>
    <n v="1196"/>
    <x v="1"/>
    <x v="0"/>
    <s v="McCarthy, Miss. Catherine Katie&quot;&quot;"/>
    <x v="1"/>
    <x v="10"/>
    <x v="0"/>
    <n v="0"/>
    <n v="0"/>
    <n v="383123"/>
    <n v="7.75"/>
    <s v="unknown"/>
    <x v="0"/>
    <s v="no"/>
    <x v="0"/>
    <x v="0"/>
  </r>
  <r>
    <n v="1197"/>
    <x v="1"/>
    <x v="2"/>
    <s v="Crosby, Mrs. Edward Gifford (Catherine Elizabeth Halstead)"/>
    <x v="1"/>
    <x v="57"/>
    <x v="1"/>
    <n v="1"/>
    <n v="1"/>
    <n v="112901"/>
    <n v="26.55"/>
    <s v="B26"/>
    <x v="1"/>
    <s v="no"/>
    <x v="1"/>
    <x v="1"/>
  </r>
  <r>
    <n v="1198"/>
    <x v="0"/>
    <x v="2"/>
    <s v="Allison, Mr. Hudson Joshua Creighton"/>
    <x v="0"/>
    <x v="6"/>
    <x v="0"/>
    <n v="1"/>
    <n v="2"/>
    <n v="113781"/>
    <n v="151.55000000000001"/>
    <s v="C22 C26"/>
    <x v="1"/>
    <s v="no"/>
    <x v="1"/>
    <x v="1"/>
  </r>
  <r>
    <n v="1199"/>
    <x v="0"/>
    <x v="0"/>
    <s v="Aks, Master. Philip Frank"/>
    <x v="0"/>
    <x v="70"/>
    <x v="3"/>
    <n v="0"/>
    <n v="1"/>
    <n v="392091"/>
    <n v="9.35"/>
    <s v="unknown"/>
    <x v="1"/>
    <s v="yes"/>
    <x v="0"/>
    <x v="1"/>
  </r>
  <r>
    <n v="1200"/>
    <x v="0"/>
    <x v="2"/>
    <s v="Hays, Mr. Charles Melville"/>
    <x v="0"/>
    <x v="17"/>
    <x v="0"/>
    <n v="1"/>
    <n v="1"/>
    <n v="12749"/>
    <n v="93.5"/>
    <s v="B69"/>
    <x v="1"/>
    <s v="no"/>
    <x v="1"/>
    <x v="1"/>
  </r>
  <r>
    <n v="1201"/>
    <x v="1"/>
    <x v="0"/>
    <s v="Hansen, Mrs. Claus Peter (Jennie L Howard)"/>
    <x v="1"/>
    <x v="16"/>
    <x v="0"/>
    <n v="1"/>
    <n v="0"/>
    <n v="350026"/>
    <n v="14.1083"/>
    <s v="unknown"/>
    <x v="1"/>
    <s v="no"/>
    <x v="1"/>
    <x v="0"/>
  </r>
  <r>
    <n v="1202"/>
    <x v="0"/>
    <x v="0"/>
    <s v="Cacic, Mr. Jego Grga"/>
    <x v="0"/>
    <x v="8"/>
    <x v="2"/>
    <n v="0"/>
    <n v="0"/>
    <n v="315091"/>
    <n v="8.6624999999999996"/>
    <s v="unknown"/>
    <x v="1"/>
    <s v="no"/>
    <x v="0"/>
    <x v="0"/>
  </r>
  <r>
    <n v="1203"/>
    <x v="0"/>
    <x v="0"/>
    <s v="Vartanian, Mr. David"/>
    <x v="0"/>
    <x v="4"/>
    <x v="2"/>
    <n v="0"/>
    <n v="0"/>
    <n v="2658"/>
    <n v="7.2249999999999996"/>
    <s v="unknown"/>
    <x v="2"/>
    <s v="no"/>
    <x v="0"/>
    <x v="0"/>
  </r>
  <r>
    <n v="1204"/>
    <x v="0"/>
    <x v="0"/>
    <s v="Sadowitz, Mr. Harry"/>
    <x v="0"/>
    <x v="10"/>
    <x v="0"/>
    <n v="0"/>
    <n v="0"/>
    <s v="LP 1588"/>
    <n v="7.5750000000000002"/>
    <s v="unknown"/>
    <x v="1"/>
    <s v="no"/>
    <x v="0"/>
    <x v="0"/>
  </r>
  <r>
    <n v="1205"/>
    <x v="1"/>
    <x v="0"/>
    <s v="Carr, Miss. Jeannie"/>
    <x v="1"/>
    <x v="58"/>
    <x v="0"/>
    <n v="0"/>
    <n v="0"/>
    <n v="368364"/>
    <n v="7.75"/>
    <s v="unknown"/>
    <x v="0"/>
    <s v="no"/>
    <x v="0"/>
    <x v="0"/>
  </r>
  <r>
    <n v="1206"/>
    <x v="1"/>
    <x v="2"/>
    <s v="White, Mrs. John Stuart (Ella Holmes)"/>
    <x v="1"/>
    <x v="17"/>
    <x v="0"/>
    <n v="0"/>
    <n v="0"/>
    <s v="PC 17760"/>
    <n v="135.63329999999999"/>
    <s v="C32"/>
    <x v="2"/>
    <s v="no"/>
    <x v="0"/>
    <x v="0"/>
  </r>
  <r>
    <n v="1207"/>
    <x v="1"/>
    <x v="0"/>
    <s v="Hagardon, Miss. Kate"/>
    <x v="1"/>
    <x v="32"/>
    <x v="3"/>
    <n v="0"/>
    <n v="0"/>
    <s v="AQ/3. 30631"/>
    <n v="7.7332999999999998"/>
    <s v="unknown"/>
    <x v="0"/>
    <s v="yes"/>
    <x v="0"/>
    <x v="0"/>
  </r>
  <r>
    <n v="1208"/>
    <x v="0"/>
    <x v="2"/>
    <s v="Spencer, Mr. William Augustus"/>
    <x v="0"/>
    <x v="64"/>
    <x v="0"/>
    <n v="1"/>
    <n v="0"/>
    <s v="PC 17569"/>
    <n v="146.52080000000001"/>
    <s v="B78"/>
    <x v="2"/>
    <s v="no"/>
    <x v="1"/>
    <x v="0"/>
  </r>
  <r>
    <n v="1209"/>
    <x v="0"/>
    <x v="1"/>
    <s v="Rogers, Mr. Reginald Harry"/>
    <x v="0"/>
    <x v="67"/>
    <x v="2"/>
    <n v="0"/>
    <n v="0"/>
    <n v="28004"/>
    <n v="10.5"/>
    <s v="unknown"/>
    <x v="1"/>
    <s v="no"/>
    <x v="0"/>
    <x v="0"/>
  </r>
  <r>
    <n v="1210"/>
    <x v="0"/>
    <x v="0"/>
    <s v="Jonsson, Mr. Nils Hilding"/>
    <x v="0"/>
    <x v="3"/>
    <x v="2"/>
    <n v="0"/>
    <n v="0"/>
    <n v="350408"/>
    <n v="7.8541999999999996"/>
    <s v="unknown"/>
    <x v="1"/>
    <s v="no"/>
    <x v="0"/>
    <x v="0"/>
  </r>
  <r>
    <n v="1211"/>
    <x v="0"/>
    <x v="1"/>
    <s v="Jefferys, Mr. Ernest Wilfred"/>
    <x v="0"/>
    <x v="4"/>
    <x v="2"/>
    <n v="2"/>
    <n v="0"/>
    <s v="C.A. 31029"/>
    <n v="31.5"/>
    <s v="unknown"/>
    <x v="1"/>
    <s v="no"/>
    <x v="1"/>
    <x v="0"/>
  </r>
  <r>
    <n v="1212"/>
    <x v="0"/>
    <x v="0"/>
    <s v="Andersson, Mr. Johan Samuel"/>
    <x v="0"/>
    <x v="7"/>
    <x v="2"/>
    <n v="0"/>
    <n v="0"/>
    <n v="347075"/>
    <n v="7.7750000000000004"/>
    <s v="unknown"/>
    <x v="1"/>
    <s v="no"/>
    <x v="0"/>
    <x v="0"/>
  </r>
  <r>
    <n v="1213"/>
    <x v="0"/>
    <x v="0"/>
    <s v="Krekorian, Mr. Neshan"/>
    <x v="0"/>
    <x v="25"/>
    <x v="2"/>
    <n v="0"/>
    <n v="0"/>
    <n v="2654"/>
    <n v="7.2291999999999996"/>
    <s v="F E57"/>
    <x v="2"/>
    <s v="no"/>
    <x v="0"/>
    <x v="0"/>
  </r>
  <r>
    <n v="1214"/>
    <x v="0"/>
    <x v="1"/>
    <s v="Nesson, Mr. Israel"/>
    <x v="0"/>
    <x v="7"/>
    <x v="2"/>
    <n v="0"/>
    <n v="0"/>
    <n v="244368"/>
    <n v="13"/>
    <s v="F2"/>
    <x v="1"/>
    <s v="no"/>
    <x v="0"/>
    <x v="0"/>
  </r>
  <r>
    <n v="1215"/>
    <x v="0"/>
    <x v="2"/>
    <s v="Rowe, Mr. Alfred G"/>
    <x v="0"/>
    <x v="23"/>
    <x v="0"/>
    <n v="0"/>
    <n v="0"/>
    <n v="113790"/>
    <n v="26.55"/>
    <s v="unknown"/>
    <x v="1"/>
    <s v="no"/>
    <x v="0"/>
    <x v="0"/>
  </r>
  <r>
    <n v="1216"/>
    <x v="1"/>
    <x v="2"/>
    <s v="Kreuchen, Miss. Emilie"/>
    <x v="1"/>
    <x v="26"/>
    <x v="0"/>
    <n v="0"/>
    <n v="0"/>
    <n v="24160"/>
    <n v="211.33750000000001"/>
    <s v="unknown"/>
    <x v="1"/>
    <s v="no"/>
    <x v="0"/>
    <x v="0"/>
  </r>
  <r>
    <n v="1217"/>
    <x v="0"/>
    <x v="0"/>
    <s v="Assam, Mr. Ali"/>
    <x v="0"/>
    <x v="12"/>
    <x v="2"/>
    <n v="0"/>
    <n v="0"/>
    <s v="SOTON/O.Q. 3101309"/>
    <n v="7.05"/>
    <s v="unknown"/>
    <x v="1"/>
    <s v="no"/>
    <x v="0"/>
    <x v="0"/>
  </r>
  <r>
    <n v="1218"/>
    <x v="1"/>
    <x v="1"/>
    <s v="Becker, Miss. Ruth Elizabeth"/>
    <x v="1"/>
    <x v="47"/>
    <x v="3"/>
    <n v="2"/>
    <n v="1"/>
    <n v="230136"/>
    <n v="39"/>
    <s v="F4"/>
    <x v="1"/>
    <s v="yes"/>
    <x v="1"/>
    <x v="1"/>
  </r>
  <r>
    <n v="1219"/>
    <x v="0"/>
    <x v="2"/>
    <s v="Rosenshine, Mr. George (Mr George Thorne&quot;)&quot;"/>
    <x v="0"/>
    <x v="11"/>
    <x v="0"/>
    <n v="0"/>
    <n v="0"/>
    <s v="PC 17585"/>
    <n v="79.2"/>
    <s v="unknown"/>
    <x v="2"/>
    <s v="no"/>
    <x v="0"/>
    <x v="0"/>
  </r>
  <r>
    <n v="1220"/>
    <x v="0"/>
    <x v="1"/>
    <s v="Clarke, Mr. Charles Valentine"/>
    <x v="0"/>
    <x v="36"/>
    <x v="2"/>
    <n v="1"/>
    <n v="0"/>
    <n v="2003"/>
    <n v="26"/>
    <s v="unknown"/>
    <x v="1"/>
    <s v="no"/>
    <x v="1"/>
    <x v="0"/>
  </r>
  <r>
    <n v="1221"/>
    <x v="0"/>
    <x v="1"/>
    <s v="Enander, Mr. Ingvar"/>
    <x v="0"/>
    <x v="9"/>
    <x v="2"/>
    <n v="0"/>
    <n v="0"/>
    <n v="236854"/>
    <n v="13"/>
    <s v="unknown"/>
    <x v="1"/>
    <s v="no"/>
    <x v="0"/>
    <x v="0"/>
  </r>
  <r>
    <n v="1222"/>
    <x v="1"/>
    <x v="1"/>
    <s v="Davies, Mrs. John Morgan (Elizabeth Agnes Mary White) "/>
    <x v="1"/>
    <x v="19"/>
    <x v="0"/>
    <n v="0"/>
    <n v="2"/>
    <s v="C.A. 33112"/>
    <n v="36.75"/>
    <s v="unknown"/>
    <x v="1"/>
    <s v="no"/>
    <x v="0"/>
    <x v="1"/>
  </r>
  <r>
    <n v="1223"/>
    <x v="0"/>
    <x v="2"/>
    <s v="Dulles, Mr. William Crothers"/>
    <x v="0"/>
    <x v="26"/>
    <x v="0"/>
    <n v="0"/>
    <n v="0"/>
    <s v="PC 17580"/>
    <n v="29.7"/>
    <s v="A18"/>
    <x v="2"/>
    <s v="no"/>
    <x v="0"/>
    <x v="0"/>
  </r>
  <r>
    <n v="1224"/>
    <x v="0"/>
    <x v="0"/>
    <s v="Thomas, Mr. Tannous"/>
    <x v="0"/>
    <x v="10"/>
    <x v="0"/>
    <n v="0"/>
    <n v="0"/>
    <n v="2684"/>
    <n v="7.2249999999999996"/>
    <s v="unknown"/>
    <x v="2"/>
    <s v="no"/>
    <x v="0"/>
    <x v="0"/>
  </r>
  <r>
    <n v="1225"/>
    <x v="1"/>
    <x v="0"/>
    <s v="Nakid, Mrs. Said (Waika Mary&quot; Mowad)&quot;"/>
    <x v="1"/>
    <x v="67"/>
    <x v="2"/>
    <n v="1"/>
    <n v="1"/>
    <n v="2653"/>
    <n v="15.7417"/>
    <s v="unknown"/>
    <x v="2"/>
    <s v="no"/>
    <x v="1"/>
    <x v="1"/>
  </r>
  <r>
    <n v="1226"/>
    <x v="0"/>
    <x v="0"/>
    <s v="Cor, Mr. Ivan"/>
    <x v="0"/>
    <x v="3"/>
    <x v="2"/>
    <n v="0"/>
    <n v="0"/>
    <n v="349229"/>
    <n v="7.8958000000000004"/>
    <s v="unknown"/>
    <x v="1"/>
    <s v="no"/>
    <x v="0"/>
    <x v="0"/>
  </r>
  <r>
    <n v="1227"/>
    <x v="0"/>
    <x v="2"/>
    <s v="Maguire, Mr. John Edward"/>
    <x v="0"/>
    <x v="6"/>
    <x v="0"/>
    <n v="0"/>
    <n v="0"/>
    <n v="110469"/>
    <n v="26"/>
    <s v="C106"/>
    <x v="1"/>
    <s v="no"/>
    <x v="0"/>
    <x v="0"/>
  </r>
  <r>
    <n v="1228"/>
    <x v="0"/>
    <x v="1"/>
    <s v="de Brito, Mr. Jose Joaquim"/>
    <x v="0"/>
    <x v="33"/>
    <x v="0"/>
    <n v="0"/>
    <n v="0"/>
    <n v="244360"/>
    <n v="13"/>
    <s v="unknown"/>
    <x v="1"/>
    <s v="no"/>
    <x v="0"/>
    <x v="0"/>
  </r>
  <r>
    <n v="1229"/>
    <x v="0"/>
    <x v="0"/>
    <s v="Elias, Mr. Joseph"/>
    <x v="0"/>
    <x v="26"/>
    <x v="0"/>
    <n v="0"/>
    <n v="2"/>
    <n v="2675"/>
    <n v="7.2291999999999996"/>
    <s v="unknown"/>
    <x v="2"/>
    <s v="no"/>
    <x v="0"/>
    <x v="1"/>
  </r>
  <r>
    <n v="1230"/>
    <x v="0"/>
    <x v="1"/>
    <s v="Denbury, Mr. Herbert"/>
    <x v="0"/>
    <x v="25"/>
    <x v="2"/>
    <n v="0"/>
    <n v="0"/>
    <s v="C.A. 31029"/>
    <n v="31.5"/>
    <s v="unknown"/>
    <x v="1"/>
    <s v="no"/>
    <x v="0"/>
    <x v="0"/>
  </r>
  <r>
    <n v="1231"/>
    <x v="0"/>
    <x v="0"/>
    <s v="Betros, Master. Seman"/>
    <x v="0"/>
    <x v="10"/>
    <x v="0"/>
    <n v="0"/>
    <n v="0"/>
    <n v="2622"/>
    <n v="7.2291999999999996"/>
    <s v="unknown"/>
    <x v="2"/>
    <s v="no"/>
    <x v="0"/>
    <x v="0"/>
  </r>
  <r>
    <n v="1232"/>
    <x v="0"/>
    <x v="1"/>
    <s v="Fillbrook, Mr. Joseph Charles"/>
    <x v="0"/>
    <x v="8"/>
    <x v="2"/>
    <n v="0"/>
    <n v="0"/>
    <s v="C.A. 15185"/>
    <n v="10.5"/>
    <s v="unknown"/>
    <x v="1"/>
    <s v="no"/>
    <x v="0"/>
    <x v="0"/>
  </r>
  <r>
    <n v="1233"/>
    <x v="0"/>
    <x v="0"/>
    <s v="Lundstrom, Mr. Thure Edvin"/>
    <x v="0"/>
    <x v="33"/>
    <x v="0"/>
    <n v="0"/>
    <n v="0"/>
    <n v="350403"/>
    <n v="7.5792000000000002"/>
    <s v="unknown"/>
    <x v="1"/>
    <s v="no"/>
    <x v="0"/>
    <x v="0"/>
  </r>
  <r>
    <n v="1234"/>
    <x v="0"/>
    <x v="0"/>
    <s v="Sage, Mr. John George"/>
    <x v="0"/>
    <x v="10"/>
    <x v="0"/>
    <n v="1"/>
    <n v="9"/>
    <s v="CA. 2343"/>
    <n v="69.55"/>
    <s v="unknown"/>
    <x v="1"/>
    <s v="no"/>
    <x v="1"/>
    <x v="1"/>
  </r>
  <r>
    <n v="1235"/>
    <x v="1"/>
    <x v="2"/>
    <s v="Cardeza, Mrs. James Warburton Martinez (Charlotte Wardle Drake)"/>
    <x v="1"/>
    <x v="71"/>
    <x v="0"/>
    <n v="0"/>
    <n v="1"/>
    <s v="PC 17755"/>
    <n v="512.32920000000001"/>
    <s v="B51 B53 B55"/>
    <x v="2"/>
    <s v="no"/>
    <x v="0"/>
    <x v="1"/>
  </r>
  <r>
    <n v="1236"/>
    <x v="0"/>
    <x v="0"/>
    <s v="van Billiard, Master. James William"/>
    <x v="0"/>
    <x v="10"/>
    <x v="0"/>
    <n v="1"/>
    <n v="1"/>
    <s v="A/5. 851"/>
    <n v="14.5"/>
    <s v="unknown"/>
    <x v="1"/>
    <s v="no"/>
    <x v="1"/>
    <x v="1"/>
  </r>
  <r>
    <n v="1237"/>
    <x v="1"/>
    <x v="0"/>
    <s v="Abelseth, Miss. Karen Marie"/>
    <x v="1"/>
    <x v="45"/>
    <x v="3"/>
    <n v="0"/>
    <n v="0"/>
    <n v="348125"/>
    <n v="7.65"/>
    <s v="unknown"/>
    <x v="1"/>
    <s v="yes"/>
    <x v="0"/>
    <x v="0"/>
  </r>
  <r>
    <n v="1238"/>
    <x v="0"/>
    <x v="1"/>
    <s v="Botsford, Mr. William Hull"/>
    <x v="0"/>
    <x v="7"/>
    <x v="2"/>
    <n v="0"/>
    <n v="0"/>
    <n v="237670"/>
    <n v="13"/>
    <s v="unknown"/>
    <x v="1"/>
    <s v="no"/>
    <x v="0"/>
    <x v="0"/>
  </r>
  <r>
    <n v="1239"/>
    <x v="1"/>
    <x v="0"/>
    <s v="Whabee, Mrs. George Joseph (Shawneene Abi-Saab)"/>
    <x v="1"/>
    <x v="63"/>
    <x v="0"/>
    <n v="0"/>
    <n v="0"/>
    <n v="2688"/>
    <n v="7.2291999999999996"/>
    <s v="unknown"/>
    <x v="2"/>
    <s v="no"/>
    <x v="0"/>
    <x v="0"/>
  </r>
  <r>
    <n v="1240"/>
    <x v="0"/>
    <x v="1"/>
    <s v="Giles, Mr. Ralph"/>
    <x v="0"/>
    <x v="14"/>
    <x v="2"/>
    <n v="0"/>
    <n v="0"/>
    <n v="248726"/>
    <n v="13.5"/>
    <s v="unknown"/>
    <x v="1"/>
    <s v="no"/>
    <x v="0"/>
    <x v="0"/>
  </r>
  <r>
    <n v="1241"/>
    <x v="1"/>
    <x v="1"/>
    <s v="Walcroft, Miss. Nellie"/>
    <x v="1"/>
    <x v="35"/>
    <x v="0"/>
    <n v="0"/>
    <n v="0"/>
    <s v="F.C.C. 13528"/>
    <n v="21"/>
    <s v="unknown"/>
    <x v="1"/>
    <s v="no"/>
    <x v="0"/>
    <x v="0"/>
  </r>
  <r>
    <n v="1242"/>
    <x v="1"/>
    <x v="2"/>
    <s v="Greenfield, Mrs. Leo David (Blanche Strouse)"/>
    <x v="1"/>
    <x v="16"/>
    <x v="0"/>
    <n v="0"/>
    <n v="1"/>
    <s v="PC 17759"/>
    <n v="63.3583"/>
    <s v="D10 D12"/>
    <x v="2"/>
    <s v="no"/>
    <x v="0"/>
    <x v="1"/>
  </r>
  <r>
    <n v="1243"/>
    <x v="0"/>
    <x v="1"/>
    <s v="Stokes, Mr. Philip Joseph"/>
    <x v="0"/>
    <x v="25"/>
    <x v="2"/>
    <n v="0"/>
    <n v="0"/>
    <s v="F.C.C. 13540"/>
    <n v="10.5"/>
    <s v="unknown"/>
    <x v="1"/>
    <s v="no"/>
    <x v="0"/>
    <x v="0"/>
  </r>
  <r>
    <n v="1244"/>
    <x v="0"/>
    <x v="1"/>
    <s v="Dibden, Mr. William"/>
    <x v="0"/>
    <x v="8"/>
    <x v="2"/>
    <n v="0"/>
    <n v="0"/>
    <s v="S.O.C. 14879"/>
    <n v="73.5"/>
    <s v="unknown"/>
    <x v="1"/>
    <s v="no"/>
    <x v="0"/>
    <x v="0"/>
  </r>
  <r>
    <n v="1245"/>
    <x v="0"/>
    <x v="1"/>
    <s v="Herman, Mr. Samuel"/>
    <x v="0"/>
    <x v="41"/>
    <x v="0"/>
    <n v="1"/>
    <n v="2"/>
    <n v="220845"/>
    <n v="65"/>
    <s v="unknown"/>
    <x v="1"/>
    <s v="no"/>
    <x v="1"/>
    <x v="1"/>
  </r>
  <r>
    <n v="1246"/>
    <x v="1"/>
    <x v="0"/>
    <s v="Dean, Miss. Elizabeth Gladys Millvina&quot;&quot;"/>
    <x v="1"/>
    <x v="72"/>
    <x v="3"/>
    <n v="1"/>
    <n v="2"/>
    <s v="C.A. 2315"/>
    <n v="20.574999999999999"/>
    <s v="unknown"/>
    <x v="1"/>
    <s v="yes"/>
    <x v="1"/>
    <x v="1"/>
  </r>
  <r>
    <n v="1247"/>
    <x v="0"/>
    <x v="2"/>
    <s v="Julian, Mr. Henry Forbes"/>
    <x v="0"/>
    <x v="20"/>
    <x v="0"/>
    <n v="0"/>
    <n v="0"/>
    <n v="113044"/>
    <n v="26"/>
    <s v="E60"/>
    <x v="1"/>
    <s v="no"/>
    <x v="0"/>
    <x v="0"/>
  </r>
  <r>
    <n v="1248"/>
    <x v="1"/>
    <x v="2"/>
    <s v="Brown, Mrs. John Murray (Caroline Lane Lamson)"/>
    <x v="1"/>
    <x v="73"/>
    <x v="0"/>
    <n v="2"/>
    <n v="0"/>
    <n v="11769"/>
    <n v="51.479199999999999"/>
    <s v="C101"/>
    <x v="1"/>
    <s v="no"/>
    <x v="1"/>
    <x v="0"/>
  </r>
  <r>
    <n v="1249"/>
    <x v="0"/>
    <x v="0"/>
    <s v="Lockyer, Mr. Edward"/>
    <x v="0"/>
    <x v="10"/>
    <x v="0"/>
    <n v="0"/>
    <n v="0"/>
    <n v="1222"/>
    <n v="7.8792"/>
    <s v="unknown"/>
    <x v="1"/>
    <s v="no"/>
    <x v="0"/>
    <x v="0"/>
  </r>
  <r>
    <n v="1250"/>
    <x v="0"/>
    <x v="0"/>
    <s v="O'Keefe, Mr. Patrick"/>
    <x v="0"/>
    <x v="10"/>
    <x v="0"/>
    <n v="0"/>
    <n v="0"/>
    <n v="368402"/>
    <n v="7.75"/>
    <s v="unknown"/>
    <x v="0"/>
    <s v="no"/>
    <x v="0"/>
    <x v="0"/>
  </r>
  <r>
    <n v="1251"/>
    <x v="1"/>
    <x v="0"/>
    <s v="Lindell, Mrs. Edvard Bengtsson (Elin Gerda Persson)"/>
    <x v="1"/>
    <x v="6"/>
    <x v="0"/>
    <n v="1"/>
    <n v="0"/>
    <n v="349910"/>
    <n v="15.55"/>
    <s v="unknown"/>
    <x v="1"/>
    <s v="no"/>
    <x v="1"/>
    <x v="0"/>
  </r>
  <r>
    <n v="1252"/>
    <x v="0"/>
    <x v="0"/>
    <s v="Sage, Master. William Henry"/>
    <x v="0"/>
    <x v="74"/>
    <x v="3"/>
    <n v="8"/>
    <n v="2"/>
    <s v="CA. 2343"/>
    <n v="69.55"/>
    <s v="unknown"/>
    <x v="1"/>
    <s v="yes"/>
    <x v="1"/>
    <x v="1"/>
  </r>
  <r>
    <n v="1253"/>
    <x v="1"/>
    <x v="1"/>
    <s v="Mallet, Mrs. Albert (Antoinette Magnin)"/>
    <x v="1"/>
    <x v="14"/>
    <x v="2"/>
    <n v="1"/>
    <n v="1"/>
    <s v="S.C./PARIS 2079"/>
    <n v="37.004199999999997"/>
    <s v="unknown"/>
    <x v="2"/>
    <s v="no"/>
    <x v="1"/>
    <x v="1"/>
  </r>
  <r>
    <n v="1254"/>
    <x v="1"/>
    <x v="1"/>
    <s v="Ware, Mrs. John James (Florence Louise Long)"/>
    <x v="1"/>
    <x v="35"/>
    <x v="0"/>
    <n v="0"/>
    <n v="0"/>
    <s v="CA 31352"/>
    <n v="21"/>
    <s v="unknown"/>
    <x v="1"/>
    <s v="no"/>
    <x v="0"/>
    <x v="0"/>
  </r>
  <r>
    <n v="1255"/>
    <x v="0"/>
    <x v="0"/>
    <s v="Strilic, Mr. Ivan"/>
    <x v="0"/>
    <x v="3"/>
    <x v="2"/>
    <n v="0"/>
    <n v="0"/>
    <n v="315083"/>
    <n v="8.6624999999999996"/>
    <s v="unknown"/>
    <x v="1"/>
    <s v="no"/>
    <x v="0"/>
    <x v="0"/>
  </r>
  <r>
    <n v="1256"/>
    <x v="1"/>
    <x v="2"/>
    <s v="Harder, Mrs. George Achilles (Dorothy Annan)"/>
    <x v="1"/>
    <x v="25"/>
    <x v="2"/>
    <n v="1"/>
    <n v="0"/>
    <n v="11765"/>
    <n v="55.441699999999997"/>
    <s v="E50"/>
    <x v="2"/>
    <s v="no"/>
    <x v="1"/>
    <x v="0"/>
  </r>
  <r>
    <n v="1257"/>
    <x v="1"/>
    <x v="0"/>
    <s v="Sage, Mrs. John (Annie Bullen)"/>
    <x v="1"/>
    <x v="10"/>
    <x v="0"/>
    <n v="1"/>
    <n v="9"/>
    <s v="CA. 2343"/>
    <n v="69.55"/>
    <s v="unknown"/>
    <x v="1"/>
    <s v="no"/>
    <x v="1"/>
    <x v="1"/>
  </r>
  <r>
    <n v="1258"/>
    <x v="0"/>
    <x v="0"/>
    <s v="Caram, Mr. Joseph"/>
    <x v="0"/>
    <x v="10"/>
    <x v="0"/>
    <n v="1"/>
    <n v="0"/>
    <n v="2689"/>
    <n v="14.458299999999999"/>
    <s v="unknown"/>
    <x v="2"/>
    <s v="no"/>
    <x v="1"/>
    <x v="0"/>
  </r>
  <r>
    <n v="1259"/>
    <x v="1"/>
    <x v="0"/>
    <s v="Riihivouri, Miss. Susanna Juhantytar Sanni&quot;&quot;"/>
    <x v="1"/>
    <x v="4"/>
    <x v="2"/>
    <n v="0"/>
    <n v="0"/>
    <n v="3101295"/>
    <n v="39.6875"/>
    <s v="unknown"/>
    <x v="1"/>
    <s v="no"/>
    <x v="0"/>
    <x v="0"/>
  </r>
  <r>
    <n v="1260"/>
    <x v="1"/>
    <x v="2"/>
    <s v="Gibson, Mrs. Leonard (Pauline C Boeson)"/>
    <x v="1"/>
    <x v="16"/>
    <x v="0"/>
    <n v="0"/>
    <n v="1"/>
    <n v="112378"/>
    <n v="59.4"/>
    <s v="unknown"/>
    <x v="2"/>
    <s v="no"/>
    <x v="0"/>
    <x v="1"/>
  </r>
  <r>
    <n v="1261"/>
    <x v="0"/>
    <x v="1"/>
    <s v="Pallas y Castello, Mr. Emilio"/>
    <x v="0"/>
    <x v="36"/>
    <x v="2"/>
    <n v="0"/>
    <n v="0"/>
    <s v="SC/PARIS 2147"/>
    <n v="13.8583"/>
    <s v="unknown"/>
    <x v="2"/>
    <s v="no"/>
    <x v="0"/>
    <x v="0"/>
  </r>
  <r>
    <n v="1262"/>
    <x v="0"/>
    <x v="1"/>
    <s v="Giles, Mr. Edgar"/>
    <x v="0"/>
    <x v="9"/>
    <x v="2"/>
    <n v="1"/>
    <n v="0"/>
    <n v="28133"/>
    <n v="11.5"/>
    <s v="unknown"/>
    <x v="1"/>
    <s v="no"/>
    <x v="1"/>
    <x v="0"/>
  </r>
  <r>
    <n v="1263"/>
    <x v="1"/>
    <x v="2"/>
    <s v="Wilson, Miss. Helen Alice"/>
    <x v="1"/>
    <x v="35"/>
    <x v="0"/>
    <n v="0"/>
    <n v="0"/>
    <n v="16966"/>
    <n v="134.5"/>
    <s v="E39 E41"/>
    <x v="2"/>
    <s v="no"/>
    <x v="0"/>
    <x v="0"/>
  </r>
  <r>
    <n v="1264"/>
    <x v="0"/>
    <x v="2"/>
    <s v="Ismay, Mr. Joseph Bruce"/>
    <x v="0"/>
    <x v="41"/>
    <x v="0"/>
    <n v="0"/>
    <n v="0"/>
    <n v="112058"/>
    <n v="0"/>
    <s v="B52 B54 B56"/>
    <x v="1"/>
    <s v="no"/>
    <x v="0"/>
    <x v="0"/>
  </r>
  <r>
    <n v="1265"/>
    <x v="0"/>
    <x v="1"/>
    <s v="Harbeck, Mr. William H"/>
    <x v="0"/>
    <x v="75"/>
    <x v="0"/>
    <n v="0"/>
    <n v="0"/>
    <n v="248746"/>
    <n v="13"/>
    <s v="unknown"/>
    <x v="1"/>
    <s v="no"/>
    <x v="0"/>
    <x v="0"/>
  </r>
  <r>
    <n v="1266"/>
    <x v="1"/>
    <x v="2"/>
    <s v="Dodge, Mrs. Washington (Ruth Vidaver)"/>
    <x v="1"/>
    <x v="56"/>
    <x v="0"/>
    <n v="1"/>
    <n v="1"/>
    <n v="33638"/>
    <n v="81.8583"/>
    <s v="A34"/>
    <x v="1"/>
    <s v="no"/>
    <x v="1"/>
    <x v="1"/>
  </r>
  <r>
    <n v="1267"/>
    <x v="1"/>
    <x v="2"/>
    <s v="Bowen, Miss. Grace Scott"/>
    <x v="1"/>
    <x v="16"/>
    <x v="0"/>
    <n v="0"/>
    <n v="0"/>
    <s v="PC 17608"/>
    <n v="262.375"/>
    <s v="unknown"/>
    <x v="2"/>
    <s v="no"/>
    <x v="0"/>
    <x v="0"/>
  </r>
  <r>
    <n v="1268"/>
    <x v="1"/>
    <x v="0"/>
    <s v="Kink, Miss. Maria"/>
    <x v="1"/>
    <x v="4"/>
    <x v="2"/>
    <n v="2"/>
    <n v="0"/>
    <n v="315152"/>
    <n v="8.6624999999999996"/>
    <s v="unknown"/>
    <x v="1"/>
    <s v="no"/>
    <x v="1"/>
    <x v="0"/>
  </r>
  <r>
    <n v="1269"/>
    <x v="0"/>
    <x v="1"/>
    <s v="Cotterill, Mr. Henry Harry&quot;&quot;"/>
    <x v="0"/>
    <x v="9"/>
    <x v="2"/>
    <n v="0"/>
    <n v="0"/>
    <n v="29107"/>
    <n v="11.5"/>
    <s v="unknown"/>
    <x v="1"/>
    <s v="no"/>
    <x v="0"/>
    <x v="0"/>
  </r>
  <r>
    <n v="1270"/>
    <x v="0"/>
    <x v="2"/>
    <s v="Hipkins, Mr. William Edward"/>
    <x v="0"/>
    <x v="17"/>
    <x v="0"/>
    <n v="0"/>
    <n v="0"/>
    <n v="680"/>
    <n v="50"/>
    <s v="C39"/>
    <x v="1"/>
    <s v="no"/>
    <x v="0"/>
    <x v="0"/>
  </r>
  <r>
    <n v="1271"/>
    <x v="0"/>
    <x v="0"/>
    <s v="Asplund, Master. Carl Edgar"/>
    <x v="0"/>
    <x v="76"/>
    <x v="3"/>
    <n v="4"/>
    <n v="2"/>
    <n v="347077"/>
    <n v="31.387499999999999"/>
    <s v="unknown"/>
    <x v="1"/>
    <s v="yes"/>
    <x v="1"/>
    <x v="1"/>
  </r>
  <r>
    <n v="1272"/>
    <x v="0"/>
    <x v="0"/>
    <s v="O'Connor, Mr. Patrick"/>
    <x v="0"/>
    <x v="10"/>
    <x v="0"/>
    <n v="0"/>
    <n v="0"/>
    <n v="366713"/>
    <n v="7.75"/>
    <s v="unknown"/>
    <x v="0"/>
    <s v="no"/>
    <x v="0"/>
    <x v="0"/>
  </r>
  <r>
    <n v="1273"/>
    <x v="0"/>
    <x v="0"/>
    <s v="Foley, Mr. Joseph"/>
    <x v="0"/>
    <x v="7"/>
    <x v="2"/>
    <n v="0"/>
    <n v="0"/>
    <n v="330910"/>
    <n v="7.8792"/>
    <s v="unknown"/>
    <x v="0"/>
    <s v="no"/>
    <x v="0"/>
    <x v="0"/>
  </r>
  <r>
    <n v="1274"/>
    <x v="1"/>
    <x v="0"/>
    <s v="Risien, Mrs. Samuel (Emma)"/>
    <x v="1"/>
    <x v="10"/>
    <x v="0"/>
    <n v="0"/>
    <n v="0"/>
    <n v="364498"/>
    <n v="14.5"/>
    <s v="unknown"/>
    <x v="1"/>
    <s v="no"/>
    <x v="0"/>
    <x v="0"/>
  </r>
  <r>
    <n v="1275"/>
    <x v="1"/>
    <x v="0"/>
    <s v="McNamee, Mrs. Neal (Eileen O'Leary)"/>
    <x v="1"/>
    <x v="67"/>
    <x v="2"/>
    <n v="1"/>
    <n v="0"/>
    <n v="376566"/>
    <n v="16.100000000000001"/>
    <s v="unknown"/>
    <x v="1"/>
    <s v="no"/>
    <x v="1"/>
    <x v="0"/>
  </r>
  <r>
    <n v="1276"/>
    <x v="0"/>
    <x v="1"/>
    <s v="Wheeler, Mr. Edwin Frederick&quot;&quot;"/>
    <x v="0"/>
    <x v="10"/>
    <x v="0"/>
    <n v="0"/>
    <n v="0"/>
    <s v="SC/PARIS 2159"/>
    <n v="12.875"/>
    <s v="unknown"/>
    <x v="1"/>
    <s v="no"/>
    <x v="0"/>
    <x v="0"/>
  </r>
  <r>
    <n v="1277"/>
    <x v="1"/>
    <x v="1"/>
    <s v="Herman, Miss. Kate"/>
    <x v="1"/>
    <x v="14"/>
    <x v="2"/>
    <n v="1"/>
    <n v="2"/>
    <n v="220845"/>
    <n v="65"/>
    <s v="unknown"/>
    <x v="1"/>
    <s v="no"/>
    <x v="1"/>
    <x v="1"/>
  </r>
  <r>
    <n v="1278"/>
    <x v="0"/>
    <x v="0"/>
    <s v="Aronsson, Mr. Ernst Axel Algot"/>
    <x v="0"/>
    <x v="14"/>
    <x v="2"/>
    <n v="0"/>
    <n v="0"/>
    <n v="349911"/>
    <n v="7.7750000000000004"/>
    <s v="unknown"/>
    <x v="1"/>
    <s v="no"/>
    <x v="0"/>
    <x v="0"/>
  </r>
  <r>
    <n v="1279"/>
    <x v="0"/>
    <x v="1"/>
    <s v="Ashby, Mr. John"/>
    <x v="0"/>
    <x v="64"/>
    <x v="0"/>
    <n v="0"/>
    <n v="0"/>
    <n v="244346"/>
    <n v="13"/>
    <s v="unknown"/>
    <x v="1"/>
    <s v="no"/>
    <x v="0"/>
    <x v="0"/>
  </r>
  <r>
    <n v="1280"/>
    <x v="0"/>
    <x v="0"/>
    <s v="Canavan, Mr. Patrick"/>
    <x v="0"/>
    <x v="9"/>
    <x v="2"/>
    <n v="0"/>
    <n v="0"/>
    <n v="364858"/>
    <n v="7.75"/>
    <s v="unknown"/>
    <x v="0"/>
    <s v="no"/>
    <x v="0"/>
    <x v="0"/>
  </r>
  <r>
    <n v="1281"/>
    <x v="0"/>
    <x v="0"/>
    <s v="Palsson, Master. Paul Folke"/>
    <x v="0"/>
    <x v="39"/>
    <x v="3"/>
    <n v="3"/>
    <n v="1"/>
    <n v="349909"/>
    <n v="21.074999999999999"/>
    <s v="unknown"/>
    <x v="1"/>
    <s v="yes"/>
    <x v="1"/>
    <x v="1"/>
  </r>
  <r>
    <n v="1282"/>
    <x v="0"/>
    <x v="2"/>
    <s v="Payne, Mr. Vivian Ponsonby"/>
    <x v="0"/>
    <x v="12"/>
    <x v="2"/>
    <n v="0"/>
    <n v="0"/>
    <n v="12749"/>
    <n v="93.5"/>
    <s v="B24"/>
    <x v="1"/>
    <s v="no"/>
    <x v="0"/>
    <x v="0"/>
  </r>
  <r>
    <n v="1283"/>
    <x v="1"/>
    <x v="2"/>
    <s v="Lines, Mrs. Ernest H (Elizabeth Lindsey James)"/>
    <x v="1"/>
    <x v="77"/>
    <x v="0"/>
    <n v="0"/>
    <n v="1"/>
    <s v="PC 17592"/>
    <n v="39.4"/>
    <s v="D28"/>
    <x v="1"/>
    <s v="no"/>
    <x v="0"/>
    <x v="1"/>
  </r>
  <r>
    <n v="1284"/>
    <x v="0"/>
    <x v="0"/>
    <s v="Abbott, Master. Eugene Joseph"/>
    <x v="0"/>
    <x v="34"/>
    <x v="3"/>
    <n v="0"/>
    <n v="2"/>
    <s v="C.A. 2673"/>
    <n v="20.25"/>
    <s v="unknown"/>
    <x v="1"/>
    <s v="yes"/>
    <x v="0"/>
    <x v="1"/>
  </r>
  <r>
    <n v="1285"/>
    <x v="0"/>
    <x v="1"/>
    <s v="Gilbert, Mr. William"/>
    <x v="0"/>
    <x v="1"/>
    <x v="0"/>
    <n v="0"/>
    <n v="0"/>
    <s v="C.A. 30769"/>
    <n v="10.5"/>
    <s v="unknown"/>
    <x v="1"/>
    <s v="no"/>
    <x v="0"/>
    <x v="0"/>
  </r>
  <r>
    <n v="1286"/>
    <x v="0"/>
    <x v="0"/>
    <s v="Kink-Heilmann, Mr. Anton"/>
    <x v="0"/>
    <x v="36"/>
    <x v="2"/>
    <n v="3"/>
    <n v="1"/>
    <n v="315153"/>
    <n v="22.024999999999999"/>
    <s v="unknown"/>
    <x v="1"/>
    <s v="no"/>
    <x v="1"/>
    <x v="1"/>
  </r>
  <r>
    <n v="1287"/>
    <x v="1"/>
    <x v="2"/>
    <s v="Smith, Mrs. Lucien Philip (Mary Eloise Hughes)"/>
    <x v="1"/>
    <x v="8"/>
    <x v="2"/>
    <n v="1"/>
    <n v="0"/>
    <n v="13695"/>
    <n v="60"/>
    <s v="C31"/>
    <x v="1"/>
    <s v="no"/>
    <x v="1"/>
    <x v="0"/>
  </r>
  <r>
    <n v="1288"/>
    <x v="0"/>
    <x v="0"/>
    <s v="Colbert, Mr. Patrick"/>
    <x v="0"/>
    <x v="14"/>
    <x v="2"/>
    <n v="0"/>
    <n v="0"/>
    <n v="371109"/>
    <n v="7.25"/>
    <s v="unknown"/>
    <x v="0"/>
    <s v="no"/>
    <x v="0"/>
    <x v="0"/>
  </r>
  <r>
    <n v="1289"/>
    <x v="1"/>
    <x v="2"/>
    <s v="Frolicher-Stehli, Mrs. Maxmillian (Margaretha Emerentia Stehli)"/>
    <x v="1"/>
    <x v="19"/>
    <x v="0"/>
    <n v="1"/>
    <n v="1"/>
    <n v="13567"/>
    <n v="79.2"/>
    <s v="B41"/>
    <x v="2"/>
    <s v="no"/>
    <x v="1"/>
    <x v="1"/>
  </r>
  <r>
    <n v="1290"/>
    <x v="0"/>
    <x v="0"/>
    <s v="Larsson-Rondberg, Mr. Edvard A"/>
    <x v="0"/>
    <x v="4"/>
    <x v="2"/>
    <n v="0"/>
    <n v="0"/>
    <n v="347065"/>
    <n v="7.7750000000000004"/>
    <s v="unknown"/>
    <x v="1"/>
    <s v="no"/>
    <x v="0"/>
    <x v="0"/>
  </r>
  <r>
    <n v="1291"/>
    <x v="0"/>
    <x v="0"/>
    <s v="Conlon, Mr. Thomas Henry"/>
    <x v="0"/>
    <x v="35"/>
    <x v="0"/>
    <n v="0"/>
    <n v="0"/>
    <n v="21332"/>
    <n v="7.7332999999999998"/>
    <s v="unknown"/>
    <x v="0"/>
    <s v="no"/>
    <x v="0"/>
    <x v="0"/>
  </r>
  <r>
    <n v="1292"/>
    <x v="1"/>
    <x v="2"/>
    <s v="Bonnell, Miss. Caroline"/>
    <x v="1"/>
    <x v="6"/>
    <x v="0"/>
    <n v="0"/>
    <n v="0"/>
    <n v="36928"/>
    <n v="164.86670000000001"/>
    <s v="C7"/>
    <x v="1"/>
    <s v="no"/>
    <x v="0"/>
    <x v="0"/>
  </r>
  <r>
    <n v="1293"/>
    <x v="0"/>
    <x v="1"/>
    <s v="Gale, Mr. Harry"/>
    <x v="0"/>
    <x v="63"/>
    <x v="0"/>
    <n v="1"/>
    <n v="0"/>
    <n v="28664"/>
    <n v="21"/>
    <s v="unknown"/>
    <x v="1"/>
    <s v="no"/>
    <x v="1"/>
    <x v="0"/>
  </r>
  <r>
    <n v="1294"/>
    <x v="1"/>
    <x v="2"/>
    <s v="Gibson, Miss. Dorothy Winifred"/>
    <x v="1"/>
    <x v="4"/>
    <x v="2"/>
    <n v="0"/>
    <n v="1"/>
    <n v="112378"/>
    <n v="59.4"/>
    <s v="unknown"/>
    <x v="2"/>
    <s v="no"/>
    <x v="0"/>
    <x v="1"/>
  </r>
  <r>
    <n v="1295"/>
    <x v="0"/>
    <x v="2"/>
    <s v="Carrau, Mr. Jose Pedro"/>
    <x v="0"/>
    <x v="32"/>
    <x v="3"/>
    <n v="0"/>
    <n v="0"/>
    <n v="113059"/>
    <n v="47.1"/>
    <s v="unknown"/>
    <x v="1"/>
    <s v="yes"/>
    <x v="0"/>
    <x v="0"/>
  </r>
  <r>
    <n v="1296"/>
    <x v="0"/>
    <x v="2"/>
    <s v="Frauenthal, Mr. Isaac Gerald"/>
    <x v="0"/>
    <x v="44"/>
    <x v="0"/>
    <n v="1"/>
    <n v="0"/>
    <n v="17765"/>
    <n v="27.720800000000001"/>
    <s v="D40"/>
    <x v="2"/>
    <s v="no"/>
    <x v="1"/>
    <x v="0"/>
  </r>
  <r>
    <n v="1297"/>
    <x v="0"/>
    <x v="1"/>
    <s v="Nourney, Mr. Alfred (Baron von Drachstedt&quot;)&quot;"/>
    <x v="0"/>
    <x v="29"/>
    <x v="2"/>
    <n v="0"/>
    <n v="0"/>
    <s v="SC/PARIS 2166"/>
    <n v="13.862500000000001"/>
    <s v="D38"/>
    <x v="2"/>
    <s v="no"/>
    <x v="0"/>
    <x v="0"/>
  </r>
  <r>
    <n v="1298"/>
    <x v="0"/>
    <x v="1"/>
    <s v="Ware, Mr. William Jeffery"/>
    <x v="0"/>
    <x v="12"/>
    <x v="2"/>
    <n v="1"/>
    <n v="0"/>
    <n v="28666"/>
    <n v="10.5"/>
    <s v="unknown"/>
    <x v="1"/>
    <s v="no"/>
    <x v="1"/>
    <x v="0"/>
  </r>
  <r>
    <n v="1299"/>
    <x v="0"/>
    <x v="2"/>
    <s v="Widener, Mr. George Dunton"/>
    <x v="0"/>
    <x v="20"/>
    <x v="0"/>
    <n v="1"/>
    <n v="1"/>
    <n v="113503"/>
    <n v="211.5"/>
    <s v="C80"/>
    <x v="2"/>
    <s v="no"/>
    <x v="1"/>
    <x v="1"/>
  </r>
  <r>
    <n v="1300"/>
    <x v="1"/>
    <x v="0"/>
    <s v="Riordan, Miss. Johanna Hannah&quot;&quot;"/>
    <x v="1"/>
    <x v="10"/>
    <x v="0"/>
    <n v="0"/>
    <n v="0"/>
    <n v="334915"/>
    <n v="7.7207999999999997"/>
    <s v="unknown"/>
    <x v="0"/>
    <s v="no"/>
    <x v="0"/>
    <x v="0"/>
  </r>
  <r>
    <n v="1301"/>
    <x v="1"/>
    <x v="0"/>
    <s v="Peacock, Miss. Treasteall"/>
    <x v="1"/>
    <x v="78"/>
    <x v="3"/>
    <n v="1"/>
    <n v="1"/>
    <s v="SOTON/O.Q. 3101315"/>
    <n v="13.775"/>
    <s v="unknown"/>
    <x v="1"/>
    <s v="yes"/>
    <x v="1"/>
    <x v="1"/>
  </r>
  <r>
    <n v="1302"/>
    <x v="1"/>
    <x v="0"/>
    <s v="Naughton, Miss. Hannah"/>
    <x v="1"/>
    <x v="10"/>
    <x v="0"/>
    <n v="0"/>
    <n v="0"/>
    <n v="365237"/>
    <n v="7.75"/>
    <s v="unknown"/>
    <x v="0"/>
    <s v="no"/>
    <x v="0"/>
    <x v="0"/>
  </r>
  <r>
    <n v="1303"/>
    <x v="1"/>
    <x v="2"/>
    <s v="Minahan, Mrs. William Edward (Lillian E Thorpe)"/>
    <x v="1"/>
    <x v="58"/>
    <x v="0"/>
    <n v="1"/>
    <n v="0"/>
    <n v="19928"/>
    <n v="90"/>
    <s v="C78"/>
    <x v="0"/>
    <s v="no"/>
    <x v="1"/>
    <x v="0"/>
  </r>
  <r>
    <n v="1304"/>
    <x v="1"/>
    <x v="0"/>
    <s v="Henriksson, Miss. Jenny Lovisa"/>
    <x v="1"/>
    <x v="30"/>
    <x v="2"/>
    <n v="0"/>
    <n v="0"/>
    <n v="347086"/>
    <n v="7.7750000000000004"/>
    <s v="unknown"/>
    <x v="1"/>
    <s v="no"/>
    <x v="0"/>
    <x v="0"/>
  </r>
  <r>
    <n v="1305"/>
    <x v="0"/>
    <x v="0"/>
    <s v="Spector, Mr. Woolf"/>
    <x v="0"/>
    <x v="10"/>
    <x v="0"/>
    <n v="0"/>
    <n v="0"/>
    <s v="A.5. 3236"/>
    <n v="8.0500000000000007"/>
    <s v="unknown"/>
    <x v="1"/>
    <s v="no"/>
    <x v="0"/>
    <x v="0"/>
  </r>
  <r>
    <n v="1306"/>
    <x v="1"/>
    <x v="2"/>
    <s v="Oliva y Ocana, Dona. Fermina"/>
    <x v="1"/>
    <x v="26"/>
    <x v="0"/>
    <n v="0"/>
    <n v="0"/>
    <s v="PC 17758"/>
    <n v="108.9"/>
    <s v="C105"/>
    <x v="2"/>
    <s v="no"/>
    <x v="0"/>
    <x v="0"/>
  </r>
  <r>
    <n v="1307"/>
    <x v="0"/>
    <x v="0"/>
    <s v="Saether, Mr. Simon Sivertsen"/>
    <x v="0"/>
    <x v="79"/>
    <x v="0"/>
    <n v="0"/>
    <n v="0"/>
    <s v="SOTON/O.Q. 3101262"/>
    <n v="7.25"/>
    <s v="unknown"/>
    <x v="1"/>
    <s v="no"/>
    <x v="0"/>
    <x v="0"/>
  </r>
  <r>
    <n v="1308"/>
    <x v="0"/>
    <x v="0"/>
    <s v="Ware, Mr. Frederick"/>
    <x v="0"/>
    <x v="10"/>
    <x v="0"/>
    <n v="0"/>
    <n v="0"/>
    <n v="359309"/>
    <n v="8.0500000000000007"/>
    <s v="unknown"/>
    <x v="1"/>
    <s v="no"/>
    <x v="0"/>
    <x v="0"/>
  </r>
  <r>
    <n v="1309"/>
    <x v="0"/>
    <x v="0"/>
    <s v="Peter, Master. Michael J"/>
    <x v="0"/>
    <x v="10"/>
    <x v="0"/>
    <n v="1"/>
    <n v="1"/>
    <n v="2668"/>
    <n v="22.3583"/>
    <s v="unknown"/>
    <x v="2"/>
    <s v="no"/>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2C36F-9C8A-4FF5-8E2B-6D2F4670FB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6">
    <pivotField dataField="1" showAll="0"/>
    <pivotField axis="axisRow" showAll="0" countASubtotal="1">
      <items count="3">
        <item x="0"/>
        <item x="1"/>
        <item t="countA"/>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PassengerId" fld="0" subtotal="count" baseField="1"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1" count="1" selected="0">
            <x v="0"/>
          </reference>
        </references>
      </pivotArea>
    </chartFormat>
    <chartFormat chart="6" format="5">
      <pivotArea type="data" outline="0" fieldPosition="0">
        <references count="2">
          <reference field="4294967294" count="1" selected="0">
            <x v="0"/>
          </reference>
          <reference field="1"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6B7D9C-52F6-44EB-B308-5675A2E83AC7}" name="Count of male and fem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16">
    <pivotField dataField="1" showAll="0"/>
    <pivotField showAll="0">
      <items count="3">
        <item x="0"/>
        <item x="1"/>
        <item t="default"/>
      </items>
    </pivotField>
    <pivotField showAll="0"/>
    <pivotField showAll="0"/>
    <pivotField axis="axisRow"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PassengerId" fld="0"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EFBCB2-ABAB-48C9-BD72-304D970B139F}" name="Passengers in each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16">
    <pivotField dataField="1" showAll="0"/>
    <pivotField showAll="0">
      <items count="3">
        <item x="0"/>
        <item x="1"/>
        <item t="default"/>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6"/>
  </rowFields>
  <rowItems count="5">
    <i>
      <x v="1"/>
    </i>
    <i>
      <x v="2"/>
    </i>
    <i>
      <x v="3"/>
    </i>
    <i>
      <x/>
    </i>
    <i t="grand">
      <x/>
    </i>
  </rowItems>
  <colItems count="1">
    <i/>
  </colItems>
  <dataFields count="1">
    <dataField name="Count of PassengerId" fld="0" subtotal="count" baseField="6" baseItem="0"/>
  </dataFields>
  <chartFormats count="2">
    <chartFormat chart="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F21595-1DBA-4B28-ABB9-1D4417B13FE1}" name="Age group with the highest and lowest passeng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6">
    <pivotField dataField="1" showAll="0"/>
    <pivotField showAll="0">
      <items count="3">
        <item x="0"/>
        <item x="1"/>
        <item t="default"/>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6"/>
  </rowFields>
  <rowItems count="5">
    <i>
      <x v="1"/>
    </i>
    <i>
      <x v="2"/>
    </i>
    <i>
      <x v="3"/>
    </i>
    <i>
      <x/>
    </i>
    <i t="grand">
      <x/>
    </i>
  </rowItems>
  <colItems count="1">
    <i/>
  </colItems>
  <dataFields count="1">
    <dataField name="Count of PassengerId" fld="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964D60-4DD6-4BBB-AE25-40BE84A80AB2}" name="How many passengers had siblings on boar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16">
    <pivotField dataField="1" showAll="0"/>
    <pivotField showAll="0">
      <items count="3">
        <item x="0"/>
        <item x="1"/>
        <item t="default"/>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items count="5">
        <item x="0"/>
        <item x="1"/>
        <item x="3"/>
        <item x="2"/>
        <item t="default"/>
      </items>
    </pivotField>
    <pivotField showAll="0"/>
    <pivotField showAll="0"/>
    <pivotField showAll="0"/>
    <pivotField showAll="0"/>
    <pivotField showAll="0"/>
    <pivotField showAll="0"/>
    <pivotField showAll="0"/>
    <pivotField axis="axisRow" showAll="0">
      <items count="3">
        <item h="1" x="0"/>
        <item x="1"/>
        <item t="default"/>
      </items>
    </pivotField>
    <pivotField showAll="0"/>
  </pivotFields>
  <rowFields count="1">
    <field x="14"/>
  </rowFields>
  <rowItems count="2">
    <i>
      <x v="1"/>
    </i>
    <i t="grand">
      <x/>
    </i>
  </rowItems>
  <colItems count="1">
    <i/>
  </colItems>
  <dataFields count="1">
    <dataField name="Count of PassengerId" fld="0" subtotal="count" baseField="1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79759B-41C9-4AAC-B282-D8D17F8E02D6}" name="How many passengers had children on boar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16">
    <pivotField dataField="1" showAll="0"/>
    <pivotField showAll="0">
      <items count="3">
        <item x="0"/>
        <item x="1"/>
        <item t="default"/>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items count="5">
        <item x="0"/>
        <item x="1"/>
        <item x="3"/>
        <item x="2"/>
        <item t="default"/>
      </items>
    </pivotField>
    <pivotField showAll="0"/>
    <pivotField showAll="0"/>
    <pivotField showAll="0"/>
    <pivotField showAll="0"/>
    <pivotField showAll="0"/>
    <pivotField showAll="0"/>
    <pivotField showAll="0"/>
    <pivotField showAll="0"/>
    <pivotField axis="axisRow" showAll="0">
      <items count="3">
        <item h="1" x="0"/>
        <item x="1"/>
        <item t="default"/>
      </items>
    </pivotField>
  </pivotFields>
  <rowFields count="1">
    <field x="15"/>
  </rowFields>
  <rowItems count="2">
    <i>
      <x v="1"/>
    </i>
    <i t="grand">
      <x/>
    </i>
  </rowItems>
  <colItems count="1">
    <i/>
  </colItems>
  <dataFields count="1">
    <dataField name="Count of PassengerId" fld="0" subtotal="count" baseField="1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C812F21-C2B5-4DA7-B6B4-34B9E845A062}" name="Passengers boarded at each 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6">
    <pivotField dataField="1" showAll="0"/>
    <pivotField showAll="0">
      <items count="3">
        <item x="0"/>
        <item x="1"/>
        <item t="default"/>
      </items>
    </pivotField>
    <pivotField showAll="0"/>
    <pivotField showAll="0"/>
    <pivotField showAll="0">
      <items count="3">
        <item x="1"/>
        <item x="0"/>
        <item t="default"/>
      </items>
    </pivotField>
    <pivotField showAll="0"/>
    <pivotField showAll="0">
      <items count="5">
        <item x="0"/>
        <item x="1"/>
        <item x="3"/>
        <item x="2"/>
        <item t="default"/>
      </items>
    </pivotField>
    <pivotField showAll="0"/>
    <pivotField showAll="0"/>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2"/>
  </rowFields>
  <rowItems count="4">
    <i>
      <x v="1"/>
    </i>
    <i>
      <x/>
    </i>
    <i>
      <x v="2"/>
    </i>
    <i t="grand">
      <x/>
    </i>
  </rowItems>
  <colItems count="1">
    <i/>
  </colItems>
  <dataFields count="1">
    <dataField name="Count of PassengerId" fld="0" subtotal="count" baseField="12"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FBAF63F-D9F4-4A04-B5C1-A8D88F198822}" name="Number of male and female in each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8" firstHeaderRow="1" firstDataRow="2" firstDataCol="1"/>
  <pivotFields count="16">
    <pivotField dataField="1" showAll="0"/>
    <pivotField showAll="0">
      <items count="3">
        <item x="0"/>
        <item x="1"/>
        <item t="default"/>
      </items>
    </pivotField>
    <pivotField axis="axisRow" showAll="0">
      <items count="4">
        <item x="2"/>
        <item x="1"/>
        <item x="0"/>
        <item t="default"/>
      </items>
    </pivotField>
    <pivotField showAll="0"/>
    <pivotField axis="axisCol"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4"/>
  </colFields>
  <colItems count="3">
    <i>
      <x/>
    </i>
    <i>
      <x v="1"/>
    </i>
    <i t="grand">
      <x/>
    </i>
  </colItems>
  <dataFields count="1">
    <dataField name="Count of PassengerId" fld="0" subtotal="count" baseField="2"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3">
          <reference field="4294967294" count="1" selected="0">
            <x v="0"/>
          </reference>
          <reference field="2" count="1" selected="0">
            <x v="1"/>
          </reference>
          <reference field="4" count="1" selected="0">
            <x v="1"/>
          </reference>
        </references>
      </pivotArea>
    </chartFormat>
    <chartFormat chart="0" format="5" series="1">
      <pivotArea type="data" outline="0" fieldPosition="0">
        <references count="3">
          <reference field="4294967294" count="1" selected="0">
            <x v="0"/>
          </reference>
          <reference field="2" count="1" selected="0">
            <x v="2"/>
          </reference>
          <reference field="4" count="1" selected="0">
            <x v="0"/>
          </reference>
        </references>
      </pivotArea>
    </chartFormat>
    <chartFormat chart="0" format="6" series="1">
      <pivotArea type="data" outline="0" fieldPosition="0">
        <references count="3">
          <reference field="4294967294" count="1" selected="0">
            <x v="0"/>
          </reference>
          <reference field="2" count="1" selected="0">
            <x v="2"/>
          </reference>
          <reference field="4" count="1" selected="0">
            <x v="1"/>
          </reference>
        </references>
      </pivotArea>
    </chartFormat>
    <chartFormat chart="2" format="7" series="1">
      <pivotArea type="data" outline="0" fieldPosition="0">
        <references count="2">
          <reference field="4294967294" count="1" selected="0">
            <x v="0"/>
          </reference>
          <reference field="4" count="1" selected="0">
            <x v="0"/>
          </reference>
        </references>
      </pivotArea>
    </chartFormat>
    <chartFormat chart="2" format="8" series="1">
      <pivotArea type="data" outline="0" fieldPosition="0">
        <references count="2">
          <reference field="4294967294" count="1" selected="0">
            <x v="0"/>
          </reference>
          <reference field="4" count="1" selected="0">
            <x v="1"/>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 chart="18" format="10" series="1">
      <pivotArea type="data" outline="0" fieldPosition="0">
        <references count="2">
          <reference field="4294967294" count="1" selected="0">
            <x v="0"/>
          </reference>
          <reference field="4" count="1" selected="0">
            <x v="0"/>
          </reference>
        </references>
      </pivotArea>
    </chartFormat>
    <chartFormat chart="18" format="11" series="1">
      <pivotArea type="data" outline="0" fieldPosition="0">
        <references count="2">
          <reference field="4294967294" count="1" selected="0">
            <x v="0"/>
          </reference>
          <reference field="4" count="1" selected="0">
            <x v="1"/>
          </reference>
        </references>
      </pivotArea>
    </chartFormat>
    <chartFormat chart="1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C3283-E32A-40B4-8AAE-09F46CF7CD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6">
    <pivotField showAll="0"/>
    <pivotField dataField="1" showAll="0">
      <items count="3">
        <item x="0"/>
        <item x="1"/>
        <item t="default"/>
      </items>
    </pivotField>
    <pivotField showAll="0"/>
    <pivotField showAll="0"/>
    <pivotField axis="axisRow"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Survived"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BBF2C-8459-43BB-A3AF-80929A03D2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6">
    <pivotField showAll="0"/>
    <pivotField dataField="1" showAll="0">
      <items count="3">
        <item x="0"/>
        <item x="1"/>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4">
    <i>
      <x v="1"/>
    </i>
    <i>
      <x/>
    </i>
    <i>
      <x v="2"/>
    </i>
    <i t="grand">
      <x/>
    </i>
  </rowItems>
  <colItems count="1">
    <i/>
  </colItems>
  <dataFields count="1">
    <dataField name="Sum of Survived"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C195E8-88E0-4A47-8034-15BBFA3A84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6">
    <pivotField showAll="0"/>
    <pivotField dataField="1" showAll="0">
      <items count="3">
        <item x="0"/>
        <item x="1"/>
        <item t="default"/>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6"/>
  </rowFields>
  <rowItems count="5">
    <i>
      <x v="1"/>
    </i>
    <i>
      <x v="2"/>
    </i>
    <i>
      <x v="3"/>
    </i>
    <i>
      <x/>
    </i>
    <i t="grand">
      <x/>
    </i>
  </rowItems>
  <colItems count="1">
    <i/>
  </colItems>
  <dataFields count="1">
    <dataField name="Sum of Survived" fld="1" baseField="0" baseItem="0"/>
  </dataFields>
  <chartFormats count="2">
    <chartFormat chart="0"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6707D1-ADC5-45F4-955A-05E877F4C46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6">
    <pivotField showAll="0"/>
    <pivotField dataField="1" showAll="0">
      <items count="3">
        <item x="0"/>
        <item x="1"/>
        <item t="default"/>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s>
  <rowFields count="1">
    <field x="12"/>
  </rowFields>
  <rowItems count="4">
    <i>
      <x/>
    </i>
    <i>
      <x v="1"/>
    </i>
    <i>
      <x v="2"/>
    </i>
    <i t="grand">
      <x/>
    </i>
  </rowItems>
  <colItems count="1">
    <i/>
  </colItems>
  <dataFields count="1">
    <dataField name="Sum of Survived"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88811A-68C4-4AB1-96C3-49155B6F08F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6">
    <pivotField showAll="0"/>
    <pivotField dataField="1" showAll="0">
      <items count="3">
        <item x="0"/>
        <item x="1"/>
        <item t="default"/>
      </items>
    </pivotField>
    <pivotField axis="axisRow" showAll="0">
      <items count="4">
        <item x="2"/>
        <item x="1"/>
        <item x="0"/>
        <item t="default"/>
      </items>
    </pivotField>
    <pivotField showAll="0"/>
    <pivotField axis="axisRow"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pivotField showAll="0"/>
    <pivotField showAll="0"/>
    <pivotField showAll="0"/>
    <pivotField showAll="0"/>
    <pivotField showAll="0"/>
    <pivotField showAll="0"/>
    <pivotField showAll="0"/>
    <pivotField showAll="0"/>
    <pivotField showAll="0"/>
  </pivotFields>
  <rowFields count="2">
    <field x="2"/>
    <field x="4"/>
  </rowFields>
  <rowItems count="10">
    <i>
      <x/>
    </i>
    <i r="1">
      <x/>
    </i>
    <i r="1">
      <x v="1"/>
    </i>
    <i>
      <x v="1"/>
    </i>
    <i r="1">
      <x/>
    </i>
    <i r="1">
      <x v="1"/>
    </i>
    <i>
      <x v="2"/>
    </i>
    <i r="1">
      <x/>
    </i>
    <i r="1">
      <x v="1"/>
    </i>
    <i t="grand">
      <x/>
    </i>
  </rowItems>
  <colItems count="1">
    <i/>
  </colItems>
  <dataFields count="1">
    <dataField name="Average of Survived" fld="1" subtotal="average" baseField="2" baseItem="0" numFmtId="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41AE24-2179-4D4D-97CC-17E93D9C295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6">
    <pivotField showAll="0"/>
    <pivotField dataField="1" showAll="0"/>
    <pivotField showAll="0"/>
    <pivotField showAll="0"/>
    <pivotField axis="axisRow"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s>
  <rowFields count="2">
    <field x="6"/>
    <field x="4"/>
  </rowFields>
  <rowItems count="13">
    <i>
      <x/>
    </i>
    <i r="1">
      <x/>
    </i>
    <i r="1">
      <x v="1"/>
    </i>
    <i>
      <x v="1"/>
    </i>
    <i r="1">
      <x/>
    </i>
    <i r="1">
      <x v="1"/>
    </i>
    <i>
      <x v="2"/>
    </i>
    <i r="1">
      <x/>
    </i>
    <i r="1">
      <x v="1"/>
    </i>
    <i>
      <x v="3"/>
    </i>
    <i r="1">
      <x/>
    </i>
    <i r="1">
      <x v="1"/>
    </i>
    <i t="grand">
      <x/>
    </i>
  </rowItems>
  <colItems count="1">
    <i/>
  </colItems>
  <dataFields count="1">
    <dataField name="Average of Survived" fld="1" subtotal="average" baseField="5" baseItem="0" numFmtId="9"/>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F160A3-9B26-46F5-B651-E0C46D5D09EB}" name="How many passengers where on the ship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A4" firstHeaderRow="1" firstDataRow="1" firstDataCol="0"/>
  <pivotFields count="16">
    <pivotField dataField="1" showAll="0"/>
    <pivotField showAll="0">
      <items count="3">
        <item x="0"/>
        <item x="1"/>
        <item t="default"/>
      </items>
    </pivotField>
    <pivotField showAll="0"/>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assengerId" fld="0" subtotal="count" baseField="0" baseItem="0"/>
  </dataFields>
  <chartFormats count="3">
    <chartFormat chart="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C52011-7E2E-4249-B4E7-2BA9F0ECFCD0}" name="How many passengers in each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6">
    <pivotField dataField="1" showAll="0"/>
    <pivotField showAll="0">
      <items count="3">
        <item x="0"/>
        <item x="1"/>
        <item t="default"/>
      </items>
    </pivotField>
    <pivotField axis="axisRow" showAll="0">
      <items count="4">
        <item x="2"/>
        <item x="1"/>
        <item x="0"/>
        <item t="default"/>
      </items>
    </pivotField>
    <pivotField showAll="0"/>
    <pivotField showAll="0">
      <items count="3">
        <item x="1"/>
        <item x="0"/>
        <item t="default"/>
      </items>
    </pivotField>
    <pivotField showAll="0">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default"/>
      </items>
    </pivotField>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PassengerId" fld="0" subtotal="count" baseField="2"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503D3F9-BD0B-4EA4-9BB8-0FFC797560EE}" sourceName="Sex">
  <pivotTables>
    <pivotTable tabId="20" name="Number of male and female in each class"/>
    <pivotTable tabId="27" name="PivotTable1"/>
    <pivotTable tabId="10" name="Count of male and female"/>
    <pivotTable tabId="13" name="Passengers in each age group"/>
    <pivotTable tabId="14" name="Age group with the highest and lowest passenger"/>
    <pivotTable tabId="25" name="How many passengers had siblings on board"/>
    <pivotTable tabId="26" name="How many passengers had children on board"/>
    <pivotTable tabId="28" name="PivotTable2"/>
    <pivotTable tabId="29" name="PivotTable3"/>
    <pivotTable tabId="30" name="PivotTable4"/>
    <pivotTable tabId="31" name="PivotTable5"/>
    <pivotTable tabId="32" name="PivotTable6"/>
    <pivotTable tabId="33" name="PivotTable7"/>
    <pivotTable tabId="23" name="How many passengers where on the ship "/>
    <pivotTable tabId="9" name="How many passengers in each class"/>
  </pivotTables>
  <data>
    <tabular pivotCacheId="113613010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369917D-2541-4581-8FEA-0F140BF1559F}" sourceName="Age">
  <pivotTables>
    <pivotTable tabId="20" name="Number of male and female in each class"/>
    <pivotTable tabId="27" name="PivotTable1"/>
    <pivotTable tabId="10" name="Count of male and female"/>
    <pivotTable tabId="13" name="Passengers in each age group"/>
    <pivotTable tabId="14" name="Age group with the highest and lowest passenger"/>
    <pivotTable tabId="25" name="How many passengers had siblings on board"/>
    <pivotTable tabId="26" name="How many passengers had children on board"/>
    <pivotTable tabId="28" name="PivotTable2"/>
    <pivotTable tabId="29" name="PivotTable3"/>
    <pivotTable tabId="30" name="PivotTable4"/>
    <pivotTable tabId="31" name="PivotTable5"/>
    <pivotTable tabId="32" name="PivotTable6"/>
    <pivotTable tabId="33" name="PivotTable7"/>
    <pivotTable tabId="23" name="How many passengers where on the ship "/>
    <pivotTable tabId="9" name="How many passengers in each class"/>
  </pivotTables>
  <data>
    <tabular pivotCacheId="1136130105">
      <items count="80">
        <i x="72" s="1"/>
        <i x="62" s="1"/>
        <i x="69" s="1"/>
        <i x="70" s="1"/>
        <i x="66" s="1"/>
        <i x="46" s="1"/>
        <i x="42" s="1"/>
        <i x="78" s="1"/>
        <i x="76" s="1"/>
        <i x="39" s="1"/>
        <i x="54" s="1"/>
        <i x="61" s="1"/>
        <i x="18" s="1"/>
        <i x="31" s="1"/>
        <i x="60" s="1"/>
        <i x="47" s="1"/>
        <i x="34" s="1"/>
        <i x="5" s="1"/>
        <i x="74" s="1"/>
        <i x="55" s="1"/>
        <i x="45" s="1"/>
        <i x="32" s="1"/>
        <i x="8" s="1"/>
        <i x="24" s="1"/>
        <i x="67" s="1"/>
        <i x="29" s="1"/>
        <i x="9" s="1"/>
        <i x="4" s="1"/>
        <i x="21" s="1"/>
        <i x="12" s="1"/>
        <i x="14" s="1"/>
        <i x="25" s="1"/>
        <i x="7" s="1"/>
        <i x="50" s="1"/>
        <i x="3" s="1"/>
        <i x="30" s="1"/>
        <i x="37" s="1"/>
        <i x="36" s="1"/>
        <i x="6" s="1"/>
        <i x="10" s="1"/>
        <i x="35" s="1"/>
        <i x="33" s="1"/>
        <i x="38" s="1"/>
        <i x="23" s="1"/>
        <i x="59" s="1"/>
        <i x="0" s="1"/>
        <i x="15" s="1"/>
        <i x="28" s="1"/>
        <i x="68" s="1"/>
        <i x="58" s="1"/>
        <i x="63" s="1"/>
        <i x="79" s="1"/>
        <i x="26" s="1"/>
        <i x="51" s="1"/>
        <i x="65" s="1"/>
        <i x="22" s="1"/>
        <i x="48" s="1"/>
        <i x="44" s="1"/>
        <i x="75" s="1"/>
        <i x="16" s="1"/>
        <i x="11" s="1"/>
        <i x="1" s="1"/>
        <i x="19" s="1"/>
        <i x="41" s="1"/>
        <i x="20" s="1"/>
        <i x="77" s="1"/>
        <i x="49" s="1"/>
        <i x="56" s="1"/>
        <i x="17" s="1"/>
        <i x="64" s="1"/>
        <i x="71" s="1"/>
        <i x="73" s="1"/>
        <i x="27" s="1"/>
        <i x="53" s="1"/>
        <i x="52" s="1"/>
        <i x="2" s="1"/>
        <i x="13" s="1"/>
        <i x="57" s="1"/>
        <i x="40"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34AE429A-8C4F-4AE6-B354-03260A464A87}" cache="Slicer_Sex" caption="Sex" rowHeight="247650"/>
  <slicer name="Age" xr10:uid="{12C67F4A-E229-4D09-92BB-06DFC96DEFC8}" cache="Slicer_Age" caption="Ag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CE7B1D-FD25-454A-92EA-BE781B1BFD7D}" name="Table1" displayName="Table1" ref="B2:Q420" totalsRowShown="0">
  <autoFilter ref="B2:Q420" xr:uid="{41CE7B1D-FD25-454A-92EA-BE781B1BFD7D}"/>
  <tableColumns count="16">
    <tableColumn id="1" xr3:uid="{575E1C1F-A31F-4E7A-9758-DB28AFD59690}" name="PassengerId"/>
    <tableColumn id="2" xr3:uid="{297B85A0-7E8D-48C0-9458-4622D10B1C22}" name="Survived"/>
    <tableColumn id="3" xr3:uid="{BED361D4-9F90-4D95-BCFF-284D9D240F74}" name="Pclass"/>
    <tableColumn id="4" xr3:uid="{9948EBFE-5A60-4997-A9C3-64E72FF82676}" name="Name"/>
    <tableColumn id="5" xr3:uid="{8C7BE6B4-055B-4717-B96F-EF82C156281E}" name="Sex"/>
    <tableColumn id="6" xr3:uid="{9AA5D5C5-757D-4B61-B925-A789823BA23A}" name="Age"/>
    <tableColumn id="7" xr3:uid="{71A0015A-4130-4C72-B695-8C442A39989D}" name="Age Group" dataDxfId="2">
      <calculatedColumnFormula>IF(G3&lt;18,"Teen",IF(G3&lt;30,"Youth",IF(G3&lt;60,"Adult",IF(G3&gt;=60,"Elder"))))</calculatedColumnFormula>
    </tableColumn>
    <tableColumn id="8" xr3:uid="{EFB80919-F5E5-4B0E-80CD-867F82BD0F61}" name="SibSp"/>
    <tableColumn id="9" xr3:uid="{1A1B53EB-070E-4163-B051-CB4A45B9E1A8}" name="Parch"/>
    <tableColumn id="10" xr3:uid="{BF89575B-C306-42A1-968C-4F12A5B70E76}" name="Ticket" dataDxfId="1"/>
    <tableColumn id="11" xr3:uid="{DA18E97F-2DD8-4D73-B1DB-1AC6DC687DAA}" name="Fare"/>
    <tableColumn id="12" xr3:uid="{CEFB1F87-D6BB-42AD-8738-7EC875CCAB5A}" name="Cabin"/>
    <tableColumn id="13" xr3:uid="{A702736F-4713-4F49-9C5C-07CBD845299D}" name="Embarked"/>
    <tableColumn id="14" xr3:uid="{FEC7EC24-C42D-45A5-BE1F-F5E6391F2D15}" name="Child">
      <calculatedColumnFormula>IF(G3&lt;18,"yes","no")</calculatedColumnFormula>
    </tableColumn>
    <tableColumn id="15" xr3:uid="{BD568B49-95AC-457F-847A-8355D4EC21D0}" name="had siblings">
      <calculatedColumnFormula>IF(I3&gt;0,"yes","no")</calculatedColumnFormula>
    </tableColumn>
    <tableColumn id="16" xr3:uid="{A72CF9BC-9AC3-46E5-899B-48CF46CD6154}" name="had children">
      <calculatedColumnFormula>IF(J3&gt;0,"yes","no")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B0DAA-E928-4E60-88A8-7A14C0FCC3F9}">
  <dimension ref="B154:M572"/>
  <sheetViews>
    <sheetView topLeftCell="A182" workbookViewId="0">
      <selection activeCell="B154" sqref="B154:M572"/>
    </sheetView>
  </sheetViews>
  <sheetFormatPr defaultRowHeight="14.4" x14ac:dyDescent="0.3"/>
  <sheetData>
    <row r="154" spans="2:13" x14ac:dyDescent="0.3">
      <c r="B154" t="s">
        <v>0</v>
      </c>
      <c r="C154" t="s">
        <v>1</v>
      </c>
      <c r="D154" t="s">
        <v>2</v>
      </c>
      <c r="E154" t="s">
        <v>3</v>
      </c>
      <c r="F154" t="s">
        <v>4</v>
      </c>
      <c r="G154" t="s">
        <v>5</v>
      </c>
      <c r="H154" t="s">
        <v>6</v>
      </c>
      <c r="I154" t="s">
        <v>7</v>
      </c>
      <c r="J154" t="s">
        <v>8</v>
      </c>
      <c r="K154" t="s">
        <v>9</v>
      </c>
      <c r="L154" t="s">
        <v>10</v>
      </c>
      <c r="M154" t="s">
        <v>11</v>
      </c>
    </row>
    <row r="155" spans="2:13" x14ac:dyDescent="0.3">
      <c r="B155">
        <v>892</v>
      </c>
      <c r="C155">
        <v>0</v>
      </c>
      <c r="D155">
        <v>3</v>
      </c>
      <c r="E155" t="s">
        <v>12</v>
      </c>
      <c r="F155" t="s">
        <v>13</v>
      </c>
      <c r="G155">
        <v>34.5</v>
      </c>
      <c r="H155">
        <v>0</v>
      </c>
      <c r="I155">
        <v>0</v>
      </c>
      <c r="J155">
        <v>330911</v>
      </c>
      <c r="K155">
        <v>7.8292000000000002</v>
      </c>
      <c r="M155" t="s">
        <v>14</v>
      </c>
    </row>
    <row r="156" spans="2:13" x14ac:dyDescent="0.3">
      <c r="B156">
        <v>893</v>
      </c>
      <c r="C156">
        <v>1</v>
      </c>
      <c r="D156">
        <v>3</v>
      </c>
      <c r="E156" t="s">
        <v>15</v>
      </c>
      <c r="F156" t="s">
        <v>16</v>
      </c>
      <c r="G156">
        <v>47</v>
      </c>
      <c r="H156">
        <v>1</v>
      </c>
      <c r="I156">
        <v>0</v>
      </c>
      <c r="J156">
        <v>363272</v>
      </c>
      <c r="K156">
        <v>7</v>
      </c>
      <c r="M156" t="s">
        <v>17</v>
      </c>
    </row>
    <row r="157" spans="2:13" x14ac:dyDescent="0.3">
      <c r="B157">
        <v>894</v>
      </c>
      <c r="C157">
        <v>0</v>
      </c>
      <c r="D157">
        <v>2</v>
      </c>
      <c r="E157" t="s">
        <v>18</v>
      </c>
      <c r="F157" t="s">
        <v>13</v>
      </c>
      <c r="G157">
        <v>62</v>
      </c>
      <c r="H157">
        <v>0</v>
      </c>
      <c r="I157">
        <v>0</v>
      </c>
      <c r="J157">
        <v>240276</v>
      </c>
      <c r="K157">
        <v>9.6875</v>
      </c>
      <c r="M157" t="s">
        <v>14</v>
      </c>
    </row>
    <row r="158" spans="2:13" x14ac:dyDescent="0.3">
      <c r="B158">
        <v>895</v>
      </c>
      <c r="C158">
        <v>0</v>
      </c>
      <c r="D158">
        <v>3</v>
      </c>
      <c r="E158" t="s">
        <v>19</v>
      </c>
      <c r="F158" t="s">
        <v>13</v>
      </c>
      <c r="G158">
        <v>27</v>
      </c>
      <c r="H158">
        <v>0</v>
      </c>
      <c r="I158">
        <v>0</v>
      </c>
      <c r="J158">
        <v>315154</v>
      </c>
      <c r="K158">
        <v>8.6624999999999996</v>
      </c>
      <c r="M158" t="s">
        <v>17</v>
      </c>
    </row>
    <row r="159" spans="2:13" x14ac:dyDescent="0.3">
      <c r="B159">
        <v>896</v>
      </c>
      <c r="C159">
        <v>1</v>
      </c>
      <c r="D159">
        <v>3</v>
      </c>
      <c r="E159" t="s">
        <v>20</v>
      </c>
      <c r="F159" t="s">
        <v>16</v>
      </c>
      <c r="G159">
        <v>22</v>
      </c>
      <c r="H159">
        <v>1</v>
      </c>
      <c r="I159">
        <v>1</v>
      </c>
      <c r="J159">
        <v>3101298</v>
      </c>
      <c r="K159">
        <v>12.2875</v>
      </c>
      <c r="M159" t="s">
        <v>17</v>
      </c>
    </row>
    <row r="160" spans="2:13" x14ac:dyDescent="0.3">
      <c r="B160">
        <v>897</v>
      </c>
      <c r="C160">
        <v>0</v>
      </c>
      <c r="D160">
        <v>3</v>
      </c>
      <c r="E160" t="s">
        <v>21</v>
      </c>
      <c r="F160" t="s">
        <v>13</v>
      </c>
      <c r="G160">
        <v>14</v>
      </c>
      <c r="H160">
        <v>0</v>
      </c>
      <c r="I160">
        <v>0</v>
      </c>
      <c r="J160">
        <v>7538</v>
      </c>
      <c r="K160">
        <v>9.2249999999999996</v>
      </c>
      <c r="M160" t="s">
        <v>17</v>
      </c>
    </row>
    <row r="161" spans="2:13" x14ac:dyDescent="0.3">
      <c r="B161">
        <v>898</v>
      </c>
      <c r="C161">
        <v>1</v>
      </c>
      <c r="D161">
        <v>3</v>
      </c>
      <c r="E161" t="s">
        <v>22</v>
      </c>
      <c r="F161" t="s">
        <v>16</v>
      </c>
      <c r="G161">
        <v>30</v>
      </c>
      <c r="H161">
        <v>0</v>
      </c>
      <c r="I161">
        <v>0</v>
      </c>
      <c r="J161">
        <v>330972</v>
      </c>
      <c r="K161">
        <v>7.6292</v>
      </c>
      <c r="M161" t="s">
        <v>14</v>
      </c>
    </row>
    <row r="162" spans="2:13" x14ac:dyDescent="0.3">
      <c r="B162">
        <v>899</v>
      </c>
      <c r="C162">
        <v>0</v>
      </c>
      <c r="D162">
        <v>2</v>
      </c>
      <c r="E162" t="s">
        <v>23</v>
      </c>
      <c r="F162" t="s">
        <v>13</v>
      </c>
      <c r="G162">
        <v>26</v>
      </c>
      <c r="H162">
        <v>1</v>
      </c>
      <c r="I162">
        <v>1</v>
      </c>
      <c r="J162">
        <v>248738</v>
      </c>
      <c r="K162">
        <v>29</v>
      </c>
      <c r="M162" t="s">
        <v>17</v>
      </c>
    </row>
    <row r="163" spans="2:13" x14ac:dyDescent="0.3">
      <c r="B163">
        <v>900</v>
      </c>
      <c r="C163">
        <v>1</v>
      </c>
      <c r="D163">
        <v>3</v>
      </c>
      <c r="E163" t="s">
        <v>24</v>
      </c>
      <c r="F163" t="s">
        <v>16</v>
      </c>
      <c r="G163">
        <v>18</v>
      </c>
      <c r="H163">
        <v>0</v>
      </c>
      <c r="I163">
        <v>0</v>
      </c>
      <c r="J163">
        <v>2657</v>
      </c>
      <c r="K163">
        <v>7.2291999999999996</v>
      </c>
      <c r="M163" t="s">
        <v>25</v>
      </c>
    </row>
    <row r="164" spans="2:13" x14ac:dyDescent="0.3">
      <c r="B164">
        <v>901</v>
      </c>
      <c r="C164">
        <v>0</v>
      </c>
      <c r="D164">
        <v>3</v>
      </c>
      <c r="E164" t="s">
        <v>26</v>
      </c>
      <c r="F164" t="s">
        <v>13</v>
      </c>
      <c r="G164">
        <v>21</v>
      </c>
      <c r="H164">
        <v>2</v>
      </c>
      <c r="I164">
        <v>0</v>
      </c>
      <c r="J164" t="s">
        <v>27</v>
      </c>
      <c r="K164">
        <v>24.15</v>
      </c>
      <c r="M164" t="s">
        <v>17</v>
      </c>
    </row>
    <row r="165" spans="2:13" x14ac:dyDescent="0.3">
      <c r="B165">
        <v>902</v>
      </c>
      <c r="C165">
        <v>0</v>
      </c>
      <c r="D165">
        <v>3</v>
      </c>
      <c r="E165" t="s">
        <v>28</v>
      </c>
      <c r="F165" t="s">
        <v>13</v>
      </c>
      <c r="H165">
        <v>0</v>
      </c>
      <c r="I165">
        <v>0</v>
      </c>
      <c r="J165">
        <v>349220</v>
      </c>
      <c r="K165">
        <v>7.8958000000000004</v>
      </c>
      <c r="M165" t="s">
        <v>17</v>
      </c>
    </row>
    <row r="166" spans="2:13" x14ac:dyDescent="0.3">
      <c r="B166">
        <v>903</v>
      </c>
      <c r="C166">
        <v>0</v>
      </c>
      <c r="D166">
        <v>1</v>
      </c>
      <c r="E166" t="s">
        <v>29</v>
      </c>
      <c r="F166" t="s">
        <v>13</v>
      </c>
      <c r="G166">
        <v>46</v>
      </c>
      <c r="H166">
        <v>0</v>
      </c>
      <c r="I166">
        <v>0</v>
      </c>
      <c r="J166">
        <v>694</v>
      </c>
      <c r="K166">
        <v>26</v>
      </c>
      <c r="M166" t="s">
        <v>17</v>
      </c>
    </row>
    <row r="167" spans="2:13" x14ac:dyDescent="0.3">
      <c r="B167">
        <v>904</v>
      </c>
      <c r="C167">
        <v>1</v>
      </c>
      <c r="D167">
        <v>1</v>
      </c>
      <c r="E167" t="s">
        <v>30</v>
      </c>
      <c r="F167" t="s">
        <v>16</v>
      </c>
      <c r="G167">
        <v>23</v>
      </c>
      <c r="H167">
        <v>1</v>
      </c>
      <c r="I167">
        <v>0</v>
      </c>
      <c r="J167">
        <v>21228</v>
      </c>
      <c r="K167">
        <v>82.2667</v>
      </c>
      <c r="L167" t="s">
        <v>31</v>
      </c>
      <c r="M167" t="s">
        <v>17</v>
      </c>
    </row>
    <row r="168" spans="2:13" x14ac:dyDescent="0.3">
      <c r="B168">
        <v>905</v>
      </c>
      <c r="C168">
        <v>0</v>
      </c>
      <c r="D168">
        <v>2</v>
      </c>
      <c r="E168" t="s">
        <v>32</v>
      </c>
      <c r="F168" t="s">
        <v>13</v>
      </c>
      <c r="G168">
        <v>63</v>
      </c>
      <c r="H168">
        <v>1</v>
      </c>
      <c r="I168">
        <v>0</v>
      </c>
      <c r="J168">
        <v>24065</v>
      </c>
      <c r="K168">
        <v>26</v>
      </c>
      <c r="M168" t="s">
        <v>17</v>
      </c>
    </row>
    <row r="169" spans="2:13" x14ac:dyDescent="0.3">
      <c r="B169">
        <v>906</v>
      </c>
      <c r="C169">
        <v>1</v>
      </c>
      <c r="D169">
        <v>1</v>
      </c>
      <c r="E169" t="s">
        <v>33</v>
      </c>
      <c r="F169" t="s">
        <v>16</v>
      </c>
      <c r="G169">
        <v>47</v>
      </c>
      <c r="H169">
        <v>1</v>
      </c>
      <c r="I169">
        <v>0</v>
      </c>
      <c r="J169" t="s">
        <v>34</v>
      </c>
      <c r="K169">
        <v>61.174999999999997</v>
      </c>
      <c r="L169" t="s">
        <v>35</v>
      </c>
      <c r="M169" t="s">
        <v>17</v>
      </c>
    </row>
    <row r="170" spans="2:13" x14ac:dyDescent="0.3">
      <c r="B170">
        <v>907</v>
      </c>
      <c r="C170">
        <v>1</v>
      </c>
      <c r="D170">
        <v>2</v>
      </c>
      <c r="E170" t="s">
        <v>36</v>
      </c>
      <c r="F170" t="s">
        <v>16</v>
      </c>
      <c r="G170">
        <v>24</v>
      </c>
      <c r="H170">
        <v>1</v>
      </c>
      <c r="I170">
        <v>0</v>
      </c>
      <c r="J170" t="s">
        <v>37</v>
      </c>
      <c r="K170">
        <v>27.720800000000001</v>
      </c>
      <c r="M170" t="s">
        <v>25</v>
      </c>
    </row>
    <row r="171" spans="2:13" x14ac:dyDescent="0.3">
      <c r="B171">
        <v>908</v>
      </c>
      <c r="C171">
        <v>0</v>
      </c>
      <c r="D171">
        <v>2</v>
      </c>
      <c r="E171" t="s">
        <v>38</v>
      </c>
      <c r="F171" t="s">
        <v>13</v>
      </c>
      <c r="G171">
        <v>35</v>
      </c>
      <c r="H171">
        <v>0</v>
      </c>
      <c r="I171">
        <v>0</v>
      </c>
      <c r="J171">
        <v>233734</v>
      </c>
      <c r="K171">
        <v>12.35</v>
      </c>
      <c r="M171" t="s">
        <v>14</v>
      </c>
    </row>
    <row r="172" spans="2:13" x14ac:dyDescent="0.3">
      <c r="B172">
        <v>909</v>
      </c>
      <c r="C172">
        <v>0</v>
      </c>
      <c r="D172">
        <v>3</v>
      </c>
      <c r="E172" t="s">
        <v>39</v>
      </c>
      <c r="F172" t="s">
        <v>13</v>
      </c>
      <c r="G172">
        <v>21</v>
      </c>
      <c r="H172">
        <v>0</v>
      </c>
      <c r="I172">
        <v>0</v>
      </c>
      <c r="J172">
        <v>2692</v>
      </c>
      <c r="K172">
        <v>7.2249999999999996</v>
      </c>
      <c r="M172" t="s">
        <v>25</v>
      </c>
    </row>
    <row r="173" spans="2:13" x14ac:dyDescent="0.3">
      <c r="B173">
        <v>910</v>
      </c>
      <c r="C173">
        <v>1</v>
      </c>
      <c r="D173">
        <v>3</v>
      </c>
      <c r="E173" t="s">
        <v>40</v>
      </c>
      <c r="F173" t="s">
        <v>16</v>
      </c>
      <c r="G173">
        <v>27</v>
      </c>
      <c r="H173">
        <v>1</v>
      </c>
      <c r="I173">
        <v>0</v>
      </c>
      <c r="J173" t="s">
        <v>41</v>
      </c>
      <c r="K173">
        <v>7.9249999999999998</v>
      </c>
      <c r="M173" t="s">
        <v>17</v>
      </c>
    </row>
    <row r="174" spans="2:13" x14ac:dyDescent="0.3">
      <c r="B174">
        <v>911</v>
      </c>
      <c r="C174">
        <v>1</v>
      </c>
      <c r="D174">
        <v>3</v>
      </c>
      <c r="E174" t="s">
        <v>42</v>
      </c>
      <c r="F174" t="s">
        <v>16</v>
      </c>
      <c r="G174">
        <v>45</v>
      </c>
      <c r="H174">
        <v>0</v>
      </c>
      <c r="I174">
        <v>0</v>
      </c>
      <c r="J174">
        <v>2696</v>
      </c>
      <c r="K174">
        <v>7.2249999999999996</v>
      </c>
      <c r="M174" t="s">
        <v>25</v>
      </c>
    </row>
    <row r="175" spans="2:13" x14ac:dyDescent="0.3">
      <c r="B175">
        <v>912</v>
      </c>
      <c r="C175">
        <v>0</v>
      </c>
      <c r="D175">
        <v>1</v>
      </c>
      <c r="E175" t="s">
        <v>43</v>
      </c>
      <c r="F175" t="s">
        <v>13</v>
      </c>
      <c r="G175">
        <v>55</v>
      </c>
      <c r="H175">
        <v>1</v>
      </c>
      <c r="I175">
        <v>0</v>
      </c>
      <c r="J175" t="s">
        <v>44</v>
      </c>
      <c r="K175">
        <v>59.4</v>
      </c>
      <c r="M175" t="s">
        <v>25</v>
      </c>
    </row>
    <row r="176" spans="2:13" x14ac:dyDescent="0.3">
      <c r="B176">
        <v>913</v>
      </c>
      <c r="C176">
        <v>0</v>
      </c>
      <c r="D176">
        <v>3</v>
      </c>
      <c r="E176" t="s">
        <v>45</v>
      </c>
      <c r="F176" t="s">
        <v>13</v>
      </c>
      <c r="G176">
        <v>9</v>
      </c>
      <c r="H176">
        <v>0</v>
      </c>
      <c r="I176">
        <v>1</v>
      </c>
      <c r="J176" t="s">
        <v>46</v>
      </c>
      <c r="K176">
        <v>3.1707999999999998</v>
      </c>
      <c r="M176" t="s">
        <v>17</v>
      </c>
    </row>
    <row r="177" spans="2:13" x14ac:dyDescent="0.3">
      <c r="B177">
        <v>914</v>
      </c>
      <c r="C177">
        <v>1</v>
      </c>
      <c r="D177">
        <v>1</v>
      </c>
      <c r="E177" t="s">
        <v>47</v>
      </c>
      <c r="F177" t="s">
        <v>16</v>
      </c>
      <c r="H177">
        <v>0</v>
      </c>
      <c r="I177">
        <v>0</v>
      </c>
      <c r="J177" t="s">
        <v>48</v>
      </c>
      <c r="K177">
        <v>31.683299999999999</v>
      </c>
      <c r="M177" t="s">
        <v>17</v>
      </c>
    </row>
    <row r="178" spans="2:13" x14ac:dyDescent="0.3">
      <c r="B178">
        <v>915</v>
      </c>
      <c r="C178">
        <v>0</v>
      </c>
      <c r="D178">
        <v>1</v>
      </c>
      <c r="E178" t="s">
        <v>49</v>
      </c>
      <c r="F178" t="s">
        <v>13</v>
      </c>
      <c r="G178">
        <v>21</v>
      </c>
      <c r="H178">
        <v>0</v>
      </c>
      <c r="I178">
        <v>1</v>
      </c>
      <c r="J178" t="s">
        <v>50</v>
      </c>
      <c r="K178">
        <v>61.379199999999997</v>
      </c>
      <c r="M178" t="s">
        <v>25</v>
      </c>
    </row>
    <row r="179" spans="2:13" x14ac:dyDescent="0.3">
      <c r="B179">
        <v>916</v>
      </c>
      <c r="C179">
        <v>1</v>
      </c>
      <c r="D179">
        <v>1</v>
      </c>
      <c r="E179" t="s">
        <v>51</v>
      </c>
      <c r="F179" t="s">
        <v>16</v>
      </c>
      <c r="G179">
        <v>48</v>
      </c>
      <c r="H179">
        <v>1</v>
      </c>
      <c r="I179">
        <v>3</v>
      </c>
      <c r="J179" t="s">
        <v>52</v>
      </c>
      <c r="K179">
        <v>262.375</v>
      </c>
      <c r="L179" t="s">
        <v>53</v>
      </c>
      <c r="M179" t="s">
        <v>25</v>
      </c>
    </row>
    <row r="180" spans="2:13" x14ac:dyDescent="0.3">
      <c r="B180">
        <v>917</v>
      </c>
      <c r="C180">
        <v>0</v>
      </c>
      <c r="D180">
        <v>3</v>
      </c>
      <c r="E180" t="s">
        <v>54</v>
      </c>
      <c r="F180" t="s">
        <v>13</v>
      </c>
      <c r="G180">
        <v>50</v>
      </c>
      <c r="H180">
        <v>1</v>
      </c>
      <c r="I180">
        <v>0</v>
      </c>
      <c r="J180" t="s">
        <v>55</v>
      </c>
      <c r="K180">
        <v>14.5</v>
      </c>
      <c r="M180" t="s">
        <v>17</v>
      </c>
    </row>
    <row r="181" spans="2:13" x14ac:dyDescent="0.3">
      <c r="B181">
        <v>918</v>
      </c>
      <c r="C181">
        <v>1</v>
      </c>
      <c r="D181">
        <v>1</v>
      </c>
      <c r="E181" t="s">
        <v>56</v>
      </c>
      <c r="F181" t="s">
        <v>16</v>
      </c>
      <c r="G181">
        <v>22</v>
      </c>
      <c r="H181">
        <v>0</v>
      </c>
      <c r="I181">
        <v>1</v>
      </c>
      <c r="J181">
        <v>113509</v>
      </c>
      <c r="K181">
        <v>61.979199999999999</v>
      </c>
      <c r="L181" t="s">
        <v>57</v>
      </c>
      <c r="M181" t="s">
        <v>25</v>
      </c>
    </row>
    <row r="182" spans="2:13" x14ac:dyDescent="0.3">
      <c r="B182">
        <v>919</v>
      </c>
      <c r="C182">
        <v>0</v>
      </c>
      <c r="D182">
        <v>3</v>
      </c>
      <c r="E182" t="s">
        <v>58</v>
      </c>
      <c r="F182" t="s">
        <v>13</v>
      </c>
      <c r="G182">
        <v>22.5</v>
      </c>
      <c r="H182">
        <v>0</v>
      </c>
      <c r="I182">
        <v>0</v>
      </c>
      <c r="J182">
        <v>2698</v>
      </c>
      <c r="K182">
        <v>7.2249999999999996</v>
      </c>
      <c r="M182" t="s">
        <v>25</v>
      </c>
    </row>
    <row r="183" spans="2:13" x14ac:dyDescent="0.3">
      <c r="B183">
        <v>920</v>
      </c>
      <c r="C183">
        <v>0</v>
      </c>
      <c r="D183">
        <v>1</v>
      </c>
      <c r="E183" t="s">
        <v>59</v>
      </c>
      <c r="F183" t="s">
        <v>13</v>
      </c>
      <c r="G183">
        <v>41</v>
      </c>
      <c r="H183">
        <v>0</v>
      </c>
      <c r="I183">
        <v>0</v>
      </c>
      <c r="J183">
        <v>113054</v>
      </c>
      <c r="K183">
        <v>30.5</v>
      </c>
      <c r="L183" t="s">
        <v>60</v>
      </c>
      <c r="M183" t="s">
        <v>17</v>
      </c>
    </row>
    <row r="184" spans="2:13" x14ac:dyDescent="0.3">
      <c r="B184">
        <v>921</v>
      </c>
      <c r="C184">
        <v>0</v>
      </c>
      <c r="D184">
        <v>3</v>
      </c>
      <c r="E184" t="s">
        <v>61</v>
      </c>
      <c r="F184" t="s">
        <v>13</v>
      </c>
      <c r="H184">
        <v>2</v>
      </c>
      <c r="I184">
        <v>0</v>
      </c>
      <c r="J184">
        <v>2662</v>
      </c>
      <c r="K184">
        <v>21.679200000000002</v>
      </c>
      <c r="M184" t="s">
        <v>25</v>
      </c>
    </row>
    <row r="185" spans="2:13" x14ac:dyDescent="0.3">
      <c r="B185">
        <v>922</v>
      </c>
      <c r="C185">
        <v>0</v>
      </c>
      <c r="D185">
        <v>2</v>
      </c>
      <c r="E185" t="s">
        <v>62</v>
      </c>
      <c r="F185" t="s">
        <v>13</v>
      </c>
      <c r="G185">
        <v>50</v>
      </c>
      <c r="H185">
        <v>1</v>
      </c>
      <c r="I185">
        <v>0</v>
      </c>
      <c r="J185" t="s">
        <v>63</v>
      </c>
      <c r="K185">
        <v>26</v>
      </c>
      <c r="M185" t="s">
        <v>17</v>
      </c>
    </row>
    <row r="186" spans="2:13" x14ac:dyDescent="0.3">
      <c r="B186">
        <v>923</v>
      </c>
      <c r="C186">
        <v>0</v>
      </c>
      <c r="D186">
        <v>2</v>
      </c>
      <c r="E186" t="s">
        <v>64</v>
      </c>
      <c r="F186" t="s">
        <v>13</v>
      </c>
      <c r="G186">
        <v>24</v>
      </c>
      <c r="H186">
        <v>2</v>
      </c>
      <c r="I186">
        <v>0</v>
      </c>
      <c r="J186" t="s">
        <v>65</v>
      </c>
      <c r="K186">
        <v>31.5</v>
      </c>
      <c r="M186" t="s">
        <v>17</v>
      </c>
    </row>
    <row r="187" spans="2:13" x14ac:dyDescent="0.3">
      <c r="B187">
        <v>924</v>
      </c>
      <c r="C187">
        <v>1</v>
      </c>
      <c r="D187">
        <v>3</v>
      </c>
      <c r="E187" t="s">
        <v>66</v>
      </c>
      <c r="F187" t="s">
        <v>16</v>
      </c>
      <c r="G187">
        <v>33</v>
      </c>
      <c r="H187">
        <v>1</v>
      </c>
      <c r="I187">
        <v>2</v>
      </c>
      <c r="J187" t="s">
        <v>67</v>
      </c>
      <c r="K187">
        <v>20.574999999999999</v>
      </c>
      <c r="M187" t="s">
        <v>17</v>
      </c>
    </row>
    <row r="188" spans="2:13" x14ac:dyDescent="0.3">
      <c r="B188">
        <v>925</v>
      </c>
      <c r="C188">
        <v>1</v>
      </c>
      <c r="D188">
        <v>3</v>
      </c>
      <c r="E188" t="s">
        <v>68</v>
      </c>
      <c r="F188" t="s">
        <v>16</v>
      </c>
      <c r="H188">
        <v>1</v>
      </c>
      <c r="I188">
        <v>2</v>
      </c>
      <c r="J188" t="s">
        <v>69</v>
      </c>
      <c r="K188">
        <v>23.45</v>
      </c>
      <c r="M188" t="s">
        <v>17</v>
      </c>
    </row>
    <row r="189" spans="2:13" x14ac:dyDescent="0.3">
      <c r="B189">
        <v>926</v>
      </c>
      <c r="C189">
        <v>0</v>
      </c>
      <c r="D189">
        <v>1</v>
      </c>
      <c r="E189" t="s">
        <v>70</v>
      </c>
      <c r="F189" t="s">
        <v>13</v>
      </c>
      <c r="G189">
        <v>30</v>
      </c>
      <c r="H189">
        <v>1</v>
      </c>
      <c r="I189">
        <v>0</v>
      </c>
      <c r="J189">
        <v>13236</v>
      </c>
      <c r="K189">
        <v>57.75</v>
      </c>
      <c r="L189" t="s">
        <v>71</v>
      </c>
      <c r="M189" t="s">
        <v>25</v>
      </c>
    </row>
    <row r="190" spans="2:13" x14ac:dyDescent="0.3">
      <c r="B190">
        <v>927</v>
      </c>
      <c r="C190">
        <v>0</v>
      </c>
      <c r="D190">
        <v>3</v>
      </c>
      <c r="E190" t="s">
        <v>72</v>
      </c>
      <c r="F190" t="s">
        <v>13</v>
      </c>
      <c r="G190">
        <v>18.5</v>
      </c>
      <c r="H190">
        <v>0</v>
      </c>
      <c r="I190">
        <v>0</v>
      </c>
      <c r="J190">
        <v>2682</v>
      </c>
      <c r="K190">
        <v>7.2291999999999996</v>
      </c>
      <c r="M190" t="s">
        <v>25</v>
      </c>
    </row>
    <row r="191" spans="2:13" x14ac:dyDescent="0.3">
      <c r="B191">
        <v>928</v>
      </c>
      <c r="C191">
        <v>1</v>
      </c>
      <c r="D191">
        <v>3</v>
      </c>
      <c r="E191" t="s">
        <v>73</v>
      </c>
      <c r="F191" t="s">
        <v>16</v>
      </c>
      <c r="H191">
        <v>0</v>
      </c>
      <c r="I191">
        <v>0</v>
      </c>
      <c r="J191">
        <v>342712</v>
      </c>
      <c r="K191">
        <v>8.0500000000000007</v>
      </c>
      <c r="M191" t="s">
        <v>17</v>
      </c>
    </row>
    <row r="192" spans="2:13" x14ac:dyDescent="0.3">
      <c r="B192">
        <v>929</v>
      </c>
      <c r="C192">
        <v>1</v>
      </c>
      <c r="D192">
        <v>3</v>
      </c>
      <c r="E192" t="s">
        <v>74</v>
      </c>
      <c r="F192" t="s">
        <v>16</v>
      </c>
      <c r="G192">
        <v>21</v>
      </c>
      <c r="H192">
        <v>0</v>
      </c>
      <c r="I192">
        <v>0</v>
      </c>
      <c r="J192">
        <v>315087</v>
      </c>
      <c r="K192">
        <v>8.6624999999999996</v>
      </c>
      <c r="M192" t="s">
        <v>17</v>
      </c>
    </row>
    <row r="193" spans="2:13" x14ac:dyDescent="0.3">
      <c r="B193">
        <v>930</v>
      </c>
      <c r="C193">
        <v>0</v>
      </c>
      <c r="D193">
        <v>3</v>
      </c>
      <c r="E193" t="s">
        <v>75</v>
      </c>
      <c r="F193" t="s">
        <v>13</v>
      </c>
      <c r="G193">
        <v>25</v>
      </c>
      <c r="H193">
        <v>0</v>
      </c>
      <c r="I193">
        <v>0</v>
      </c>
      <c r="J193">
        <v>345768</v>
      </c>
      <c r="K193">
        <v>9.5</v>
      </c>
      <c r="M193" t="s">
        <v>17</v>
      </c>
    </row>
    <row r="194" spans="2:13" x14ac:dyDescent="0.3">
      <c r="B194">
        <v>931</v>
      </c>
      <c r="C194">
        <v>0</v>
      </c>
      <c r="D194">
        <v>3</v>
      </c>
      <c r="E194" t="s">
        <v>76</v>
      </c>
      <c r="F194" t="s">
        <v>13</v>
      </c>
      <c r="H194">
        <v>0</v>
      </c>
      <c r="I194">
        <v>0</v>
      </c>
      <c r="J194">
        <v>1601</v>
      </c>
      <c r="K194">
        <v>56.495800000000003</v>
      </c>
      <c r="M194" t="s">
        <v>17</v>
      </c>
    </row>
    <row r="195" spans="2:13" x14ac:dyDescent="0.3">
      <c r="B195">
        <v>932</v>
      </c>
      <c r="C195">
        <v>0</v>
      </c>
      <c r="D195">
        <v>3</v>
      </c>
      <c r="E195" t="s">
        <v>77</v>
      </c>
      <c r="F195" t="s">
        <v>13</v>
      </c>
      <c r="G195">
        <v>39</v>
      </c>
      <c r="H195">
        <v>0</v>
      </c>
      <c r="I195">
        <v>1</v>
      </c>
      <c r="J195">
        <v>349256</v>
      </c>
      <c r="K195">
        <v>13.416700000000001</v>
      </c>
      <c r="M195" t="s">
        <v>25</v>
      </c>
    </row>
    <row r="196" spans="2:13" x14ac:dyDescent="0.3">
      <c r="B196">
        <v>933</v>
      </c>
      <c r="C196">
        <v>0</v>
      </c>
      <c r="D196">
        <v>1</v>
      </c>
      <c r="E196" t="s">
        <v>78</v>
      </c>
      <c r="F196" t="s">
        <v>13</v>
      </c>
      <c r="H196">
        <v>0</v>
      </c>
      <c r="I196">
        <v>0</v>
      </c>
      <c r="J196">
        <v>113778</v>
      </c>
      <c r="K196">
        <v>26.55</v>
      </c>
      <c r="L196" t="s">
        <v>79</v>
      </c>
      <c r="M196" t="s">
        <v>17</v>
      </c>
    </row>
    <row r="197" spans="2:13" x14ac:dyDescent="0.3">
      <c r="B197">
        <v>934</v>
      </c>
      <c r="C197">
        <v>0</v>
      </c>
      <c r="D197">
        <v>3</v>
      </c>
      <c r="E197" t="s">
        <v>80</v>
      </c>
      <c r="F197" t="s">
        <v>13</v>
      </c>
      <c r="G197">
        <v>41</v>
      </c>
      <c r="H197">
        <v>0</v>
      </c>
      <c r="I197">
        <v>0</v>
      </c>
      <c r="J197" t="s">
        <v>81</v>
      </c>
      <c r="K197">
        <v>7.85</v>
      </c>
      <c r="M197" t="s">
        <v>17</v>
      </c>
    </row>
    <row r="198" spans="2:13" x14ac:dyDescent="0.3">
      <c r="B198">
        <v>935</v>
      </c>
      <c r="C198">
        <v>1</v>
      </c>
      <c r="D198">
        <v>2</v>
      </c>
      <c r="E198" t="s">
        <v>82</v>
      </c>
      <c r="F198" t="s">
        <v>16</v>
      </c>
      <c r="G198">
        <v>30</v>
      </c>
      <c r="H198">
        <v>0</v>
      </c>
      <c r="I198">
        <v>0</v>
      </c>
      <c r="J198">
        <v>237249</v>
      </c>
      <c r="K198">
        <v>13</v>
      </c>
      <c r="M198" t="s">
        <v>17</v>
      </c>
    </row>
    <row r="199" spans="2:13" x14ac:dyDescent="0.3">
      <c r="B199">
        <v>936</v>
      </c>
      <c r="C199">
        <v>1</v>
      </c>
      <c r="D199">
        <v>1</v>
      </c>
      <c r="E199" t="s">
        <v>83</v>
      </c>
      <c r="F199" t="s">
        <v>16</v>
      </c>
      <c r="G199">
        <v>45</v>
      </c>
      <c r="H199">
        <v>1</v>
      </c>
      <c r="I199">
        <v>0</v>
      </c>
      <c r="J199">
        <v>11753</v>
      </c>
      <c r="K199">
        <v>52.554200000000002</v>
      </c>
      <c r="L199" t="s">
        <v>84</v>
      </c>
      <c r="M199" t="s">
        <v>17</v>
      </c>
    </row>
    <row r="200" spans="2:13" x14ac:dyDescent="0.3">
      <c r="B200">
        <v>937</v>
      </c>
      <c r="C200">
        <v>0</v>
      </c>
      <c r="D200">
        <v>3</v>
      </c>
      <c r="E200" t="s">
        <v>85</v>
      </c>
      <c r="F200" t="s">
        <v>13</v>
      </c>
      <c r="G200">
        <v>25</v>
      </c>
      <c r="H200">
        <v>0</v>
      </c>
      <c r="I200">
        <v>0</v>
      </c>
      <c r="J200" t="s">
        <v>86</v>
      </c>
      <c r="K200">
        <v>7.9249999999999998</v>
      </c>
      <c r="M200" t="s">
        <v>17</v>
      </c>
    </row>
    <row r="201" spans="2:13" x14ac:dyDescent="0.3">
      <c r="B201">
        <v>938</v>
      </c>
      <c r="C201">
        <v>0</v>
      </c>
      <c r="D201">
        <v>1</v>
      </c>
      <c r="E201" t="s">
        <v>87</v>
      </c>
      <c r="F201" t="s">
        <v>13</v>
      </c>
      <c r="G201">
        <v>45</v>
      </c>
      <c r="H201">
        <v>0</v>
      </c>
      <c r="I201">
        <v>0</v>
      </c>
      <c r="J201" t="s">
        <v>88</v>
      </c>
      <c r="K201">
        <v>29.7</v>
      </c>
      <c r="L201" t="s">
        <v>89</v>
      </c>
      <c r="M201" t="s">
        <v>25</v>
      </c>
    </row>
    <row r="202" spans="2:13" x14ac:dyDescent="0.3">
      <c r="B202">
        <v>939</v>
      </c>
      <c r="C202">
        <v>0</v>
      </c>
      <c r="D202">
        <v>3</v>
      </c>
      <c r="E202" t="s">
        <v>90</v>
      </c>
      <c r="F202" t="s">
        <v>13</v>
      </c>
      <c r="H202">
        <v>0</v>
      </c>
      <c r="I202">
        <v>0</v>
      </c>
      <c r="J202">
        <v>370374</v>
      </c>
      <c r="K202">
        <v>7.75</v>
      </c>
      <c r="M202" t="s">
        <v>14</v>
      </c>
    </row>
    <row r="203" spans="2:13" x14ac:dyDescent="0.3">
      <c r="B203">
        <v>940</v>
      </c>
      <c r="C203">
        <v>1</v>
      </c>
      <c r="D203">
        <v>1</v>
      </c>
      <c r="E203" t="s">
        <v>91</v>
      </c>
      <c r="F203" t="s">
        <v>16</v>
      </c>
      <c r="G203">
        <v>60</v>
      </c>
      <c r="H203">
        <v>0</v>
      </c>
      <c r="I203">
        <v>0</v>
      </c>
      <c r="J203">
        <v>11813</v>
      </c>
      <c r="K203">
        <v>76.291700000000006</v>
      </c>
      <c r="L203" t="s">
        <v>92</v>
      </c>
      <c r="M203" t="s">
        <v>25</v>
      </c>
    </row>
    <row r="204" spans="2:13" x14ac:dyDescent="0.3">
      <c r="B204">
        <v>941</v>
      </c>
      <c r="C204">
        <v>1</v>
      </c>
      <c r="D204">
        <v>3</v>
      </c>
      <c r="E204" t="s">
        <v>93</v>
      </c>
      <c r="F204" t="s">
        <v>16</v>
      </c>
      <c r="G204">
        <v>36</v>
      </c>
      <c r="H204">
        <v>0</v>
      </c>
      <c r="I204">
        <v>2</v>
      </c>
      <c r="J204" t="s">
        <v>94</v>
      </c>
      <c r="K204">
        <v>15.9</v>
      </c>
      <c r="M204" t="s">
        <v>17</v>
      </c>
    </row>
    <row r="205" spans="2:13" x14ac:dyDescent="0.3">
      <c r="B205">
        <v>942</v>
      </c>
      <c r="C205">
        <v>0</v>
      </c>
      <c r="D205">
        <v>1</v>
      </c>
      <c r="E205" t="s">
        <v>95</v>
      </c>
      <c r="F205" t="s">
        <v>13</v>
      </c>
      <c r="G205">
        <v>24</v>
      </c>
      <c r="H205">
        <v>1</v>
      </c>
      <c r="I205">
        <v>0</v>
      </c>
      <c r="J205">
        <v>13695</v>
      </c>
      <c r="K205">
        <v>60</v>
      </c>
      <c r="L205" t="s">
        <v>96</v>
      </c>
      <c r="M205" t="s">
        <v>17</v>
      </c>
    </row>
    <row r="206" spans="2:13" x14ac:dyDescent="0.3">
      <c r="B206">
        <v>943</v>
      </c>
      <c r="C206">
        <v>0</v>
      </c>
      <c r="D206">
        <v>2</v>
      </c>
      <c r="E206" t="s">
        <v>97</v>
      </c>
      <c r="F206" t="s">
        <v>13</v>
      </c>
      <c r="G206">
        <v>27</v>
      </c>
      <c r="H206">
        <v>0</v>
      </c>
      <c r="I206">
        <v>0</v>
      </c>
      <c r="J206" t="s">
        <v>98</v>
      </c>
      <c r="K206">
        <v>15.033300000000001</v>
      </c>
      <c r="M206" t="s">
        <v>25</v>
      </c>
    </row>
    <row r="207" spans="2:13" x14ac:dyDescent="0.3">
      <c r="B207">
        <v>944</v>
      </c>
      <c r="C207">
        <v>1</v>
      </c>
      <c r="D207">
        <v>2</v>
      </c>
      <c r="E207" t="s">
        <v>99</v>
      </c>
      <c r="F207" t="s">
        <v>16</v>
      </c>
      <c r="G207">
        <v>20</v>
      </c>
      <c r="H207">
        <v>2</v>
      </c>
      <c r="I207">
        <v>1</v>
      </c>
      <c r="J207">
        <v>29105</v>
      </c>
      <c r="K207">
        <v>23</v>
      </c>
      <c r="M207" t="s">
        <v>17</v>
      </c>
    </row>
    <row r="208" spans="2:13" x14ac:dyDescent="0.3">
      <c r="B208">
        <v>945</v>
      </c>
      <c r="C208">
        <v>1</v>
      </c>
      <c r="D208">
        <v>1</v>
      </c>
      <c r="E208" t="s">
        <v>100</v>
      </c>
      <c r="F208" t="s">
        <v>16</v>
      </c>
      <c r="G208">
        <v>28</v>
      </c>
      <c r="H208">
        <v>3</v>
      </c>
      <c r="I208">
        <v>2</v>
      </c>
      <c r="J208">
        <v>19950</v>
      </c>
      <c r="K208">
        <v>263</v>
      </c>
      <c r="L208" t="s">
        <v>101</v>
      </c>
      <c r="M208" t="s">
        <v>17</v>
      </c>
    </row>
    <row r="209" spans="2:13" x14ac:dyDescent="0.3">
      <c r="B209">
        <v>946</v>
      </c>
      <c r="C209">
        <v>0</v>
      </c>
      <c r="D209">
        <v>2</v>
      </c>
      <c r="E209" t="s">
        <v>102</v>
      </c>
      <c r="F209" t="s">
        <v>13</v>
      </c>
      <c r="H209">
        <v>0</v>
      </c>
      <c r="I209">
        <v>0</v>
      </c>
      <c r="J209" t="s">
        <v>103</v>
      </c>
      <c r="K209">
        <v>15.5792</v>
      </c>
      <c r="M209" t="s">
        <v>25</v>
      </c>
    </row>
    <row r="210" spans="2:13" x14ac:dyDescent="0.3">
      <c r="B210">
        <v>947</v>
      </c>
      <c r="C210">
        <v>0</v>
      </c>
      <c r="D210">
        <v>3</v>
      </c>
      <c r="E210" t="s">
        <v>104</v>
      </c>
      <c r="F210" t="s">
        <v>13</v>
      </c>
      <c r="G210">
        <v>10</v>
      </c>
      <c r="H210">
        <v>4</v>
      </c>
      <c r="I210">
        <v>1</v>
      </c>
      <c r="J210">
        <v>382652</v>
      </c>
      <c r="K210">
        <v>29.125</v>
      </c>
      <c r="M210" t="s">
        <v>14</v>
      </c>
    </row>
    <row r="211" spans="2:13" x14ac:dyDescent="0.3">
      <c r="B211">
        <v>948</v>
      </c>
      <c r="C211">
        <v>0</v>
      </c>
      <c r="D211">
        <v>3</v>
      </c>
      <c r="E211" t="s">
        <v>105</v>
      </c>
      <c r="F211" t="s">
        <v>13</v>
      </c>
      <c r="G211">
        <v>35</v>
      </c>
      <c r="H211">
        <v>0</v>
      </c>
      <c r="I211">
        <v>0</v>
      </c>
      <c r="J211">
        <v>349230</v>
      </c>
      <c r="K211">
        <v>7.8958000000000004</v>
      </c>
      <c r="M211" t="s">
        <v>17</v>
      </c>
    </row>
    <row r="212" spans="2:13" x14ac:dyDescent="0.3">
      <c r="B212">
        <v>949</v>
      </c>
      <c r="C212">
        <v>0</v>
      </c>
      <c r="D212">
        <v>3</v>
      </c>
      <c r="E212" t="s">
        <v>106</v>
      </c>
      <c r="F212" t="s">
        <v>13</v>
      </c>
      <c r="G212">
        <v>25</v>
      </c>
      <c r="H212">
        <v>0</v>
      </c>
      <c r="I212">
        <v>0</v>
      </c>
      <c r="J212">
        <v>348122</v>
      </c>
      <c r="K212">
        <v>7.65</v>
      </c>
      <c r="L212" t="s">
        <v>107</v>
      </c>
      <c r="M212" t="s">
        <v>17</v>
      </c>
    </row>
    <row r="213" spans="2:13" x14ac:dyDescent="0.3">
      <c r="B213">
        <v>950</v>
      </c>
      <c r="C213">
        <v>0</v>
      </c>
      <c r="D213">
        <v>3</v>
      </c>
      <c r="E213" t="s">
        <v>108</v>
      </c>
      <c r="F213" t="s">
        <v>13</v>
      </c>
      <c r="H213">
        <v>1</v>
      </c>
      <c r="I213">
        <v>0</v>
      </c>
      <c r="J213">
        <v>386525</v>
      </c>
      <c r="K213">
        <v>16.100000000000001</v>
      </c>
      <c r="M213" t="s">
        <v>17</v>
      </c>
    </row>
    <row r="214" spans="2:13" x14ac:dyDescent="0.3">
      <c r="B214">
        <v>951</v>
      </c>
      <c r="C214">
        <v>1</v>
      </c>
      <c r="D214">
        <v>1</v>
      </c>
      <c r="E214" t="s">
        <v>109</v>
      </c>
      <c r="F214" t="s">
        <v>16</v>
      </c>
      <c r="G214">
        <v>36</v>
      </c>
      <c r="H214">
        <v>0</v>
      </c>
      <c r="I214">
        <v>0</v>
      </c>
      <c r="J214" t="s">
        <v>52</v>
      </c>
      <c r="K214">
        <v>262.375</v>
      </c>
      <c r="L214" t="s">
        <v>110</v>
      </c>
      <c r="M214" t="s">
        <v>25</v>
      </c>
    </row>
    <row r="215" spans="2:13" x14ac:dyDescent="0.3">
      <c r="B215">
        <v>952</v>
      </c>
      <c r="C215">
        <v>0</v>
      </c>
      <c r="D215">
        <v>3</v>
      </c>
      <c r="E215" t="s">
        <v>111</v>
      </c>
      <c r="F215" t="s">
        <v>13</v>
      </c>
      <c r="G215">
        <v>17</v>
      </c>
      <c r="H215">
        <v>0</v>
      </c>
      <c r="I215">
        <v>0</v>
      </c>
      <c r="J215">
        <v>349232</v>
      </c>
      <c r="K215">
        <v>7.8958000000000004</v>
      </c>
      <c r="M215" t="s">
        <v>17</v>
      </c>
    </row>
    <row r="216" spans="2:13" x14ac:dyDescent="0.3">
      <c r="B216">
        <v>953</v>
      </c>
      <c r="C216">
        <v>0</v>
      </c>
      <c r="D216">
        <v>2</v>
      </c>
      <c r="E216" t="s">
        <v>112</v>
      </c>
      <c r="F216" t="s">
        <v>13</v>
      </c>
      <c r="G216">
        <v>32</v>
      </c>
      <c r="H216">
        <v>0</v>
      </c>
      <c r="I216">
        <v>0</v>
      </c>
      <c r="J216">
        <v>237216</v>
      </c>
      <c r="K216">
        <v>13.5</v>
      </c>
      <c r="M216" t="s">
        <v>17</v>
      </c>
    </row>
    <row r="217" spans="2:13" x14ac:dyDescent="0.3">
      <c r="B217">
        <v>954</v>
      </c>
      <c r="C217">
        <v>0</v>
      </c>
      <c r="D217">
        <v>3</v>
      </c>
      <c r="E217" t="s">
        <v>113</v>
      </c>
      <c r="F217" t="s">
        <v>13</v>
      </c>
      <c r="G217">
        <v>18</v>
      </c>
      <c r="H217">
        <v>0</v>
      </c>
      <c r="I217">
        <v>0</v>
      </c>
      <c r="J217">
        <v>347090</v>
      </c>
      <c r="K217">
        <v>7.75</v>
      </c>
      <c r="M217" t="s">
        <v>17</v>
      </c>
    </row>
    <row r="218" spans="2:13" x14ac:dyDescent="0.3">
      <c r="B218">
        <v>955</v>
      </c>
      <c r="C218">
        <v>1</v>
      </c>
      <c r="D218">
        <v>3</v>
      </c>
      <c r="E218" t="s">
        <v>114</v>
      </c>
      <c r="F218" t="s">
        <v>16</v>
      </c>
      <c r="G218">
        <v>22</v>
      </c>
      <c r="H218">
        <v>0</v>
      </c>
      <c r="I218">
        <v>0</v>
      </c>
      <c r="J218">
        <v>334914</v>
      </c>
      <c r="K218">
        <v>7.7249999999999996</v>
      </c>
      <c r="M218" t="s">
        <v>14</v>
      </c>
    </row>
    <row r="219" spans="2:13" x14ac:dyDescent="0.3">
      <c r="B219">
        <v>956</v>
      </c>
      <c r="C219">
        <v>0</v>
      </c>
      <c r="D219">
        <v>1</v>
      </c>
      <c r="E219" t="s">
        <v>115</v>
      </c>
      <c r="F219" t="s">
        <v>13</v>
      </c>
      <c r="G219">
        <v>13</v>
      </c>
      <c r="H219">
        <v>2</v>
      </c>
      <c r="I219">
        <v>2</v>
      </c>
      <c r="J219" t="s">
        <v>52</v>
      </c>
      <c r="K219">
        <v>262.375</v>
      </c>
      <c r="L219" t="s">
        <v>53</v>
      </c>
      <c r="M219" t="s">
        <v>25</v>
      </c>
    </row>
    <row r="220" spans="2:13" x14ac:dyDescent="0.3">
      <c r="B220">
        <v>957</v>
      </c>
      <c r="C220">
        <v>1</v>
      </c>
      <c r="D220">
        <v>2</v>
      </c>
      <c r="E220" t="s">
        <v>116</v>
      </c>
      <c r="F220" t="s">
        <v>16</v>
      </c>
      <c r="H220">
        <v>0</v>
      </c>
      <c r="I220">
        <v>0</v>
      </c>
      <c r="J220" t="s">
        <v>117</v>
      </c>
      <c r="K220">
        <v>21</v>
      </c>
      <c r="M220" t="s">
        <v>17</v>
      </c>
    </row>
    <row r="221" spans="2:13" x14ac:dyDescent="0.3">
      <c r="B221">
        <v>958</v>
      </c>
      <c r="C221">
        <v>1</v>
      </c>
      <c r="D221">
        <v>3</v>
      </c>
      <c r="E221" t="s">
        <v>118</v>
      </c>
      <c r="F221" t="s">
        <v>16</v>
      </c>
      <c r="G221">
        <v>18</v>
      </c>
      <c r="H221">
        <v>0</v>
      </c>
      <c r="I221">
        <v>0</v>
      </c>
      <c r="J221">
        <v>330963</v>
      </c>
      <c r="K221">
        <v>7.8792</v>
      </c>
      <c r="M221" t="s">
        <v>14</v>
      </c>
    </row>
    <row r="222" spans="2:13" x14ac:dyDescent="0.3">
      <c r="B222">
        <v>959</v>
      </c>
      <c r="C222">
        <v>0</v>
      </c>
      <c r="D222">
        <v>1</v>
      </c>
      <c r="E222" t="s">
        <v>119</v>
      </c>
      <c r="F222" t="s">
        <v>13</v>
      </c>
      <c r="G222">
        <v>47</v>
      </c>
      <c r="H222">
        <v>0</v>
      </c>
      <c r="I222">
        <v>0</v>
      </c>
      <c r="J222">
        <v>113796</v>
      </c>
      <c r="K222">
        <v>42.4</v>
      </c>
      <c r="M222" t="s">
        <v>17</v>
      </c>
    </row>
    <row r="223" spans="2:13" x14ac:dyDescent="0.3">
      <c r="B223">
        <v>960</v>
      </c>
      <c r="C223">
        <v>0</v>
      </c>
      <c r="D223">
        <v>1</v>
      </c>
      <c r="E223" t="s">
        <v>120</v>
      </c>
      <c r="F223" t="s">
        <v>13</v>
      </c>
      <c r="G223">
        <v>31</v>
      </c>
      <c r="H223">
        <v>0</v>
      </c>
      <c r="I223">
        <v>0</v>
      </c>
      <c r="J223">
        <v>2543</v>
      </c>
      <c r="K223">
        <v>28.537500000000001</v>
      </c>
      <c r="L223" t="s">
        <v>121</v>
      </c>
      <c r="M223" t="s">
        <v>25</v>
      </c>
    </row>
    <row r="224" spans="2:13" x14ac:dyDescent="0.3">
      <c r="B224">
        <v>961</v>
      </c>
      <c r="C224">
        <v>1</v>
      </c>
      <c r="D224">
        <v>1</v>
      </c>
      <c r="E224" t="s">
        <v>122</v>
      </c>
      <c r="F224" t="s">
        <v>16</v>
      </c>
      <c r="G224">
        <v>60</v>
      </c>
      <c r="H224">
        <v>1</v>
      </c>
      <c r="I224">
        <v>4</v>
      </c>
      <c r="J224">
        <v>19950</v>
      </c>
      <c r="K224">
        <v>263</v>
      </c>
      <c r="L224" t="s">
        <v>101</v>
      </c>
      <c r="M224" t="s">
        <v>17</v>
      </c>
    </row>
    <row r="225" spans="2:13" x14ac:dyDescent="0.3">
      <c r="B225">
        <v>962</v>
      </c>
      <c r="C225">
        <v>1</v>
      </c>
      <c r="D225">
        <v>3</v>
      </c>
      <c r="E225" t="s">
        <v>123</v>
      </c>
      <c r="F225" t="s">
        <v>16</v>
      </c>
      <c r="G225">
        <v>24</v>
      </c>
      <c r="H225">
        <v>0</v>
      </c>
      <c r="I225">
        <v>0</v>
      </c>
      <c r="J225">
        <v>382653</v>
      </c>
      <c r="K225">
        <v>7.75</v>
      </c>
      <c r="M225" t="s">
        <v>14</v>
      </c>
    </row>
    <row r="226" spans="2:13" x14ac:dyDescent="0.3">
      <c r="B226">
        <v>963</v>
      </c>
      <c r="C226">
        <v>0</v>
      </c>
      <c r="D226">
        <v>3</v>
      </c>
      <c r="E226" t="s">
        <v>124</v>
      </c>
      <c r="F226" t="s">
        <v>13</v>
      </c>
      <c r="G226">
        <v>21</v>
      </c>
      <c r="H226">
        <v>0</v>
      </c>
      <c r="I226">
        <v>0</v>
      </c>
      <c r="J226">
        <v>349211</v>
      </c>
      <c r="K226">
        <v>7.8958000000000004</v>
      </c>
      <c r="M226" t="s">
        <v>17</v>
      </c>
    </row>
    <row r="227" spans="2:13" x14ac:dyDescent="0.3">
      <c r="B227">
        <v>964</v>
      </c>
      <c r="C227">
        <v>1</v>
      </c>
      <c r="D227">
        <v>3</v>
      </c>
      <c r="E227" t="s">
        <v>125</v>
      </c>
      <c r="F227" t="s">
        <v>16</v>
      </c>
      <c r="G227">
        <v>29</v>
      </c>
      <c r="H227">
        <v>0</v>
      </c>
      <c r="I227">
        <v>0</v>
      </c>
      <c r="J227">
        <v>3101297</v>
      </c>
      <c r="K227">
        <v>7.9249999999999998</v>
      </c>
      <c r="M227" t="s">
        <v>17</v>
      </c>
    </row>
    <row r="228" spans="2:13" x14ac:dyDescent="0.3">
      <c r="B228">
        <v>965</v>
      </c>
      <c r="C228">
        <v>0</v>
      </c>
      <c r="D228">
        <v>1</v>
      </c>
      <c r="E228" t="s">
        <v>126</v>
      </c>
      <c r="F228" t="s">
        <v>13</v>
      </c>
      <c r="G228">
        <v>28.5</v>
      </c>
      <c r="H228">
        <v>0</v>
      </c>
      <c r="I228">
        <v>0</v>
      </c>
      <c r="J228" t="s">
        <v>127</v>
      </c>
      <c r="K228">
        <v>27.720800000000001</v>
      </c>
      <c r="L228" t="s">
        <v>128</v>
      </c>
      <c r="M228" t="s">
        <v>25</v>
      </c>
    </row>
    <row r="229" spans="2:13" x14ac:dyDescent="0.3">
      <c r="B229">
        <v>966</v>
      </c>
      <c r="C229">
        <v>1</v>
      </c>
      <c r="D229">
        <v>1</v>
      </c>
      <c r="E229" t="s">
        <v>129</v>
      </c>
      <c r="F229" t="s">
        <v>16</v>
      </c>
      <c r="G229">
        <v>35</v>
      </c>
      <c r="H229">
        <v>0</v>
      </c>
      <c r="I229">
        <v>0</v>
      </c>
      <c r="J229">
        <v>113503</v>
      </c>
      <c r="K229">
        <v>211.5</v>
      </c>
      <c r="L229" t="s">
        <v>130</v>
      </c>
      <c r="M229" t="s">
        <v>25</v>
      </c>
    </row>
    <row r="230" spans="2:13" x14ac:dyDescent="0.3">
      <c r="B230">
        <v>967</v>
      </c>
      <c r="C230">
        <v>0</v>
      </c>
      <c r="D230">
        <v>1</v>
      </c>
      <c r="E230" t="s">
        <v>131</v>
      </c>
      <c r="F230" t="s">
        <v>13</v>
      </c>
      <c r="G230">
        <v>32.5</v>
      </c>
      <c r="H230">
        <v>0</v>
      </c>
      <c r="I230">
        <v>0</v>
      </c>
      <c r="J230">
        <v>113503</v>
      </c>
      <c r="K230">
        <v>211.5</v>
      </c>
      <c r="L230" t="s">
        <v>132</v>
      </c>
      <c r="M230" t="s">
        <v>25</v>
      </c>
    </row>
    <row r="231" spans="2:13" x14ac:dyDescent="0.3">
      <c r="B231">
        <v>968</v>
      </c>
      <c r="C231">
        <v>0</v>
      </c>
      <c r="D231">
        <v>3</v>
      </c>
      <c r="E231" t="s">
        <v>133</v>
      </c>
      <c r="F231" t="s">
        <v>13</v>
      </c>
      <c r="H231">
        <v>0</v>
      </c>
      <c r="I231">
        <v>0</v>
      </c>
      <c r="J231">
        <v>359306</v>
      </c>
      <c r="K231">
        <v>8.0500000000000007</v>
      </c>
      <c r="M231" t="s">
        <v>17</v>
      </c>
    </row>
    <row r="232" spans="2:13" x14ac:dyDescent="0.3">
      <c r="B232">
        <v>969</v>
      </c>
      <c r="C232">
        <v>1</v>
      </c>
      <c r="D232">
        <v>1</v>
      </c>
      <c r="E232" t="s">
        <v>134</v>
      </c>
      <c r="F232" t="s">
        <v>16</v>
      </c>
      <c r="G232">
        <v>55</v>
      </c>
      <c r="H232">
        <v>2</v>
      </c>
      <c r="I232">
        <v>0</v>
      </c>
      <c r="J232">
        <v>11770</v>
      </c>
      <c r="K232">
        <v>25.7</v>
      </c>
      <c r="L232" t="s">
        <v>135</v>
      </c>
      <c r="M232" t="s">
        <v>17</v>
      </c>
    </row>
    <row r="233" spans="2:13" x14ac:dyDescent="0.3">
      <c r="B233">
        <v>970</v>
      </c>
      <c r="C233">
        <v>0</v>
      </c>
      <c r="D233">
        <v>2</v>
      </c>
      <c r="E233" t="s">
        <v>136</v>
      </c>
      <c r="F233" t="s">
        <v>13</v>
      </c>
      <c r="G233">
        <v>30</v>
      </c>
      <c r="H233">
        <v>0</v>
      </c>
      <c r="I233">
        <v>0</v>
      </c>
      <c r="J233">
        <v>248744</v>
      </c>
      <c r="K233">
        <v>13</v>
      </c>
      <c r="M233" t="s">
        <v>17</v>
      </c>
    </row>
    <row r="234" spans="2:13" x14ac:dyDescent="0.3">
      <c r="B234">
        <v>971</v>
      </c>
      <c r="C234">
        <v>1</v>
      </c>
      <c r="D234">
        <v>3</v>
      </c>
      <c r="E234" t="s">
        <v>137</v>
      </c>
      <c r="F234" t="s">
        <v>16</v>
      </c>
      <c r="G234">
        <v>24</v>
      </c>
      <c r="H234">
        <v>0</v>
      </c>
      <c r="I234">
        <v>0</v>
      </c>
      <c r="J234">
        <v>368702</v>
      </c>
      <c r="K234">
        <v>7.75</v>
      </c>
      <c r="M234" t="s">
        <v>14</v>
      </c>
    </row>
    <row r="235" spans="2:13" x14ac:dyDescent="0.3">
      <c r="B235">
        <v>972</v>
      </c>
      <c r="C235">
        <v>0</v>
      </c>
      <c r="D235">
        <v>3</v>
      </c>
      <c r="E235" t="s">
        <v>138</v>
      </c>
      <c r="F235" t="s">
        <v>13</v>
      </c>
      <c r="G235">
        <v>6</v>
      </c>
      <c r="H235">
        <v>1</v>
      </c>
      <c r="I235">
        <v>1</v>
      </c>
      <c r="J235">
        <v>2678</v>
      </c>
      <c r="K235">
        <v>15.245799999999999</v>
      </c>
      <c r="M235" t="s">
        <v>25</v>
      </c>
    </row>
    <row r="236" spans="2:13" x14ac:dyDescent="0.3">
      <c r="B236">
        <v>973</v>
      </c>
      <c r="C236">
        <v>0</v>
      </c>
      <c r="D236">
        <v>1</v>
      </c>
      <c r="E236" t="s">
        <v>139</v>
      </c>
      <c r="F236" t="s">
        <v>13</v>
      </c>
      <c r="G236">
        <v>67</v>
      </c>
      <c r="H236">
        <v>1</v>
      </c>
      <c r="I236">
        <v>0</v>
      </c>
      <c r="J236" t="s">
        <v>140</v>
      </c>
      <c r="K236">
        <v>221.7792</v>
      </c>
      <c r="L236" t="s">
        <v>141</v>
      </c>
      <c r="M236" t="s">
        <v>17</v>
      </c>
    </row>
    <row r="237" spans="2:13" x14ac:dyDescent="0.3">
      <c r="B237">
        <v>974</v>
      </c>
      <c r="C237">
        <v>0</v>
      </c>
      <c r="D237">
        <v>1</v>
      </c>
      <c r="E237" t="s">
        <v>142</v>
      </c>
      <c r="F237" t="s">
        <v>13</v>
      </c>
      <c r="G237">
        <v>49</v>
      </c>
      <c r="H237">
        <v>0</v>
      </c>
      <c r="I237">
        <v>0</v>
      </c>
      <c r="J237">
        <v>19924</v>
      </c>
      <c r="K237">
        <v>26</v>
      </c>
      <c r="M237" t="s">
        <v>17</v>
      </c>
    </row>
    <row r="238" spans="2:13" x14ac:dyDescent="0.3">
      <c r="B238">
        <v>975</v>
      </c>
      <c r="C238">
        <v>0</v>
      </c>
      <c r="D238">
        <v>3</v>
      </c>
      <c r="E238" t="s">
        <v>143</v>
      </c>
      <c r="F238" t="s">
        <v>13</v>
      </c>
      <c r="H238">
        <v>0</v>
      </c>
      <c r="I238">
        <v>0</v>
      </c>
      <c r="J238">
        <v>349238</v>
      </c>
      <c r="K238">
        <v>7.8958000000000004</v>
      </c>
      <c r="M238" t="s">
        <v>17</v>
      </c>
    </row>
    <row r="239" spans="2:13" x14ac:dyDescent="0.3">
      <c r="B239">
        <v>976</v>
      </c>
      <c r="C239">
        <v>0</v>
      </c>
      <c r="D239">
        <v>2</v>
      </c>
      <c r="E239" t="s">
        <v>144</v>
      </c>
      <c r="F239" t="s">
        <v>13</v>
      </c>
      <c r="H239">
        <v>0</v>
      </c>
      <c r="I239">
        <v>0</v>
      </c>
      <c r="J239">
        <v>240261</v>
      </c>
      <c r="K239">
        <v>10.708299999999999</v>
      </c>
      <c r="M239" t="s">
        <v>14</v>
      </c>
    </row>
    <row r="240" spans="2:13" x14ac:dyDescent="0.3">
      <c r="B240">
        <v>977</v>
      </c>
      <c r="C240">
        <v>0</v>
      </c>
      <c r="D240">
        <v>3</v>
      </c>
      <c r="E240" t="s">
        <v>145</v>
      </c>
      <c r="F240" t="s">
        <v>13</v>
      </c>
      <c r="H240">
        <v>1</v>
      </c>
      <c r="I240">
        <v>0</v>
      </c>
      <c r="J240">
        <v>2660</v>
      </c>
      <c r="K240">
        <v>14.4542</v>
      </c>
      <c r="M240" t="s">
        <v>25</v>
      </c>
    </row>
    <row r="241" spans="2:13" x14ac:dyDescent="0.3">
      <c r="B241">
        <v>978</v>
      </c>
      <c r="C241">
        <v>1</v>
      </c>
      <c r="D241">
        <v>3</v>
      </c>
      <c r="E241" t="s">
        <v>146</v>
      </c>
      <c r="F241" t="s">
        <v>16</v>
      </c>
      <c r="G241">
        <v>27</v>
      </c>
      <c r="H241">
        <v>0</v>
      </c>
      <c r="I241">
        <v>0</v>
      </c>
      <c r="J241">
        <v>330844</v>
      </c>
      <c r="K241">
        <v>7.8792</v>
      </c>
      <c r="M241" t="s">
        <v>14</v>
      </c>
    </row>
    <row r="242" spans="2:13" x14ac:dyDescent="0.3">
      <c r="B242">
        <v>979</v>
      </c>
      <c r="C242">
        <v>1</v>
      </c>
      <c r="D242">
        <v>3</v>
      </c>
      <c r="E242" t="s">
        <v>147</v>
      </c>
      <c r="F242" t="s">
        <v>16</v>
      </c>
      <c r="G242">
        <v>18</v>
      </c>
      <c r="H242">
        <v>0</v>
      </c>
      <c r="I242">
        <v>0</v>
      </c>
      <c r="J242" t="s">
        <v>148</v>
      </c>
      <c r="K242">
        <v>8.0500000000000007</v>
      </c>
      <c r="M242" t="s">
        <v>17</v>
      </c>
    </row>
    <row r="243" spans="2:13" x14ac:dyDescent="0.3">
      <c r="B243">
        <v>980</v>
      </c>
      <c r="C243">
        <v>1</v>
      </c>
      <c r="D243">
        <v>3</v>
      </c>
      <c r="E243" t="s">
        <v>149</v>
      </c>
      <c r="F243" t="s">
        <v>16</v>
      </c>
      <c r="H243">
        <v>0</v>
      </c>
      <c r="I243">
        <v>0</v>
      </c>
      <c r="J243">
        <v>364856</v>
      </c>
      <c r="K243">
        <v>7.75</v>
      </c>
      <c r="M243" t="s">
        <v>14</v>
      </c>
    </row>
    <row r="244" spans="2:13" x14ac:dyDescent="0.3">
      <c r="B244">
        <v>981</v>
      </c>
      <c r="C244">
        <v>0</v>
      </c>
      <c r="D244">
        <v>2</v>
      </c>
      <c r="E244" t="s">
        <v>150</v>
      </c>
      <c r="F244" t="s">
        <v>13</v>
      </c>
      <c r="G244">
        <v>2</v>
      </c>
      <c r="H244">
        <v>1</v>
      </c>
      <c r="I244">
        <v>1</v>
      </c>
      <c r="J244">
        <v>29103</v>
      </c>
      <c r="K244">
        <v>23</v>
      </c>
      <c r="M244" t="s">
        <v>17</v>
      </c>
    </row>
    <row r="245" spans="2:13" x14ac:dyDescent="0.3">
      <c r="B245">
        <v>982</v>
      </c>
      <c r="C245">
        <v>1</v>
      </c>
      <c r="D245">
        <v>3</v>
      </c>
      <c r="E245" t="s">
        <v>151</v>
      </c>
      <c r="F245" t="s">
        <v>16</v>
      </c>
      <c r="G245">
        <v>22</v>
      </c>
      <c r="H245">
        <v>1</v>
      </c>
      <c r="I245">
        <v>0</v>
      </c>
      <c r="J245">
        <v>347072</v>
      </c>
      <c r="K245">
        <v>13.9</v>
      </c>
      <c r="M245" t="s">
        <v>17</v>
      </c>
    </row>
    <row r="246" spans="2:13" x14ac:dyDescent="0.3">
      <c r="B246">
        <v>983</v>
      </c>
      <c r="C246">
        <v>0</v>
      </c>
      <c r="D246">
        <v>3</v>
      </c>
      <c r="E246" t="s">
        <v>152</v>
      </c>
      <c r="F246" t="s">
        <v>13</v>
      </c>
      <c r="H246">
        <v>0</v>
      </c>
      <c r="I246">
        <v>0</v>
      </c>
      <c r="J246">
        <v>345498</v>
      </c>
      <c r="K246">
        <v>7.7750000000000004</v>
      </c>
      <c r="M246" t="s">
        <v>17</v>
      </c>
    </row>
    <row r="247" spans="2:13" x14ac:dyDescent="0.3">
      <c r="B247">
        <v>984</v>
      </c>
      <c r="C247">
        <v>1</v>
      </c>
      <c r="D247">
        <v>1</v>
      </c>
      <c r="E247" t="s">
        <v>153</v>
      </c>
      <c r="F247" t="s">
        <v>16</v>
      </c>
      <c r="G247">
        <v>27</v>
      </c>
      <c r="H247">
        <v>1</v>
      </c>
      <c r="I247">
        <v>2</v>
      </c>
      <c r="J247" t="s">
        <v>154</v>
      </c>
      <c r="K247">
        <v>52</v>
      </c>
      <c r="L247" t="s">
        <v>155</v>
      </c>
      <c r="M247" t="s">
        <v>17</v>
      </c>
    </row>
    <row r="248" spans="2:13" x14ac:dyDescent="0.3">
      <c r="B248">
        <v>985</v>
      </c>
      <c r="C248">
        <v>0</v>
      </c>
      <c r="D248">
        <v>3</v>
      </c>
      <c r="E248" t="s">
        <v>156</v>
      </c>
      <c r="F248" t="s">
        <v>13</v>
      </c>
      <c r="H248">
        <v>0</v>
      </c>
      <c r="I248">
        <v>0</v>
      </c>
      <c r="J248">
        <v>376563</v>
      </c>
      <c r="K248">
        <v>8.0500000000000007</v>
      </c>
      <c r="M248" t="s">
        <v>17</v>
      </c>
    </row>
    <row r="249" spans="2:13" x14ac:dyDescent="0.3">
      <c r="B249">
        <v>986</v>
      </c>
      <c r="C249">
        <v>0</v>
      </c>
      <c r="D249">
        <v>1</v>
      </c>
      <c r="E249" t="s">
        <v>157</v>
      </c>
      <c r="F249" t="s">
        <v>13</v>
      </c>
      <c r="G249">
        <v>25</v>
      </c>
      <c r="H249">
        <v>0</v>
      </c>
      <c r="I249">
        <v>0</v>
      </c>
      <c r="J249">
        <v>13905</v>
      </c>
      <c r="K249">
        <v>26</v>
      </c>
      <c r="M249" t="s">
        <v>25</v>
      </c>
    </row>
    <row r="250" spans="2:13" x14ac:dyDescent="0.3">
      <c r="B250">
        <v>987</v>
      </c>
      <c r="C250">
        <v>0</v>
      </c>
      <c r="D250">
        <v>3</v>
      </c>
      <c r="E250" t="s">
        <v>158</v>
      </c>
      <c r="F250" t="s">
        <v>13</v>
      </c>
      <c r="G250">
        <v>25</v>
      </c>
      <c r="H250">
        <v>0</v>
      </c>
      <c r="I250">
        <v>0</v>
      </c>
      <c r="J250">
        <v>350033</v>
      </c>
      <c r="K250">
        <v>7.7957999999999998</v>
      </c>
      <c r="M250" t="s">
        <v>17</v>
      </c>
    </row>
    <row r="251" spans="2:13" x14ac:dyDescent="0.3">
      <c r="B251">
        <v>988</v>
      </c>
      <c r="C251">
        <v>1</v>
      </c>
      <c r="D251">
        <v>1</v>
      </c>
      <c r="E251" t="s">
        <v>159</v>
      </c>
      <c r="F251" t="s">
        <v>16</v>
      </c>
      <c r="G251">
        <v>76</v>
      </c>
      <c r="H251">
        <v>1</v>
      </c>
      <c r="I251">
        <v>0</v>
      </c>
      <c r="J251">
        <v>19877</v>
      </c>
      <c r="K251">
        <v>78.849999999999994</v>
      </c>
      <c r="L251" t="s">
        <v>160</v>
      </c>
      <c r="M251" t="s">
        <v>17</v>
      </c>
    </row>
    <row r="252" spans="2:13" x14ac:dyDescent="0.3">
      <c r="B252">
        <v>989</v>
      </c>
      <c r="C252">
        <v>0</v>
      </c>
      <c r="D252">
        <v>3</v>
      </c>
      <c r="E252" t="s">
        <v>161</v>
      </c>
      <c r="F252" t="s">
        <v>13</v>
      </c>
      <c r="G252">
        <v>29</v>
      </c>
      <c r="H252">
        <v>0</v>
      </c>
      <c r="I252">
        <v>0</v>
      </c>
      <c r="J252" t="s">
        <v>162</v>
      </c>
      <c r="K252">
        <v>7.9249999999999998</v>
      </c>
      <c r="M252" t="s">
        <v>17</v>
      </c>
    </row>
    <row r="253" spans="2:13" x14ac:dyDescent="0.3">
      <c r="B253">
        <v>990</v>
      </c>
      <c r="C253">
        <v>1</v>
      </c>
      <c r="D253">
        <v>3</v>
      </c>
      <c r="E253" t="s">
        <v>163</v>
      </c>
      <c r="F253" t="s">
        <v>16</v>
      </c>
      <c r="G253">
        <v>20</v>
      </c>
      <c r="H253">
        <v>0</v>
      </c>
      <c r="I253">
        <v>0</v>
      </c>
      <c r="J253">
        <v>347471</v>
      </c>
      <c r="K253">
        <v>7.8541999999999996</v>
      </c>
      <c r="M253" t="s">
        <v>17</v>
      </c>
    </row>
    <row r="254" spans="2:13" x14ac:dyDescent="0.3">
      <c r="B254">
        <v>991</v>
      </c>
      <c r="C254">
        <v>0</v>
      </c>
      <c r="D254">
        <v>3</v>
      </c>
      <c r="E254" t="s">
        <v>164</v>
      </c>
      <c r="F254" t="s">
        <v>13</v>
      </c>
      <c r="G254">
        <v>33</v>
      </c>
      <c r="H254">
        <v>0</v>
      </c>
      <c r="I254">
        <v>0</v>
      </c>
      <c r="J254" t="s">
        <v>165</v>
      </c>
      <c r="K254">
        <v>8.0500000000000007</v>
      </c>
      <c r="M254" t="s">
        <v>17</v>
      </c>
    </row>
    <row r="255" spans="2:13" x14ac:dyDescent="0.3">
      <c r="B255">
        <v>992</v>
      </c>
      <c r="C255">
        <v>1</v>
      </c>
      <c r="D255">
        <v>1</v>
      </c>
      <c r="E255" t="s">
        <v>166</v>
      </c>
      <c r="F255" t="s">
        <v>16</v>
      </c>
      <c r="G255">
        <v>43</v>
      </c>
      <c r="H255">
        <v>1</v>
      </c>
      <c r="I255">
        <v>0</v>
      </c>
      <c r="J255">
        <v>11778</v>
      </c>
      <c r="K255">
        <v>55.441699999999997</v>
      </c>
      <c r="L255" t="s">
        <v>167</v>
      </c>
      <c r="M255" t="s">
        <v>25</v>
      </c>
    </row>
    <row r="256" spans="2:13" x14ac:dyDescent="0.3">
      <c r="B256">
        <v>993</v>
      </c>
      <c r="C256">
        <v>0</v>
      </c>
      <c r="D256">
        <v>2</v>
      </c>
      <c r="E256" t="s">
        <v>168</v>
      </c>
      <c r="F256" t="s">
        <v>13</v>
      </c>
      <c r="G256">
        <v>27</v>
      </c>
      <c r="H256">
        <v>1</v>
      </c>
      <c r="I256">
        <v>0</v>
      </c>
      <c r="J256">
        <v>228414</v>
      </c>
      <c r="K256">
        <v>26</v>
      </c>
      <c r="M256" t="s">
        <v>17</v>
      </c>
    </row>
    <row r="257" spans="2:13" x14ac:dyDescent="0.3">
      <c r="B257">
        <v>994</v>
      </c>
      <c r="C257">
        <v>0</v>
      </c>
      <c r="D257">
        <v>3</v>
      </c>
      <c r="E257" t="s">
        <v>169</v>
      </c>
      <c r="F257" t="s">
        <v>13</v>
      </c>
      <c r="H257">
        <v>0</v>
      </c>
      <c r="I257">
        <v>0</v>
      </c>
      <c r="J257">
        <v>365235</v>
      </c>
      <c r="K257">
        <v>7.75</v>
      </c>
      <c r="M257" t="s">
        <v>14</v>
      </c>
    </row>
    <row r="258" spans="2:13" x14ac:dyDescent="0.3">
      <c r="B258">
        <v>995</v>
      </c>
      <c r="C258">
        <v>0</v>
      </c>
      <c r="D258">
        <v>3</v>
      </c>
      <c r="E258" t="s">
        <v>170</v>
      </c>
      <c r="F258" t="s">
        <v>13</v>
      </c>
      <c r="G258">
        <v>26</v>
      </c>
      <c r="H258">
        <v>0</v>
      </c>
      <c r="I258">
        <v>0</v>
      </c>
      <c r="J258">
        <v>347070</v>
      </c>
      <c r="K258">
        <v>7.7750000000000004</v>
      </c>
      <c r="M258" t="s">
        <v>17</v>
      </c>
    </row>
    <row r="259" spans="2:13" x14ac:dyDescent="0.3">
      <c r="B259">
        <v>996</v>
      </c>
      <c r="C259">
        <v>1</v>
      </c>
      <c r="D259">
        <v>3</v>
      </c>
      <c r="E259" t="s">
        <v>171</v>
      </c>
      <c r="F259" t="s">
        <v>16</v>
      </c>
      <c r="G259">
        <v>16</v>
      </c>
      <c r="H259">
        <v>1</v>
      </c>
      <c r="I259">
        <v>1</v>
      </c>
      <c r="J259">
        <v>2625</v>
      </c>
      <c r="K259">
        <v>8.5167000000000002</v>
      </c>
      <c r="M259" t="s">
        <v>25</v>
      </c>
    </row>
    <row r="260" spans="2:13" x14ac:dyDescent="0.3">
      <c r="B260">
        <v>997</v>
      </c>
      <c r="C260">
        <v>0</v>
      </c>
      <c r="D260">
        <v>3</v>
      </c>
      <c r="E260" t="s">
        <v>172</v>
      </c>
      <c r="F260" t="s">
        <v>13</v>
      </c>
      <c r="G260">
        <v>28</v>
      </c>
      <c r="H260">
        <v>0</v>
      </c>
      <c r="I260">
        <v>0</v>
      </c>
      <c r="J260" t="s">
        <v>173</v>
      </c>
      <c r="K260">
        <v>22.524999999999999</v>
      </c>
      <c r="M260" t="s">
        <v>17</v>
      </c>
    </row>
    <row r="261" spans="2:13" x14ac:dyDescent="0.3">
      <c r="B261">
        <v>998</v>
      </c>
      <c r="C261">
        <v>0</v>
      </c>
      <c r="D261">
        <v>3</v>
      </c>
      <c r="E261" t="s">
        <v>174</v>
      </c>
      <c r="F261" t="s">
        <v>13</v>
      </c>
      <c r="G261">
        <v>21</v>
      </c>
      <c r="H261">
        <v>0</v>
      </c>
      <c r="I261">
        <v>0</v>
      </c>
      <c r="J261">
        <v>330920</v>
      </c>
      <c r="K261">
        <v>7.8208000000000002</v>
      </c>
      <c r="M261" t="s">
        <v>14</v>
      </c>
    </row>
    <row r="262" spans="2:13" x14ac:dyDescent="0.3">
      <c r="B262">
        <v>999</v>
      </c>
      <c r="C262">
        <v>0</v>
      </c>
      <c r="D262">
        <v>3</v>
      </c>
      <c r="E262" t="s">
        <v>175</v>
      </c>
      <c r="F262" t="s">
        <v>13</v>
      </c>
      <c r="H262">
        <v>0</v>
      </c>
      <c r="I262">
        <v>0</v>
      </c>
      <c r="J262">
        <v>383162</v>
      </c>
      <c r="K262">
        <v>7.75</v>
      </c>
      <c r="M262" t="s">
        <v>14</v>
      </c>
    </row>
    <row r="263" spans="2:13" x14ac:dyDescent="0.3">
      <c r="B263">
        <v>1000</v>
      </c>
      <c r="C263">
        <v>0</v>
      </c>
      <c r="D263">
        <v>3</v>
      </c>
      <c r="E263" t="s">
        <v>176</v>
      </c>
      <c r="F263" t="s">
        <v>13</v>
      </c>
      <c r="H263">
        <v>0</v>
      </c>
      <c r="I263">
        <v>0</v>
      </c>
      <c r="J263">
        <v>3410</v>
      </c>
      <c r="K263">
        <v>8.7125000000000004</v>
      </c>
      <c r="M263" t="s">
        <v>17</v>
      </c>
    </row>
    <row r="264" spans="2:13" x14ac:dyDescent="0.3">
      <c r="B264">
        <v>1001</v>
      </c>
      <c r="C264">
        <v>0</v>
      </c>
      <c r="D264">
        <v>2</v>
      </c>
      <c r="E264" t="s">
        <v>177</v>
      </c>
      <c r="F264" t="s">
        <v>13</v>
      </c>
      <c r="G264">
        <v>18.5</v>
      </c>
      <c r="H264">
        <v>0</v>
      </c>
      <c r="I264">
        <v>0</v>
      </c>
      <c r="J264">
        <v>248734</v>
      </c>
      <c r="K264">
        <v>13</v>
      </c>
      <c r="L264" t="s">
        <v>178</v>
      </c>
      <c r="M264" t="s">
        <v>17</v>
      </c>
    </row>
    <row r="265" spans="2:13" x14ac:dyDescent="0.3">
      <c r="B265">
        <v>1002</v>
      </c>
      <c r="C265">
        <v>0</v>
      </c>
      <c r="D265">
        <v>2</v>
      </c>
      <c r="E265" t="s">
        <v>179</v>
      </c>
      <c r="F265" t="s">
        <v>13</v>
      </c>
      <c r="G265">
        <v>41</v>
      </c>
      <c r="H265">
        <v>0</v>
      </c>
      <c r="I265">
        <v>0</v>
      </c>
      <c r="J265">
        <v>237734</v>
      </c>
      <c r="K265">
        <v>15.0458</v>
      </c>
      <c r="M265" t="s">
        <v>25</v>
      </c>
    </row>
    <row r="266" spans="2:13" x14ac:dyDescent="0.3">
      <c r="B266">
        <v>1003</v>
      </c>
      <c r="C266">
        <v>1</v>
      </c>
      <c r="D266">
        <v>3</v>
      </c>
      <c r="E266" t="s">
        <v>180</v>
      </c>
      <c r="F266" t="s">
        <v>16</v>
      </c>
      <c r="H266">
        <v>0</v>
      </c>
      <c r="I266">
        <v>0</v>
      </c>
      <c r="J266">
        <v>330968</v>
      </c>
      <c r="K266">
        <v>7.7792000000000003</v>
      </c>
      <c r="M266" t="s">
        <v>14</v>
      </c>
    </row>
    <row r="267" spans="2:13" x14ac:dyDescent="0.3">
      <c r="B267">
        <v>1004</v>
      </c>
      <c r="C267">
        <v>1</v>
      </c>
      <c r="D267">
        <v>1</v>
      </c>
      <c r="E267" t="s">
        <v>181</v>
      </c>
      <c r="F267" t="s">
        <v>16</v>
      </c>
      <c r="G267">
        <v>36</v>
      </c>
      <c r="H267">
        <v>0</v>
      </c>
      <c r="I267">
        <v>0</v>
      </c>
      <c r="J267" t="s">
        <v>182</v>
      </c>
      <c r="K267">
        <v>31.679200000000002</v>
      </c>
      <c r="L267" t="s">
        <v>183</v>
      </c>
      <c r="M267" t="s">
        <v>25</v>
      </c>
    </row>
    <row r="268" spans="2:13" x14ac:dyDescent="0.3">
      <c r="B268">
        <v>1005</v>
      </c>
      <c r="C268">
        <v>1</v>
      </c>
      <c r="D268">
        <v>3</v>
      </c>
      <c r="E268" t="s">
        <v>184</v>
      </c>
      <c r="F268" t="s">
        <v>16</v>
      </c>
      <c r="G268">
        <v>18.5</v>
      </c>
      <c r="H268">
        <v>0</v>
      </c>
      <c r="I268">
        <v>0</v>
      </c>
      <c r="J268">
        <v>329944</v>
      </c>
      <c r="K268">
        <v>7.2832999999999997</v>
      </c>
      <c r="M268" t="s">
        <v>14</v>
      </c>
    </row>
    <row r="269" spans="2:13" x14ac:dyDescent="0.3">
      <c r="B269">
        <v>1006</v>
      </c>
      <c r="C269">
        <v>1</v>
      </c>
      <c r="D269">
        <v>1</v>
      </c>
      <c r="E269" t="s">
        <v>185</v>
      </c>
      <c r="F269" t="s">
        <v>16</v>
      </c>
      <c r="G269">
        <v>63</v>
      </c>
      <c r="H269">
        <v>1</v>
      </c>
      <c r="I269">
        <v>0</v>
      </c>
      <c r="J269" t="s">
        <v>140</v>
      </c>
      <c r="K269">
        <v>221.7792</v>
      </c>
      <c r="L269" t="s">
        <v>141</v>
      </c>
      <c r="M269" t="s">
        <v>17</v>
      </c>
    </row>
    <row r="270" spans="2:13" x14ac:dyDescent="0.3">
      <c r="B270">
        <v>1007</v>
      </c>
      <c r="C270">
        <v>0</v>
      </c>
      <c r="D270">
        <v>3</v>
      </c>
      <c r="E270" t="s">
        <v>186</v>
      </c>
      <c r="F270" t="s">
        <v>13</v>
      </c>
      <c r="G270">
        <v>18</v>
      </c>
      <c r="H270">
        <v>1</v>
      </c>
      <c r="I270">
        <v>0</v>
      </c>
      <c r="J270">
        <v>2680</v>
      </c>
      <c r="K270">
        <v>14.4542</v>
      </c>
      <c r="M270" t="s">
        <v>25</v>
      </c>
    </row>
    <row r="271" spans="2:13" x14ac:dyDescent="0.3">
      <c r="B271">
        <v>1008</v>
      </c>
      <c r="C271">
        <v>0</v>
      </c>
      <c r="D271">
        <v>3</v>
      </c>
      <c r="E271" t="s">
        <v>187</v>
      </c>
      <c r="F271" t="s">
        <v>13</v>
      </c>
      <c r="H271">
        <v>0</v>
      </c>
      <c r="I271">
        <v>0</v>
      </c>
      <c r="J271">
        <v>2681</v>
      </c>
      <c r="K271">
        <v>6.4375</v>
      </c>
      <c r="M271" t="s">
        <v>25</v>
      </c>
    </row>
    <row r="272" spans="2:13" x14ac:dyDescent="0.3">
      <c r="B272">
        <v>1009</v>
      </c>
      <c r="C272">
        <v>1</v>
      </c>
      <c r="D272">
        <v>3</v>
      </c>
      <c r="E272" t="s">
        <v>188</v>
      </c>
      <c r="F272" t="s">
        <v>16</v>
      </c>
      <c r="G272">
        <v>1</v>
      </c>
      <c r="H272">
        <v>1</v>
      </c>
      <c r="I272">
        <v>1</v>
      </c>
      <c r="J272" t="s">
        <v>189</v>
      </c>
      <c r="K272">
        <v>16.7</v>
      </c>
      <c r="L272" t="s">
        <v>190</v>
      </c>
      <c r="M272" t="s">
        <v>17</v>
      </c>
    </row>
    <row r="273" spans="2:13" x14ac:dyDescent="0.3">
      <c r="B273">
        <v>1010</v>
      </c>
      <c r="C273">
        <v>0</v>
      </c>
      <c r="D273">
        <v>1</v>
      </c>
      <c r="E273" t="s">
        <v>191</v>
      </c>
      <c r="F273" t="s">
        <v>13</v>
      </c>
      <c r="G273">
        <v>36</v>
      </c>
      <c r="H273">
        <v>0</v>
      </c>
      <c r="I273">
        <v>0</v>
      </c>
      <c r="J273">
        <v>13050</v>
      </c>
      <c r="K273">
        <v>75.241699999999994</v>
      </c>
      <c r="L273" t="s">
        <v>192</v>
      </c>
      <c r="M273" t="s">
        <v>25</v>
      </c>
    </row>
    <row r="274" spans="2:13" x14ac:dyDescent="0.3">
      <c r="B274">
        <v>1011</v>
      </c>
      <c r="C274">
        <v>1</v>
      </c>
      <c r="D274">
        <v>2</v>
      </c>
      <c r="E274" t="s">
        <v>193</v>
      </c>
      <c r="F274" t="s">
        <v>16</v>
      </c>
      <c r="G274">
        <v>29</v>
      </c>
      <c r="H274">
        <v>1</v>
      </c>
      <c r="I274">
        <v>0</v>
      </c>
      <c r="J274" t="s">
        <v>194</v>
      </c>
      <c r="K274">
        <v>26</v>
      </c>
      <c r="M274" t="s">
        <v>17</v>
      </c>
    </row>
    <row r="275" spans="2:13" x14ac:dyDescent="0.3">
      <c r="B275">
        <v>1012</v>
      </c>
      <c r="C275">
        <v>1</v>
      </c>
      <c r="D275">
        <v>2</v>
      </c>
      <c r="E275" t="s">
        <v>195</v>
      </c>
      <c r="F275" t="s">
        <v>16</v>
      </c>
      <c r="G275">
        <v>12</v>
      </c>
      <c r="H275">
        <v>0</v>
      </c>
      <c r="I275">
        <v>0</v>
      </c>
      <c r="J275" t="s">
        <v>196</v>
      </c>
      <c r="K275">
        <v>15.75</v>
      </c>
      <c r="M275" t="s">
        <v>17</v>
      </c>
    </row>
    <row r="276" spans="2:13" x14ac:dyDescent="0.3">
      <c r="B276">
        <v>1013</v>
      </c>
      <c r="C276">
        <v>0</v>
      </c>
      <c r="D276">
        <v>3</v>
      </c>
      <c r="E276" t="s">
        <v>197</v>
      </c>
      <c r="F276" t="s">
        <v>13</v>
      </c>
      <c r="H276">
        <v>1</v>
      </c>
      <c r="I276">
        <v>0</v>
      </c>
      <c r="J276">
        <v>367227</v>
      </c>
      <c r="K276">
        <v>7.75</v>
      </c>
      <c r="M276" t="s">
        <v>14</v>
      </c>
    </row>
    <row r="277" spans="2:13" x14ac:dyDescent="0.3">
      <c r="B277">
        <v>1014</v>
      </c>
      <c r="C277">
        <v>1</v>
      </c>
      <c r="D277">
        <v>1</v>
      </c>
      <c r="E277" t="s">
        <v>198</v>
      </c>
      <c r="F277" t="s">
        <v>16</v>
      </c>
      <c r="G277">
        <v>35</v>
      </c>
      <c r="H277">
        <v>1</v>
      </c>
      <c r="I277">
        <v>0</v>
      </c>
      <c r="J277">
        <v>13236</v>
      </c>
      <c r="K277">
        <v>57.75</v>
      </c>
      <c r="L277" t="s">
        <v>199</v>
      </c>
      <c r="M277" t="s">
        <v>25</v>
      </c>
    </row>
    <row r="278" spans="2:13" x14ac:dyDescent="0.3">
      <c r="B278">
        <v>1015</v>
      </c>
      <c r="C278">
        <v>0</v>
      </c>
      <c r="D278">
        <v>3</v>
      </c>
      <c r="E278" t="s">
        <v>200</v>
      </c>
      <c r="F278" t="s">
        <v>13</v>
      </c>
      <c r="G278">
        <v>28</v>
      </c>
      <c r="H278">
        <v>0</v>
      </c>
      <c r="I278">
        <v>0</v>
      </c>
      <c r="J278">
        <v>392095</v>
      </c>
      <c r="K278">
        <v>7.25</v>
      </c>
      <c r="M278" t="s">
        <v>17</v>
      </c>
    </row>
    <row r="279" spans="2:13" x14ac:dyDescent="0.3">
      <c r="B279">
        <v>1016</v>
      </c>
      <c r="C279">
        <v>0</v>
      </c>
      <c r="D279">
        <v>3</v>
      </c>
      <c r="E279" t="s">
        <v>201</v>
      </c>
      <c r="F279" t="s">
        <v>13</v>
      </c>
      <c r="H279">
        <v>0</v>
      </c>
      <c r="I279">
        <v>0</v>
      </c>
      <c r="J279">
        <v>368783</v>
      </c>
      <c r="K279">
        <v>7.75</v>
      </c>
      <c r="M279" t="s">
        <v>14</v>
      </c>
    </row>
    <row r="280" spans="2:13" x14ac:dyDescent="0.3">
      <c r="B280">
        <v>1017</v>
      </c>
      <c r="C280">
        <v>1</v>
      </c>
      <c r="D280">
        <v>3</v>
      </c>
      <c r="E280" t="s">
        <v>202</v>
      </c>
      <c r="F280" t="s">
        <v>16</v>
      </c>
      <c r="G280">
        <v>17</v>
      </c>
      <c r="H280">
        <v>0</v>
      </c>
      <c r="I280">
        <v>1</v>
      </c>
      <c r="J280">
        <v>371362</v>
      </c>
      <c r="K280">
        <v>16.100000000000001</v>
      </c>
      <c r="M280" t="s">
        <v>17</v>
      </c>
    </row>
    <row r="281" spans="2:13" x14ac:dyDescent="0.3">
      <c r="B281">
        <v>1018</v>
      </c>
      <c r="C281">
        <v>0</v>
      </c>
      <c r="D281">
        <v>3</v>
      </c>
      <c r="E281" t="s">
        <v>203</v>
      </c>
      <c r="F281" t="s">
        <v>13</v>
      </c>
      <c r="G281">
        <v>22</v>
      </c>
      <c r="H281">
        <v>0</v>
      </c>
      <c r="I281">
        <v>0</v>
      </c>
      <c r="J281">
        <v>350045</v>
      </c>
      <c r="K281">
        <v>7.7957999999999998</v>
      </c>
      <c r="M281" t="s">
        <v>17</v>
      </c>
    </row>
    <row r="282" spans="2:13" x14ac:dyDescent="0.3">
      <c r="B282">
        <v>1019</v>
      </c>
      <c r="C282">
        <v>1</v>
      </c>
      <c r="D282">
        <v>3</v>
      </c>
      <c r="E282" t="s">
        <v>204</v>
      </c>
      <c r="F282" t="s">
        <v>16</v>
      </c>
      <c r="H282">
        <v>2</v>
      </c>
      <c r="I282">
        <v>0</v>
      </c>
      <c r="J282">
        <v>367226</v>
      </c>
      <c r="K282">
        <v>23.25</v>
      </c>
      <c r="M282" t="s">
        <v>14</v>
      </c>
    </row>
    <row r="283" spans="2:13" x14ac:dyDescent="0.3">
      <c r="B283">
        <v>1020</v>
      </c>
      <c r="C283">
        <v>0</v>
      </c>
      <c r="D283">
        <v>2</v>
      </c>
      <c r="E283" t="s">
        <v>205</v>
      </c>
      <c r="F283" t="s">
        <v>13</v>
      </c>
      <c r="G283">
        <v>42</v>
      </c>
      <c r="H283">
        <v>0</v>
      </c>
      <c r="I283">
        <v>0</v>
      </c>
      <c r="J283">
        <v>211535</v>
      </c>
      <c r="K283">
        <v>13</v>
      </c>
      <c r="M283" t="s">
        <v>17</v>
      </c>
    </row>
    <row r="284" spans="2:13" x14ac:dyDescent="0.3">
      <c r="B284">
        <v>1021</v>
      </c>
      <c r="C284">
        <v>0</v>
      </c>
      <c r="D284">
        <v>3</v>
      </c>
      <c r="E284" t="s">
        <v>206</v>
      </c>
      <c r="F284" t="s">
        <v>13</v>
      </c>
      <c r="G284">
        <v>24</v>
      </c>
      <c r="H284">
        <v>0</v>
      </c>
      <c r="I284">
        <v>0</v>
      </c>
      <c r="J284">
        <v>342441</v>
      </c>
      <c r="K284">
        <v>8.0500000000000007</v>
      </c>
      <c r="M284" t="s">
        <v>17</v>
      </c>
    </row>
    <row r="285" spans="2:13" x14ac:dyDescent="0.3">
      <c r="B285">
        <v>1022</v>
      </c>
      <c r="C285">
        <v>0</v>
      </c>
      <c r="D285">
        <v>3</v>
      </c>
      <c r="E285" t="s">
        <v>207</v>
      </c>
      <c r="F285" t="s">
        <v>13</v>
      </c>
      <c r="G285">
        <v>32</v>
      </c>
      <c r="H285">
        <v>0</v>
      </c>
      <c r="I285">
        <v>0</v>
      </c>
      <c r="J285" t="s">
        <v>208</v>
      </c>
      <c r="K285">
        <v>8.0500000000000007</v>
      </c>
      <c r="M285" t="s">
        <v>17</v>
      </c>
    </row>
    <row r="286" spans="2:13" x14ac:dyDescent="0.3">
      <c r="B286">
        <v>1023</v>
      </c>
      <c r="C286">
        <v>0</v>
      </c>
      <c r="D286">
        <v>1</v>
      </c>
      <c r="E286" t="s">
        <v>209</v>
      </c>
      <c r="F286" t="s">
        <v>13</v>
      </c>
      <c r="G286">
        <v>53</v>
      </c>
      <c r="H286">
        <v>0</v>
      </c>
      <c r="I286">
        <v>0</v>
      </c>
      <c r="J286">
        <v>113780</v>
      </c>
      <c r="K286">
        <v>28.5</v>
      </c>
      <c r="L286" t="s">
        <v>210</v>
      </c>
      <c r="M286" t="s">
        <v>25</v>
      </c>
    </row>
    <row r="287" spans="2:13" x14ac:dyDescent="0.3">
      <c r="B287">
        <v>1024</v>
      </c>
      <c r="C287">
        <v>1</v>
      </c>
      <c r="D287">
        <v>3</v>
      </c>
      <c r="E287" t="s">
        <v>211</v>
      </c>
      <c r="F287" t="s">
        <v>16</v>
      </c>
      <c r="H287">
        <v>0</v>
      </c>
      <c r="I287">
        <v>4</v>
      </c>
      <c r="J287">
        <v>4133</v>
      </c>
      <c r="K287">
        <v>25.466699999999999</v>
      </c>
      <c r="M287" t="s">
        <v>17</v>
      </c>
    </row>
    <row r="288" spans="2:13" x14ac:dyDescent="0.3">
      <c r="B288">
        <v>1025</v>
      </c>
      <c r="C288">
        <v>0</v>
      </c>
      <c r="D288">
        <v>3</v>
      </c>
      <c r="E288" t="s">
        <v>212</v>
      </c>
      <c r="F288" t="s">
        <v>13</v>
      </c>
      <c r="H288">
        <v>1</v>
      </c>
      <c r="I288">
        <v>0</v>
      </c>
      <c r="J288">
        <v>2621</v>
      </c>
      <c r="K288">
        <v>6.4375</v>
      </c>
      <c r="M288" t="s">
        <v>25</v>
      </c>
    </row>
    <row r="289" spans="2:13" x14ac:dyDescent="0.3">
      <c r="B289">
        <v>1026</v>
      </c>
      <c r="C289">
        <v>0</v>
      </c>
      <c r="D289">
        <v>3</v>
      </c>
      <c r="E289" t="s">
        <v>213</v>
      </c>
      <c r="F289" t="s">
        <v>13</v>
      </c>
      <c r="G289">
        <v>43</v>
      </c>
      <c r="H289">
        <v>0</v>
      </c>
      <c r="I289">
        <v>0</v>
      </c>
      <c r="J289">
        <v>349226</v>
      </c>
      <c r="K289">
        <v>7.8958000000000004</v>
      </c>
      <c r="M289" t="s">
        <v>17</v>
      </c>
    </row>
    <row r="290" spans="2:13" x14ac:dyDescent="0.3">
      <c r="B290">
        <v>1027</v>
      </c>
      <c r="C290">
        <v>0</v>
      </c>
      <c r="D290">
        <v>3</v>
      </c>
      <c r="E290" t="s">
        <v>214</v>
      </c>
      <c r="F290" t="s">
        <v>13</v>
      </c>
      <c r="G290">
        <v>24</v>
      </c>
      <c r="H290">
        <v>0</v>
      </c>
      <c r="I290">
        <v>0</v>
      </c>
      <c r="J290">
        <v>350409</v>
      </c>
      <c r="K290">
        <v>7.8541999999999996</v>
      </c>
      <c r="M290" t="s">
        <v>17</v>
      </c>
    </row>
    <row r="291" spans="2:13" x14ac:dyDescent="0.3">
      <c r="B291">
        <v>1028</v>
      </c>
      <c r="C291">
        <v>0</v>
      </c>
      <c r="D291">
        <v>3</v>
      </c>
      <c r="E291" t="s">
        <v>215</v>
      </c>
      <c r="F291" t="s">
        <v>13</v>
      </c>
      <c r="G291">
        <v>26.5</v>
      </c>
      <c r="H291">
        <v>0</v>
      </c>
      <c r="I291">
        <v>0</v>
      </c>
      <c r="J291">
        <v>2656</v>
      </c>
      <c r="K291">
        <v>7.2249999999999996</v>
      </c>
      <c r="M291" t="s">
        <v>25</v>
      </c>
    </row>
    <row r="292" spans="2:13" x14ac:dyDescent="0.3">
      <c r="B292">
        <v>1029</v>
      </c>
      <c r="C292">
        <v>0</v>
      </c>
      <c r="D292">
        <v>2</v>
      </c>
      <c r="E292" t="s">
        <v>216</v>
      </c>
      <c r="F292" t="s">
        <v>13</v>
      </c>
      <c r="G292">
        <v>26</v>
      </c>
      <c r="H292">
        <v>0</v>
      </c>
      <c r="I292">
        <v>0</v>
      </c>
      <c r="J292">
        <v>248659</v>
      </c>
      <c r="K292">
        <v>13</v>
      </c>
      <c r="M292" t="s">
        <v>17</v>
      </c>
    </row>
    <row r="293" spans="2:13" x14ac:dyDescent="0.3">
      <c r="B293">
        <v>1030</v>
      </c>
      <c r="C293">
        <v>1</v>
      </c>
      <c r="D293">
        <v>3</v>
      </c>
      <c r="E293" t="s">
        <v>217</v>
      </c>
      <c r="F293" t="s">
        <v>16</v>
      </c>
      <c r="G293">
        <v>23</v>
      </c>
      <c r="H293">
        <v>0</v>
      </c>
      <c r="I293">
        <v>0</v>
      </c>
      <c r="J293" t="s">
        <v>218</v>
      </c>
      <c r="K293">
        <v>8.0500000000000007</v>
      </c>
      <c r="M293" t="s">
        <v>17</v>
      </c>
    </row>
    <row r="294" spans="2:13" x14ac:dyDescent="0.3">
      <c r="B294">
        <v>1031</v>
      </c>
      <c r="C294">
        <v>0</v>
      </c>
      <c r="D294">
        <v>3</v>
      </c>
      <c r="E294" t="s">
        <v>219</v>
      </c>
      <c r="F294" t="s">
        <v>13</v>
      </c>
      <c r="G294">
        <v>40</v>
      </c>
      <c r="H294">
        <v>1</v>
      </c>
      <c r="I294">
        <v>6</v>
      </c>
      <c r="J294" t="s">
        <v>220</v>
      </c>
      <c r="K294">
        <v>46.9</v>
      </c>
      <c r="M294" t="s">
        <v>17</v>
      </c>
    </row>
    <row r="295" spans="2:13" x14ac:dyDescent="0.3">
      <c r="B295">
        <v>1032</v>
      </c>
      <c r="C295">
        <v>1</v>
      </c>
      <c r="D295">
        <v>3</v>
      </c>
      <c r="E295" t="s">
        <v>221</v>
      </c>
      <c r="F295" t="s">
        <v>16</v>
      </c>
      <c r="G295">
        <v>10</v>
      </c>
      <c r="H295">
        <v>5</v>
      </c>
      <c r="I295">
        <v>2</v>
      </c>
      <c r="J295" t="s">
        <v>220</v>
      </c>
      <c r="K295">
        <v>46.9</v>
      </c>
      <c r="M295" t="s">
        <v>17</v>
      </c>
    </row>
    <row r="296" spans="2:13" x14ac:dyDescent="0.3">
      <c r="B296">
        <v>1033</v>
      </c>
      <c r="C296">
        <v>1</v>
      </c>
      <c r="D296">
        <v>1</v>
      </c>
      <c r="E296" t="s">
        <v>222</v>
      </c>
      <c r="F296" t="s">
        <v>16</v>
      </c>
      <c r="G296">
        <v>33</v>
      </c>
      <c r="H296">
        <v>0</v>
      </c>
      <c r="I296">
        <v>0</v>
      </c>
      <c r="J296">
        <v>113781</v>
      </c>
      <c r="K296">
        <v>151.55000000000001</v>
      </c>
      <c r="M296" t="s">
        <v>17</v>
      </c>
    </row>
    <row r="297" spans="2:13" x14ac:dyDescent="0.3">
      <c r="B297">
        <v>1034</v>
      </c>
      <c r="C297">
        <v>0</v>
      </c>
      <c r="D297">
        <v>1</v>
      </c>
      <c r="E297" t="s">
        <v>223</v>
      </c>
      <c r="F297" t="s">
        <v>13</v>
      </c>
      <c r="G297">
        <v>61</v>
      </c>
      <c r="H297">
        <v>1</v>
      </c>
      <c r="I297">
        <v>3</v>
      </c>
      <c r="J297" t="s">
        <v>52</v>
      </c>
      <c r="K297">
        <v>262.375</v>
      </c>
      <c r="L297" t="s">
        <v>53</v>
      </c>
      <c r="M297" t="s">
        <v>25</v>
      </c>
    </row>
    <row r="298" spans="2:13" x14ac:dyDescent="0.3">
      <c r="B298">
        <v>1035</v>
      </c>
      <c r="C298">
        <v>0</v>
      </c>
      <c r="D298">
        <v>2</v>
      </c>
      <c r="E298" t="s">
        <v>224</v>
      </c>
      <c r="F298" t="s">
        <v>13</v>
      </c>
      <c r="G298">
        <v>28</v>
      </c>
      <c r="H298">
        <v>0</v>
      </c>
      <c r="I298">
        <v>0</v>
      </c>
      <c r="J298">
        <v>244358</v>
      </c>
      <c r="K298">
        <v>26</v>
      </c>
      <c r="M298" t="s">
        <v>17</v>
      </c>
    </row>
    <row r="299" spans="2:13" x14ac:dyDescent="0.3">
      <c r="B299">
        <v>1036</v>
      </c>
      <c r="C299">
        <v>0</v>
      </c>
      <c r="D299">
        <v>1</v>
      </c>
      <c r="E299" t="s">
        <v>225</v>
      </c>
      <c r="F299" t="s">
        <v>13</v>
      </c>
      <c r="G299">
        <v>42</v>
      </c>
      <c r="H299">
        <v>0</v>
      </c>
      <c r="I299">
        <v>0</v>
      </c>
      <c r="J299">
        <v>17475</v>
      </c>
      <c r="K299">
        <v>26.55</v>
      </c>
      <c r="M299" t="s">
        <v>17</v>
      </c>
    </row>
    <row r="300" spans="2:13" x14ac:dyDescent="0.3">
      <c r="B300">
        <v>1037</v>
      </c>
      <c r="C300">
        <v>0</v>
      </c>
      <c r="D300">
        <v>3</v>
      </c>
      <c r="E300" t="s">
        <v>226</v>
      </c>
      <c r="F300" t="s">
        <v>13</v>
      </c>
      <c r="G300">
        <v>31</v>
      </c>
      <c r="H300">
        <v>3</v>
      </c>
      <c r="I300">
        <v>0</v>
      </c>
      <c r="J300">
        <v>345763</v>
      </c>
      <c r="K300">
        <v>18</v>
      </c>
      <c r="M300" t="s">
        <v>17</v>
      </c>
    </row>
    <row r="301" spans="2:13" x14ac:dyDescent="0.3">
      <c r="B301">
        <v>1038</v>
      </c>
      <c r="C301">
        <v>0</v>
      </c>
      <c r="D301">
        <v>1</v>
      </c>
      <c r="E301" t="s">
        <v>227</v>
      </c>
      <c r="F301" t="s">
        <v>13</v>
      </c>
      <c r="H301">
        <v>0</v>
      </c>
      <c r="I301">
        <v>0</v>
      </c>
      <c r="J301">
        <v>17463</v>
      </c>
      <c r="K301">
        <v>51.862499999999997</v>
      </c>
      <c r="L301" t="s">
        <v>228</v>
      </c>
      <c r="M301" t="s">
        <v>17</v>
      </c>
    </row>
    <row r="302" spans="2:13" x14ac:dyDescent="0.3">
      <c r="B302">
        <v>1039</v>
      </c>
      <c r="C302">
        <v>0</v>
      </c>
      <c r="D302">
        <v>3</v>
      </c>
      <c r="E302" t="s">
        <v>229</v>
      </c>
      <c r="F302" t="s">
        <v>13</v>
      </c>
      <c r="G302">
        <v>22</v>
      </c>
      <c r="H302">
        <v>0</v>
      </c>
      <c r="I302">
        <v>0</v>
      </c>
      <c r="J302" t="s">
        <v>230</v>
      </c>
      <c r="K302">
        <v>8.0500000000000007</v>
      </c>
      <c r="M302" t="s">
        <v>17</v>
      </c>
    </row>
    <row r="303" spans="2:13" x14ac:dyDescent="0.3">
      <c r="B303">
        <v>1040</v>
      </c>
      <c r="C303">
        <v>0</v>
      </c>
      <c r="D303">
        <v>1</v>
      </c>
      <c r="E303" t="s">
        <v>231</v>
      </c>
      <c r="F303" t="s">
        <v>13</v>
      </c>
      <c r="H303">
        <v>0</v>
      </c>
      <c r="I303">
        <v>0</v>
      </c>
      <c r="J303">
        <v>113791</v>
      </c>
      <c r="K303">
        <v>26.55</v>
      </c>
      <c r="M303" t="s">
        <v>17</v>
      </c>
    </row>
    <row r="304" spans="2:13" x14ac:dyDescent="0.3">
      <c r="B304">
        <v>1041</v>
      </c>
      <c r="C304">
        <v>0</v>
      </c>
      <c r="D304">
        <v>2</v>
      </c>
      <c r="E304" t="s">
        <v>232</v>
      </c>
      <c r="F304" t="s">
        <v>13</v>
      </c>
      <c r="G304">
        <v>30</v>
      </c>
      <c r="H304">
        <v>1</v>
      </c>
      <c r="I304">
        <v>1</v>
      </c>
      <c r="J304">
        <v>250651</v>
      </c>
      <c r="K304">
        <v>26</v>
      </c>
      <c r="M304" t="s">
        <v>17</v>
      </c>
    </row>
    <row r="305" spans="2:13" x14ac:dyDescent="0.3">
      <c r="B305">
        <v>1042</v>
      </c>
      <c r="C305">
        <v>1</v>
      </c>
      <c r="D305">
        <v>1</v>
      </c>
      <c r="E305" t="s">
        <v>233</v>
      </c>
      <c r="F305" t="s">
        <v>16</v>
      </c>
      <c r="G305">
        <v>23</v>
      </c>
      <c r="H305">
        <v>0</v>
      </c>
      <c r="I305">
        <v>1</v>
      </c>
      <c r="J305">
        <v>11767</v>
      </c>
      <c r="K305">
        <v>83.158299999999997</v>
      </c>
      <c r="L305" t="s">
        <v>234</v>
      </c>
      <c r="M305" t="s">
        <v>25</v>
      </c>
    </row>
    <row r="306" spans="2:13" x14ac:dyDescent="0.3">
      <c r="B306">
        <v>1043</v>
      </c>
      <c r="C306">
        <v>0</v>
      </c>
      <c r="D306">
        <v>3</v>
      </c>
      <c r="E306" t="s">
        <v>235</v>
      </c>
      <c r="F306" t="s">
        <v>13</v>
      </c>
      <c r="H306">
        <v>0</v>
      </c>
      <c r="I306">
        <v>0</v>
      </c>
      <c r="J306">
        <v>349255</v>
      </c>
      <c r="K306">
        <v>7.8958000000000004</v>
      </c>
      <c r="M306" t="s">
        <v>25</v>
      </c>
    </row>
    <row r="307" spans="2:13" x14ac:dyDescent="0.3">
      <c r="B307">
        <v>1044</v>
      </c>
      <c r="C307">
        <v>0</v>
      </c>
      <c r="D307">
        <v>3</v>
      </c>
      <c r="E307" t="s">
        <v>236</v>
      </c>
      <c r="F307" t="s">
        <v>13</v>
      </c>
      <c r="G307">
        <v>60.5</v>
      </c>
      <c r="H307">
        <v>0</v>
      </c>
      <c r="I307">
        <v>0</v>
      </c>
      <c r="J307">
        <v>3701</v>
      </c>
      <c r="M307" t="s">
        <v>17</v>
      </c>
    </row>
    <row r="308" spans="2:13" x14ac:dyDescent="0.3">
      <c r="B308">
        <v>1045</v>
      </c>
      <c r="C308">
        <v>1</v>
      </c>
      <c r="D308">
        <v>3</v>
      </c>
      <c r="E308" t="s">
        <v>237</v>
      </c>
      <c r="F308" t="s">
        <v>16</v>
      </c>
      <c r="G308">
        <v>36</v>
      </c>
      <c r="H308">
        <v>0</v>
      </c>
      <c r="I308">
        <v>2</v>
      </c>
      <c r="J308">
        <v>350405</v>
      </c>
      <c r="K308">
        <v>12.183299999999999</v>
      </c>
      <c r="M308" t="s">
        <v>17</v>
      </c>
    </row>
    <row r="309" spans="2:13" x14ac:dyDescent="0.3">
      <c r="B309">
        <v>1046</v>
      </c>
      <c r="C309">
        <v>0</v>
      </c>
      <c r="D309">
        <v>3</v>
      </c>
      <c r="E309" t="s">
        <v>238</v>
      </c>
      <c r="F309" t="s">
        <v>13</v>
      </c>
      <c r="G309">
        <v>13</v>
      </c>
      <c r="H309">
        <v>4</v>
      </c>
      <c r="I309">
        <v>2</v>
      </c>
      <c r="J309">
        <v>347077</v>
      </c>
      <c r="K309">
        <v>31.387499999999999</v>
      </c>
      <c r="M309" t="s">
        <v>17</v>
      </c>
    </row>
    <row r="310" spans="2:13" x14ac:dyDescent="0.3">
      <c r="B310">
        <v>1047</v>
      </c>
      <c r="C310">
        <v>0</v>
      </c>
      <c r="D310">
        <v>3</v>
      </c>
      <c r="E310" t="s">
        <v>239</v>
      </c>
      <c r="F310" t="s">
        <v>13</v>
      </c>
      <c r="G310">
        <v>24</v>
      </c>
      <c r="H310">
        <v>0</v>
      </c>
      <c r="I310">
        <v>0</v>
      </c>
      <c r="J310" t="s">
        <v>240</v>
      </c>
      <c r="K310">
        <v>7.55</v>
      </c>
      <c r="M310" t="s">
        <v>17</v>
      </c>
    </row>
    <row r="311" spans="2:13" x14ac:dyDescent="0.3">
      <c r="B311">
        <v>1048</v>
      </c>
      <c r="C311">
        <v>1</v>
      </c>
      <c r="D311">
        <v>1</v>
      </c>
      <c r="E311" t="s">
        <v>241</v>
      </c>
      <c r="F311" t="s">
        <v>16</v>
      </c>
      <c r="G311">
        <v>29</v>
      </c>
      <c r="H311">
        <v>0</v>
      </c>
      <c r="I311">
        <v>0</v>
      </c>
      <c r="J311" t="s">
        <v>140</v>
      </c>
      <c r="K311">
        <v>221.7792</v>
      </c>
      <c r="L311" t="s">
        <v>242</v>
      </c>
      <c r="M311" t="s">
        <v>17</v>
      </c>
    </row>
    <row r="312" spans="2:13" x14ac:dyDescent="0.3">
      <c r="B312">
        <v>1049</v>
      </c>
      <c r="C312">
        <v>1</v>
      </c>
      <c r="D312">
        <v>3</v>
      </c>
      <c r="E312" t="s">
        <v>243</v>
      </c>
      <c r="F312" t="s">
        <v>16</v>
      </c>
      <c r="G312">
        <v>23</v>
      </c>
      <c r="H312">
        <v>0</v>
      </c>
      <c r="I312">
        <v>0</v>
      </c>
      <c r="J312">
        <v>347469</v>
      </c>
      <c r="K312">
        <v>7.8541999999999996</v>
      </c>
      <c r="M312" t="s">
        <v>17</v>
      </c>
    </row>
    <row r="313" spans="2:13" x14ac:dyDescent="0.3">
      <c r="B313">
        <v>1050</v>
      </c>
      <c r="C313">
        <v>0</v>
      </c>
      <c r="D313">
        <v>1</v>
      </c>
      <c r="E313" t="s">
        <v>244</v>
      </c>
      <c r="F313" t="s">
        <v>13</v>
      </c>
      <c r="G313">
        <v>42</v>
      </c>
      <c r="H313">
        <v>0</v>
      </c>
      <c r="I313">
        <v>0</v>
      </c>
      <c r="J313">
        <v>110489</v>
      </c>
      <c r="K313">
        <v>26.55</v>
      </c>
      <c r="L313" t="s">
        <v>245</v>
      </c>
      <c r="M313" t="s">
        <v>17</v>
      </c>
    </row>
    <row r="314" spans="2:13" x14ac:dyDescent="0.3">
      <c r="B314">
        <v>1051</v>
      </c>
      <c r="C314">
        <v>1</v>
      </c>
      <c r="D314">
        <v>3</v>
      </c>
      <c r="E314" t="s">
        <v>246</v>
      </c>
      <c r="F314" t="s">
        <v>16</v>
      </c>
      <c r="G314">
        <v>26</v>
      </c>
      <c r="H314">
        <v>0</v>
      </c>
      <c r="I314">
        <v>2</v>
      </c>
      <c r="J314" t="s">
        <v>247</v>
      </c>
      <c r="K314">
        <v>13.775</v>
      </c>
      <c r="M314" t="s">
        <v>17</v>
      </c>
    </row>
    <row r="315" spans="2:13" x14ac:dyDescent="0.3">
      <c r="B315">
        <v>1052</v>
      </c>
      <c r="C315">
        <v>1</v>
      </c>
      <c r="D315">
        <v>3</v>
      </c>
      <c r="E315" t="s">
        <v>248</v>
      </c>
      <c r="F315" t="s">
        <v>16</v>
      </c>
      <c r="H315">
        <v>0</v>
      </c>
      <c r="I315">
        <v>0</v>
      </c>
      <c r="J315">
        <v>335432</v>
      </c>
      <c r="K315">
        <v>7.7332999999999998</v>
      </c>
      <c r="M315" t="s">
        <v>14</v>
      </c>
    </row>
    <row r="316" spans="2:13" x14ac:dyDescent="0.3">
      <c r="B316">
        <v>1053</v>
      </c>
      <c r="C316">
        <v>0</v>
      </c>
      <c r="D316">
        <v>3</v>
      </c>
      <c r="E316" t="s">
        <v>249</v>
      </c>
      <c r="F316" t="s">
        <v>13</v>
      </c>
      <c r="G316">
        <v>7</v>
      </c>
      <c r="H316">
        <v>1</v>
      </c>
      <c r="I316">
        <v>1</v>
      </c>
      <c r="J316">
        <v>2650</v>
      </c>
      <c r="K316">
        <v>15.245799999999999</v>
      </c>
      <c r="M316" t="s">
        <v>25</v>
      </c>
    </row>
    <row r="317" spans="2:13" x14ac:dyDescent="0.3">
      <c r="B317">
        <v>1054</v>
      </c>
      <c r="C317">
        <v>1</v>
      </c>
      <c r="D317">
        <v>2</v>
      </c>
      <c r="E317" t="s">
        <v>250</v>
      </c>
      <c r="F317" t="s">
        <v>16</v>
      </c>
      <c r="G317">
        <v>26</v>
      </c>
      <c r="H317">
        <v>0</v>
      </c>
      <c r="I317">
        <v>0</v>
      </c>
      <c r="J317">
        <v>220844</v>
      </c>
      <c r="K317">
        <v>13.5</v>
      </c>
      <c r="M317" t="s">
        <v>17</v>
      </c>
    </row>
    <row r="318" spans="2:13" x14ac:dyDescent="0.3">
      <c r="B318">
        <v>1055</v>
      </c>
      <c r="C318">
        <v>0</v>
      </c>
      <c r="D318">
        <v>3</v>
      </c>
      <c r="E318" t="s">
        <v>251</v>
      </c>
      <c r="F318" t="s">
        <v>13</v>
      </c>
      <c r="H318">
        <v>0</v>
      </c>
      <c r="I318">
        <v>0</v>
      </c>
      <c r="J318">
        <v>343271</v>
      </c>
      <c r="K318">
        <v>7</v>
      </c>
      <c r="M318" t="s">
        <v>17</v>
      </c>
    </row>
    <row r="319" spans="2:13" x14ac:dyDescent="0.3">
      <c r="B319">
        <v>1056</v>
      </c>
      <c r="C319">
        <v>0</v>
      </c>
      <c r="D319">
        <v>2</v>
      </c>
      <c r="E319" t="s">
        <v>252</v>
      </c>
      <c r="F319" t="s">
        <v>13</v>
      </c>
      <c r="G319">
        <v>41</v>
      </c>
      <c r="H319">
        <v>0</v>
      </c>
      <c r="I319">
        <v>0</v>
      </c>
      <c r="J319">
        <v>237393</v>
      </c>
      <c r="K319">
        <v>13</v>
      </c>
      <c r="M319" t="s">
        <v>17</v>
      </c>
    </row>
    <row r="320" spans="2:13" x14ac:dyDescent="0.3">
      <c r="B320">
        <v>1057</v>
      </c>
      <c r="C320">
        <v>1</v>
      </c>
      <c r="D320">
        <v>3</v>
      </c>
      <c r="E320" t="s">
        <v>253</v>
      </c>
      <c r="F320" t="s">
        <v>16</v>
      </c>
      <c r="G320">
        <v>26</v>
      </c>
      <c r="H320">
        <v>1</v>
      </c>
      <c r="I320">
        <v>1</v>
      </c>
      <c r="J320">
        <v>315153</v>
      </c>
      <c r="K320">
        <v>22.024999999999999</v>
      </c>
      <c r="M320" t="s">
        <v>17</v>
      </c>
    </row>
    <row r="321" spans="2:13" x14ac:dyDescent="0.3">
      <c r="B321">
        <v>1058</v>
      </c>
      <c r="C321">
        <v>0</v>
      </c>
      <c r="D321">
        <v>1</v>
      </c>
      <c r="E321" t="s">
        <v>254</v>
      </c>
      <c r="F321" t="s">
        <v>13</v>
      </c>
      <c r="G321">
        <v>48</v>
      </c>
      <c r="H321">
        <v>0</v>
      </c>
      <c r="I321">
        <v>0</v>
      </c>
      <c r="J321" t="s">
        <v>255</v>
      </c>
      <c r="K321">
        <v>50.495800000000003</v>
      </c>
      <c r="L321" t="s">
        <v>256</v>
      </c>
      <c r="M321" t="s">
        <v>25</v>
      </c>
    </row>
    <row r="322" spans="2:13" x14ac:dyDescent="0.3">
      <c r="B322">
        <v>1059</v>
      </c>
      <c r="C322">
        <v>0</v>
      </c>
      <c r="D322">
        <v>3</v>
      </c>
      <c r="E322" t="s">
        <v>257</v>
      </c>
      <c r="F322" t="s">
        <v>13</v>
      </c>
      <c r="G322">
        <v>18</v>
      </c>
      <c r="H322">
        <v>2</v>
      </c>
      <c r="I322">
        <v>2</v>
      </c>
      <c r="J322" t="s">
        <v>258</v>
      </c>
      <c r="K322">
        <v>34.375</v>
      </c>
      <c r="M322" t="s">
        <v>17</v>
      </c>
    </row>
    <row r="323" spans="2:13" x14ac:dyDescent="0.3">
      <c r="B323">
        <v>1060</v>
      </c>
      <c r="C323">
        <v>1</v>
      </c>
      <c r="D323">
        <v>1</v>
      </c>
      <c r="E323" t="s">
        <v>259</v>
      </c>
      <c r="F323" t="s">
        <v>16</v>
      </c>
      <c r="H323">
        <v>0</v>
      </c>
      <c r="I323">
        <v>0</v>
      </c>
      <c r="J323">
        <v>17770</v>
      </c>
      <c r="K323">
        <v>27.720800000000001</v>
      </c>
      <c r="M323" t="s">
        <v>25</v>
      </c>
    </row>
    <row r="324" spans="2:13" x14ac:dyDescent="0.3">
      <c r="B324">
        <v>1061</v>
      </c>
      <c r="C324">
        <v>1</v>
      </c>
      <c r="D324">
        <v>3</v>
      </c>
      <c r="E324" t="s">
        <v>260</v>
      </c>
      <c r="F324" t="s">
        <v>16</v>
      </c>
      <c r="G324">
        <v>22</v>
      </c>
      <c r="H324">
        <v>0</v>
      </c>
      <c r="I324">
        <v>0</v>
      </c>
      <c r="J324">
        <v>7548</v>
      </c>
      <c r="K324">
        <v>8.9625000000000004</v>
      </c>
      <c r="M324" t="s">
        <v>17</v>
      </c>
    </row>
    <row r="325" spans="2:13" x14ac:dyDescent="0.3">
      <c r="B325">
        <v>1062</v>
      </c>
      <c r="C325">
        <v>0</v>
      </c>
      <c r="D325">
        <v>3</v>
      </c>
      <c r="E325" t="s">
        <v>261</v>
      </c>
      <c r="F325" t="s">
        <v>13</v>
      </c>
      <c r="H325">
        <v>0</v>
      </c>
      <c r="I325">
        <v>0</v>
      </c>
      <c r="J325" t="s">
        <v>262</v>
      </c>
      <c r="K325">
        <v>7.55</v>
      </c>
      <c r="M325" t="s">
        <v>17</v>
      </c>
    </row>
    <row r="326" spans="2:13" x14ac:dyDescent="0.3">
      <c r="B326">
        <v>1063</v>
      </c>
      <c r="C326">
        <v>0</v>
      </c>
      <c r="D326">
        <v>3</v>
      </c>
      <c r="E326" t="s">
        <v>263</v>
      </c>
      <c r="F326" t="s">
        <v>13</v>
      </c>
      <c r="G326">
        <v>27</v>
      </c>
      <c r="H326">
        <v>0</v>
      </c>
      <c r="I326">
        <v>0</v>
      </c>
      <c r="J326">
        <v>2670</v>
      </c>
      <c r="K326">
        <v>7.2249999999999996</v>
      </c>
      <c r="M326" t="s">
        <v>25</v>
      </c>
    </row>
    <row r="327" spans="2:13" x14ac:dyDescent="0.3">
      <c r="B327">
        <v>1064</v>
      </c>
      <c r="C327">
        <v>0</v>
      </c>
      <c r="D327">
        <v>3</v>
      </c>
      <c r="E327" t="s">
        <v>264</v>
      </c>
      <c r="F327" t="s">
        <v>13</v>
      </c>
      <c r="G327">
        <v>23</v>
      </c>
      <c r="H327">
        <v>1</v>
      </c>
      <c r="I327">
        <v>0</v>
      </c>
      <c r="J327">
        <v>347072</v>
      </c>
      <c r="K327">
        <v>13.9</v>
      </c>
      <c r="M327" t="s">
        <v>17</v>
      </c>
    </row>
    <row r="328" spans="2:13" x14ac:dyDescent="0.3">
      <c r="B328">
        <v>1065</v>
      </c>
      <c r="C328">
        <v>0</v>
      </c>
      <c r="D328">
        <v>3</v>
      </c>
      <c r="E328" t="s">
        <v>265</v>
      </c>
      <c r="F328" t="s">
        <v>13</v>
      </c>
      <c r="H328">
        <v>0</v>
      </c>
      <c r="I328">
        <v>0</v>
      </c>
      <c r="J328">
        <v>2673</v>
      </c>
      <c r="K328">
        <v>7.2291999999999996</v>
      </c>
      <c r="M328" t="s">
        <v>25</v>
      </c>
    </row>
    <row r="329" spans="2:13" x14ac:dyDescent="0.3">
      <c r="B329">
        <v>1066</v>
      </c>
      <c r="C329">
        <v>0</v>
      </c>
      <c r="D329">
        <v>3</v>
      </c>
      <c r="E329" t="s">
        <v>266</v>
      </c>
      <c r="F329" t="s">
        <v>13</v>
      </c>
      <c r="G329">
        <v>40</v>
      </c>
      <c r="H329">
        <v>1</v>
      </c>
      <c r="I329">
        <v>5</v>
      </c>
      <c r="J329">
        <v>347077</v>
      </c>
      <c r="K329">
        <v>31.387499999999999</v>
      </c>
      <c r="M329" t="s">
        <v>17</v>
      </c>
    </row>
    <row r="330" spans="2:13" x14ac:dyDescent="0.3">
      <c r="B330">
        <v>1067</v>
      </c>
      <c r="C330">
        <v>1</v>
      </c>
      <c r="D330">
        <v>2</v>
      </c>
      <c r="E330" t="s">
        <v>267</v>
      </c>
      <c r="F330" t="s">
        <v>16</v>
      </c>
      <c r="G330">
        <v>15</v>
      </c>
      <c r="H330">
        <v>0</v>
      </c>
      <c r="I330">
        <v>2</v>
      </c>
      <c r="J330">
        <v>29750</v>
      </c>
      <c r="K330">
        <v>39</v>
      </c>
      <c r="M330" t="s">
        <v>17</v>
      </c>
    </row>
    <row r="331" spans="2:13" x14ac:dyDescent="0.3">
      <c r="B331">
        <v>1068</v>
      </c>
      <c r="C331">
        <v>1</v>
      </c>
      <c r="D331">
        <v>2</v>
      </c>
      <c r="E331" t="s">
        <v>268</v>
      </c>
      <c r="F331" t="s">
        <v>16</v>
      </c>
      <c r="G331">
        <v>20</v>
      </c>
      <c r="H331">
        <v>0</v>
      </c>
      <c r="I331">
        <v>0</v>
      </c>
      <c r="J331" t="s">
        <v>269</v>
      </c>
      <c r="K331">
        <v>36.75</v>
      </c>
      <c r="M331" t="s">
        <v>17</v>
      </c>
    </row>
    <row r="332" spans="2:13" x14ac:dyDescent="0.3">
      <c r="B332">
        <v>1069</v>
      </c>
      <c r="C332">
        <v>0</v>
      </c>
      <c r="D332">
        <v>1</v>
      </c>
      <c r="E332" t="s">
        <v>270</v>
      </c>
      <c r="F332" t="s">
        <v>13</v>
      </c>
      <c r="G332">
        <v>54</v>
      </c>
      <c r="H332">
        <v>1</v>
      </c>
      <c r="I332">
        <v>0</v>
      </c>
      <c r="J332">
        <v>11778</v>
      </c>
      <c r="K332">
        <v>55.441699999999997</v>
      </c>
      <c r="L332" t="s">
        <v>167</v>
      </c>
      <c r="M332" t="s">
        <v>25</v>
      </c>
    </row>
    <row r="333" spans="2:13" x14ac:dyDescent="0.3">
      <c r="B333">
        <v>1070</v>
      </c>
      <c r="C333">
        <v>1</v>
      </c>
      <c r="D333">
        <v>2</v>
      </c>
      <c r="E333" t="s">
        <v>271</v>
      </c>
      <c r="F333" t="s">
        <v>16</v>
      </c>
      <c r="G333">
        <v>36</v>
      </c>
      <c r="H333">
        <v>0</v>
      </c>
      <c r="I333">
        <v>3</v>
      </c>
      <c r="J333">
        <v>230136</v>
      </c>
      <c r="K333">
        <v>39</v>
      </c>
      <c r="L333" t="s">
        <v>272</v>
      </c>
      <c r="M333" t="s">
        <v>17</v>
      </c>
    </row>
    <row r="334" spans="2:13" x14ac:dyDescent="0.3">
      <c r="B334">
        <v>1071</v>
      </c>
      <c r="C334">
        <v>1</v>
      </c>
      <c r="D334">
        <v>1</v>
      </c>
      <c r="E334" t="s">
        <v>273</v>
      </c>
      <c r="F334" t="s">
        <v>16</v>
      </c>
      <c r="G334">
        <v>64</v>
      </c>
      <c r="H334">
        <v>0</v>
      </c>
      <c r="I334">
        <v>2</v>
      </c>
      <c r="J334" t="s">
        <v>274</v>
      </c>
      <c r="K334">
        <v>83.158299999999997</v>
      </c>
      <c r="L334" t="s">
        <v>275</v>
      </c>
      <c r="M334" t="s">
        <v>25</v>
      </c>
    </row>
    <row r="335" spans="2:13" x14ac:dyDescent="0.3">
      <c r="B335">
        <v>1072</v>
      </c>
      <c r="C335">
        <v>0</v>
      </c>
      <c r="D335">
        <v>2</v>
      </c>
      <c r="E335" t="s">
        <v>276</v>
      </c>
      <c r="F335" t="s">
        <v>13</v>
      </c>
      <c r="G335">
        <v>30</v>
      </c>
      <c r="H335">
        <v>0</v>
      </c>
      <c r="I335">
        <v>0</v>
      </c>
      <c r="J335">
        <v>233478</v>
      </c>
      <c r="K335">
        <v>13</v>
      </c>
      <c r="M335" t="s">
        <v>17</v>
      </c>
    </row>
    <row r="336" spans="2:13" x14ac:dyDescent="0.3">
      <c r="B336">
        <v>1073</v>
      </c>
      <c r="C336">
        <v>0</v>
      </c>
      <c r="D336">
        <v>1</v>
      </c>
      <c r="E336" t="s">
        <v>277</v>
      </c>
      <c r="F336" t="s">
        <v>13</v>
      </c>
      <c r="G336">
        <v>37</v>
      </c>
      <c r="H336">
        <v>1</v>
      </c>
      <c r="I336">
        <v>1</v>
      </c>
      <c r="J336" t="s">
        <v>274</v>
      </c>
      <c r="K336">
        <v>83.158299999999997</v>
      </c>
      <c r="L336" t="s">
        <v>278</v>
      </c>
      <c r="M336" t="s">
        <v>25</v>
      </c>
    </row>
    <row r="337" spans="2:13" x14ac:dyDescent="0.3">
      <c r="B337">
        <v>1074</v>
      </c>
      <c r="C337">
        <v>1</v>
      </c>
      <c r="D337">
        <v>1</v>
      </c>
      <c r="E337" t="s">
        <v>279</v>
      </c>
      <c r="F337" t="s">
        <v>16</v>
      </c>
      <c r="G337">
        <v>18</v>
      </c>
      <c r="H337">
        <v>1</v>
      </c>
      <c r="I337">
        <v>0</v>
      </c>
      <c r="J337">
        <v>113773</v>
      </c>
      <c r="K337">
        <v>53.1</v>
      </c>
      <c r="L337" t="s">
        <v>280</v>
      </c>
      <c r="M337" t="s">
        <v>17</v>
      </c>
    </row>
    <row r="338" spans="2:13" x14ac:dyDescent="0.3">
      <c r="B338">
        <v>1075</v>
      </c>
      <c r="C338">
        <v>0</v>
      </c>
      <c r="D338">
        <v>3</v>
      </c>
      <c r="E338" t="s">
        <v>281</v>
      </c>
      <c r="F338" t="s">
        <v>13</v>
      </c>
      <c r="H338">
        <v>0</v>
      </c>
      <c r="I338">
        <v>0</v>
      </c>
      <c r="J338">
        <v>7935</v>
      </c>
      <c r="K338">
        <v>7.75</v>
      </c>
      <c r="M338" t="s">
        <v>14</v>
      </c>
    </row>
    <row r="339" spans="2:13" x14ac:dyDescent="0.3">
      <c r="B339">
        <v>1076</v>
      </c>
      <c r="C339">
        <v>1</v>
      </c>
      <c r="D339">
        <v>1</v>
      </c>
      <c r="E339" t="s">
        <v>282</v>
      </c>
      <c r="F339" t="s">
        <v>16</v>
      </c>
      <c r="G339">
        <v>27</v>
      </c>
      <c r="H339">
        <v>1</v>
      </c>
      <c r="I339">
        <v>1</v>
      </c>
      <c r="J339" t="s">
        <v>283</v>
      </c>
      <c r="K339">
        <v>247.52080000000001</v>
      </c>
      <c r="L339" t="s">
        <v>284</v>
      </c>
      <c r="M339" t="s">
        <v>25</v>
      </c>
    </row>
    <row r="340" spans="2:13" x14ac:dyDescent="0.3">
      <c r="B340">
        <v>1077</v>
      </c>
      <c r="C340">
        <v>0</v>
      </c>
      <c r="D340">
        <v>2</v>
      </c>
      <c r="E340" t="s">
        <v>285</v>
      </c>
      <c r="F340" t="s">
        <v>13</v>
      </c>
      <c r="G340">
        <v>40</v>
      </c>
      <c r="H340">
        <v>0</v>
      </c>
      <c r="I340">
        <v>0</v>
      </c>
      <c r="J340">
        <v>239059</v>
      </c>
      <c r="K340">
        <v>16</v>
      </c>
      <c r="M340" t="s">
        <v>17</v>
      </c>
    </row>
    <row r="341" spans="2:13" x14ac:dyDescent="0.3">
      <c r="B341">
        <v>1078</v>
      </c>
      <c r="C341">
        <v>1</v>
      </c>
      <c r="D341">
        <v>2</v>
      </c>
      <c r="E341" t="s">
        <v>286</v>
      </c>
      <c r="F341" t="s">
        <v>16</v>
      </c>
      <c r="G341">
        <v>21</v>
      </c>
      <c r="H341">
        <v>0</v>
      </c>
      <c r="I341">
        <v>1</v>
      </c>
      <c r="J341" t="s">
        <v>287</v>
      </c>
      <c r="K341">
        <v>21</v>
      </c>
      <c r="M341" t="s">
        <v>17</v>
      </c>
    </row>
    <row r="342" spans="2:13" x14ac:dyDescent="0.3">
      <c r="B342">
        <v>1079</v>
      </c>
      <c r="C342">
        <v>0</v>
      </c>
      <c r="D342">
        <v>3</v>
      </c>
      <c r="E342" t="s">
        <v>288</v>
      </c>
      <c r="F342" t="s">
        <v>13</v>
      </c>
      <c r="G342">
        <v>17</v>
      </c>
      <c r="H342">
        <v>2</v>
      </c>
      <c r="I342">
        <v>0</v>
      </c>
      <c r="J342" t="s">
        <v>289</v>
      </c>
      <c r="K342">
        <v>8.0500000000000007</v>
      </c>
      <c r="M342" t="s">
        <v>17</v>
      </c>
    </row>
    <row r="343" spans="2:13" x14ac:dyDescent="0.3">
      <c r="B343">
        <v>1080</v>
      </c>
      <c r="C343">
        <v>1</v>
      </c>
      <c r="D343">
        <v>3</v>
      </c>
      <c r="E343" t="s">
        <v>290</v>
      </c>
      <c r="F343" t="s">
        <v>16</v>
      </c>
      <c r="H343">
        <v>8</v>
      </c>
      <c r="I343">
        <v>2</v>
      </c>
      <c r="J343" t="s">
        <v>291</v>
      </c>
      <c r="K343">
        <v>69.55</v>
      </c>
      <c r="M343" t="s">
        <v>17</v>
      </c>
    </row>
    <row r="344" spans="2:13" x14ac:dyDescent="0.3">
      <c r="B344">
        <v>1081</v>
      </c>
      <c r="C344">
        <v>0</v>
      </c>
      <c r="D344">
        <v>2</v>
      </c>
      <c r="E344" t="s">
        <v>292</v>
      </c>
      <c r="F344" t="s">
        <v>13</v>
      </c>
      <c r="G344">
        <v>40</v>
      </c>
      <c r="H344">
        <v>0</v>
      </c>
      <c r="I344">
        <v>0</v>
      </c>
      <c r="J344">
        <v>28221</v>
      </c>
      <c r="K344">
        <v>13</v>
      </c>
      <c r="M344" t="s">
        <v>17</v>
      </c>
    </row>
    <row r="345" spans="2:13" x14ac:dyDescent="0.3">
      <c r="B345">
        <v>1082</v>
      </c>
      <c r="C345">
        <v>0</v>
      </c>
      <c r="D345">
        <v>2</v>
      </c>
      <c r="E345" t="s">
        <v>293</v>
      </c>
      <c r="F345" t="s">
        <v>13</v>
      </c>
      <c r="G345">
        <v>34</v>
      </c>
      <c r="H345">
        <v>1</v>
      </c>
      <c r="I345">
        <v>0</v>
      </c>
      <c r="J345">
        <v>226875</v>
      </c>
      <c r="K345">
        <v>26</v>
      </c>
      <c r="M345" t="s">
        <v>17</v>
      </c>
    </row>
    <row r="346" spans="2:13" x14ac:dyDescent="0.3">
      <c r="B346">
        <v>1083</v>
      </c>
      <c r="C346">
        <v>0</v>
      </c>
      <c r="D346">
        <v>1</v>
      </c>
      <c r="E346" t="s">
        <v>294</v>
      </c>
      <c r="F346" t="s">
        <v>13</v>
      </c>
      <c r="H346">
        <v>0</v>
      </c>
      <c r="I346">
        <v>0</v>
      </c>
      <c r="J346">
        <v>111163</v>
      </c>
      <c r="K346">
        <v>26</v>
      </c>
      <c r="M346" t="s">
        <v>17</v>
      </c>
    </row>
    <row r="347" spans="2:13" x14ac:dyDescent="0.3">
      <c r="B347">
        <v>1084</v>
      </c>
      <c r="C347">
        <v>0</v>
      </c>
      <c r="D347">
        <v>3</v>
      </c>
      <c r="E347" t="s">
        <v>295</v>
      </c>
      <c r="F347" t="s">
        <v>13</v>
      </c>
      <c r="G347">
        <v>11.5</v>
      </c>
      <c r="H347">
        <v>1</v>
      </c>
      <c r="I347">
        <v>1</v>
      </c>
      <c r="J347" t="s">
        <v>296</v>
      </c>
      <c r="K347">
        <v>14.5</v>
      </c>
      <c r="M347" t="s">
        <v>17</v>
      </c>
    </row>
    <row r="348" spans="2:13" x14ac:dyDescent="0.3">
      <c r="B348">
        <v>1085</v>
      </c>
      <c r="C348">
        <v>0</v>
      </c>
      <c r="D348">
        <v>2</v>
      </c>
      <c r="E348" t="s">
        <v>297</v>
      </c>
      <c r="F348" t="s">
        <v>13</v>
      </c>
      <c r="G348">
        <v>61</v>
      </c>
      <c r="H348">
        <v>0</v>
      </c>
      <c r="I348">
        <v>0</v>
      </c>
      <c r="J348">
        <v>235509</v>
      </c>
      <c r="K348">
        <v>12.35</v>
      </c>
      <c r="M348" t="s">
        <v>14</v>
      </c>
    </row>
    <row r="349" spans="2:13" x14ac:dyDescent="0.3">
      <c r="B349">
        <v>1086</v>
      </c>
      <c r="C349">
        <v>0</v>
      </c>
      <c r="D349">
        <v>2</v>
      </c>
      <c r="E349" t="s">
        <v>298</v>
      </c>
      <c r="F349" t="s">
        <v>13</v>
      </c>
      <c r="G349">
        <v>8</v>
      </c>
      <c r="H349">
        <v>0</v>
      </c>
      <c r="I349">
        <v>2</v>
      </c>
      <c r="J349">
        <v>28220</v>
      </c>
      <c r="K349">
        <v>32.5</v>
      </c>
      <c r="M349" t="s">
        <v>17</v>
      </c>
    </row>
    <row r="350" spans="2:13" x14ac:dyDescent="0.3">
      <c r="B350">
        <v>1087</v>
      </c>
      <c r="C350">
        <v>0</v>
      </c>
      <c r="D350">
        <v>3</v>
      </c>
      <c r="E350" t="s">
        <v>299</v>
      </c>
      <c r="F350" t="s">
        <v>13</v>
      </c>
      <c r="G350">
        <v>33</v>
      </c>
      <c r="H350">
        <v>0</v>
      </c>
      <c r="I350">
        <v>0</v>
      </c>
      <c r="J350">
        <v>347465</v>
      </c>
      <c r="K350">
        <v>7.8541999999999996</v>
      </c>
      <c r="M350" t="s">
        <v>17</v>
      </c>
    </row>
    <row r="351" spans="2:13" x14ac:dyDescent="0.3">
      <c r="B351">
        <v>1088</v>
      </c>
      <c r="C351">
        <v>0</v>
      </c>
      <c r="D351">
        <v>1</v>
      </c>
      <c r="E351" t="s">
        <v>300</v>
      </c>
      <c r="F351" t="s">
        <v>13</v>
      </c>
      <c r="G351">
        <v>6</v>
      </c>
      <c r="H351">
        <v>0</v>
      </c>
      <c r="I351">
        <v>2</v>
      </c>
      <c r="J351">
        <v>16966</v>
      </c>
      <c r="K351">
        <v>134.5</v>
      </c>
      <c r="L351" t="s">
        <v>301</v>
      </c>
      <c r="M351" t="s">
        <v>25</v>
      </c>
    </row>
    <row r="352" spans="2:13" x14ac:dyDescent="0.3">
      <c r="B352">
        <v>1089</v>
      </c>
      <c r="C352">
        <v>1</v>
      </c>
      <c r="D352">
        <v>3</v>
      </c>
      <c r="E352" t="s">
        <v>302</v>
      </c>
      <c r="F352" t="s">
        <v>16</v>
      </c>
      <c r="G352">
        <v>18</v>
      </c>
      <c r="H352">
        <v>0</v>
      </c>
      <c r="I352">
        <v>0</v>
      </c>
      <c r="J352">
        <v>347066</v>
      </c>
      <c r="K352">
        <v>7.7750000000000004</v>
      </c>
      <c r="M352" t="s">
        <v>17</v>
      </c>
    </row>
    <row r="353" spans="2:13" x14ac:dyDescent="0.3">
      <c r="B353">
        <v>1090</v>
      </c>
      <c r="C353">
        <v>0</v>
      </c>
      <c r="D353">
        <v>2</v>
      </c>
      <c r="E353" t="s">
        <v>303</v>
      </c>
      <c r="F353" t="s">
        <v>13</v>
      </c>
      <c r="G353">
        <v>23</v>
      </c>
      <c r="H353">
        <v>0</v>
      </c>
      <c r="I353">
        <v>0</v>
      </c>
      <c r="J353" t="s">
        <v>304</v>
      </c>
      <c r="K353">
        <v>10.5</v>
      </c>
      <c r="M353" t="s">
        <v>17</v>
      </c>
    </row>
    <row r="354" spans="2:13" x14ac:dyDescent="0.3">
      <c r="B354">
        <v>1091</v>
      </c>
      <c r="C354">
        <v>1</v>
      </c>
      <c r="D354">
        <v>3</v>
      </c>
      <c r="E354" t="s">
        <v>305</v>
      </c>
      <c r="F354" t="s">
        <v>16</v>
      </c>
      <c r="H354">
        <v>0</v>
      </c>
      <c r="I354">
        <v>0</v>
      </c>
      <c r="J354">
        <v>65305</v>
      </c>
      <c r="K354">
        <v>8.1125000000000007</v>
      </c>
      <c r="M354" t="s">
        <v>17</v>
      </c>
    </row>
    <row r="355" spans="2:13" x14ac:dyDescent="0.3">
      <c r="B355">
        <v>1092</v>
      </c>
      <c r="C355">
        <v>1</v>
      </c>
      <c r="D355">
        <v>3</v>
      </c>
      <c r="E355" t="s">
        <v>306</v>
      </c>
      <c r="F355" t="s">
        <v>16</v>
      </c>
      <c r="H355">
        <v>0</v>
      </c>
      <c r="I355">
        <v>0</v>
      </c>
      <c r="J355">
        <v>36568</v>
      </c>
      <c r="K355">
        <v>15.5</v>
      </c>
      <c r="M355" t="s">
        <v>14</v>
      </c>
    </row>
    <row r="356" spans="2:13" x14ac:dyDescent="0.3">
      <c r="B356">
        <v>1093</v>
      </c>
      <c r="C356">
        <v>0</v>
      </c>
      <c r="D356">
        <v>3</v>
      </c>
      <c r="E356" t="s">
        <v>307</v>
      </c>
      <c r="F356" t="s">
        <v>13</v>
      </c>
      <c r="G356">
        <v>0.33</v>
      </c>
      <c r="H356">
        <v>0</v>
      </c>
      <c r="I356">
        <v>2</v>
      </c>
      <c r="J356">
        <v>347080</v>
      </c>
      <c r="K356">
        <v>14.4</v>
      </c>
      <c r="M356" t="s">
        <v>17</v>
      </c>
    </row>
    <row r="357" spans="2:13" x14ac:dyDescent="0.3">
      <c r="B357">
        <v>1094</v>
      </c>
      <c r="C357">
        <v>0</v>
      </c>
      <c r="D357">
        <v>1</v>
      </c>
      <c r="E357" t="s">
        <v>308</v>
      </c>
      <c r="F357" t="s">
        <v>13</v>
      </c>
      <c r="G357">
        <v>47</v>
      </c>
      <c r="H357">
        <v>1</v>
      </c>
      <c r="I357">
        <v>0</v>
      </c>
      <c r="J357" t="s">
        <v>309</v>
      </c>
      <c r="K357">
        <v>227.52500000000001</v>
      </c>
      <c r="L357" t="s">
        <v>310</v>
      </c>
      <c r="M357" t="s">
        <v>25</v>
      </c>
    </row>
    <row r="358" spans="2:13" x14ac:dyDescent="0.3">
      <c r="B358">
        <v>1095</v>
      </c>
      <c r="C358">
        <v>1</v>
      </c>
      <c r="D358">
        <v>2</v>
      </c>
      <c r="E358" t="s">
        <v>311</v>
      </c>
      <c r="F358" t="s">
        <v>16</v>
      </c>
      <c r="G358">
        <v>8</v>
      </c>
      <c r="H358">
        <v>1</v>
      </c>
      <c r="I358">
        <v>1</v>
      </c>
      <c r="J358">
        <v>26360</v>
      </c>
      <c r="K358">
        <v>26</v>
      </c>
      <c r="M358" t="s">
        <v>17</v>
      </c>
    </row>
    <row r="359" spans="2:13" x14ac:dyDescent="0.3">
      <c r="B359">
        <v>1096</v>
      </c>
      <c r="C359">
        <v>0</v>
      </c>
      <c r="D359">
        <v>2</v>
      </c>
      <c r="E359" t="s">
        <v>312</v>
      </c>
      <c r="F359" t="s">
        <v>13</v>
      </c>
      <c r="G359">
        <v>25</v>
      </c>
      <c r="H359">
        <v>0</v>
      </c>
      <c r="I359">
        <v>0</v>
      </c>
      <c r="J359" t="s">
        <v>313</v>
      </c>
      <c r="K359">
        <v>10.5</v>
      </c>
      <c r="M359" t="s">
        <v>17</v>
      </c>
    </row>
    <row r="360" spans="2:13" x14ac:dyDescent="0.3">
      <c r="B360">
        <v>1097</v>
      </c>
      <c r="C360">
        <v>0</v>
      </c>
      <c r="D360">
        <v>1</v>
      </c>
      <c r="E360" t="s">
        <v>314</v>
      </c>
      <c r="F360" t="s">
        <v>13</v>
      </c>
      <c r="H360">
        <v>0</v>
      </c>
      <c r="I360">
        <v>0</v>
      </c>
      <c r="J360" t="s">
        <v>315</v>
      </c>
      <c r="K360">
        <v>25.741700000000002</v>
      </c>
      <c r="M360" t="s">
        <v>25</v>
      </c>
    </row>
    <row r="361" spans="2:13" x14ac:dyDescent="0.3">
      <c r="B361">
        <v>1098</v>
      </c>
      <c r="C361">
        <v>1</v>
      </c>
      <c r="D361">
        <v>3</v>
      </c>
      <c r="E361" t="s">
        <v>316</v>
      </c>
      <c r="F361" t="s">
        <v>16</v>
      </c>
      <c r="G361">
        <v>35</v>
      </c>
      <c r="H361">
        <v>0</v>
      </c>
      <c r="I361">
        <v>0</v>
      </c>
      <c r="J361">
        <v>9232</v>
      </c>
      <c r="K361">
        <v>7.75</v>
      </c>
      <c r="M361" t="s">
        <v>14</v>
      </c>
    </row>
    <row r="362" spans="2:13" x14ac:dyDescent="0.3">
      <c r="B362">
        <v>1099</v>
      </c>
      <c r="C362">
        <v>0</v>
      </c>
      <c r="D362">
        <v>2</v>
      </c>
      <c r="E362" t="s">
        <v>317</v>
      </c>
      <c r="F362" t="s">
        <v>13</v>
      </c>
      <c r="G362">
        <v>24</v>
      </c>
      <c r="H362">
        <v>0</v>
      </c>
      <c r="I362">
        <v>0</v>
      </c>
      <c r="J362">
        <v>28034</v>
      </c>
      <c r="K362">
        <v>10.5</v>
      </c>
      <c r="M362" t="s">
        <v>17</v>
      </c>
    </row>
    <row r="363" spans="2:13" x14ac:dyDescent="0.3">
      <c r="B363">
        <v>1100</v>
      </c>
      <c r="C363">
        <v>1</v>
      </c>
      <c r="D363">
        <v>1</v>
      </c>
      <c r="E363" t="s">
        <v>318</v>
      </c>
      <c r="F363" t="s">
        <v>16</v>
      </c>
      <c r="G363">
        <v>33</v>
      </c>
      <c r="H363">
        <v>0</v>
      </c>
      <c r="I363">
        <v>0</v>
      </c>
      <c r="J363" t="s">
        <v>319</v>
      </c>
      <c r="K363">
        <v>27.720800000000001</v>
      </c>
      <c r="L363" t="s">
        <v>320</v>
      </c>
      <c r="M363" t="s">
        <v>25</v>
      </c>
    </row>
    <row r="364" spans="2:13" x14ac:dyDescent="0.3">
      <c r="B364">
        <v>1101</v>
      </c>
      <c r="C364">
        <v>0</v>
      </c>
      <c r="D364">
        <v>3</v>
      </c>
      <c r="E364" t="s">
        <v>321</v>
      </c>
      <c r="F364" t="s">
        <v>13</v>
      </c>
      <c r="G364">
        <v>25</v>
      </c>
      <c r="H364">
        <v>0</v>
      </c>
      <c r="I364">
        <v>0</v>
      </c>
      <c r="J364">
        <v>349250</v>
      </c>
      <c r="K364">
        <v>7.8958000000000004</v>
      </c>
      <c r="M364" t="s">
        <v>17</v>
      </c>
    </row>
    <row r="365" spans="2:13" x14ac:dyDescent="0.3">
      <c r="B365">
        <v>1102</v>
      </c>
      <c r="C365">
        <v>0</v>
      </c>
      <c r="D365">
        <v>3</v>
      </c>
      <c r="E365" t="s">
        <v>322</v>
      </c>
      <c r="F365" t="s">
        <v>13</v>
      </c>
      <c r="G365">
        <v>32</v>
      </c>
      <c r="H365">
        <v>0</v>
      </c>
      <c r="I365">
        <v>0</v>
      </c>
      <c r="J365" t="s">
        <v>173</v>
      </c>
      <c r="K365">
        <v>22.524999999999999</v>
      </c>
      <c r="M365" t="s">
        <v>17</v>
      </c>
    </row>
    <row r="366" spans="2:13" x14ac:dyDescent="0.3">
      <c r="B366">
        <v>1103</v>
      </c>
      <c r="C366">
        <v>0</v>
      </c>
      <c r="D366">
        <v>3</v>
      </c>
      <c r="E366" t="s">
        <v>323</v>
      </c>
      <c r="F366" t="s">
        <v>13</v>
      </c>
      <c r="H366">
        <v>0</v>
      </c>
      <c r="I366">
        <v>0</v>
      </c>
      <c r="J366" t="s">
        <v>324</v>
      </c>
      <c r="K366">
        <v>7.05</v>
      </c>
      <c r="M366" t="s">
        <v>17</v>
      </c>
    </row>
    <row r="367" spans="2:13" x14ac:dyDescent="0.3">
      <c r="B367">
        <v>1104</v>
      </c>
      <c r="C367">
        <v>0</v>
      </c>
      <c r="D367">
        <v>2</v>
      </c>
      <c r="E367" t="s">
        <v>325</v>
      </c>
      <c r="F367" t="s">
        <v>13</v>
      </c>
      <c r="G367">
        <v>17</v>
      </c>
      <c r="H367">
        <v>0</v>
      </c>
      <c r="I367">
        <v>0</v>
      </c>
      <c r="J367" t="s">
        <v>326</v>
      </c>
      <c r="K367">
        <v>73.5</v>
      </c>
      <c r="M367" t="s">
        <v>17</v>
      </c>
    </row>
    <row r="368" spans="2:13" x14ac:dyDescent="0.3">
      <c r="B368">
        <v>1105</v>
      </c>
      <c r="C368">
        <v>1</v>
      </c>
      <c r="D368">
        <v>2</v>
      </c>
      <c r="E368" t="s">
        <v>327</v>
      </c>
      <c r="F368" t="s">
        <v>16</v>
      </c>
      <c r="G368">
        <v>60</v>
      </c>
      <c r="H368">
        <v>1</v>
      </c>
      <c r="I368">
        <v>0</v>
      </c>
      <c r="J368">
        <v>24065</v>
      </c>
      <c r="K368">
        <v>26</v>
      </c>
      <c r="M368" t="s">
        <v>17</v>
      </c>
    </row>
    <row r="369" spans="2:13" x14ac:dyDescent="0.3">
      <c r="B369">
        <v>1106</v>
      </c>
      <c r="C369">
        <v>1</v>
      </c>
      <c r="D369">
        <v>3</v>
      </c>
      <c r="E369" t="s">
        <v>328</v>
      </c>
      <c r="F369" t="s">
        <v>16</v>
      </c>
      <c r="G369">
        <v>38</v>
      </c>
      <c r="H369">
        <v>4</v>
      </c>
      <c r="I369">
        <v>2</v>
      </c>
      <c r="J369">
        <v>347091</v>
      </c>
      <c r="K369">
        <v>7.7750000000000004</v>
      </c>
      <c r="M369" t="s">
        <v>17</v>
      </c>
    </row>
    <row r="370" spans="2:13" x14ac:dyDescent="0.3">
      <c r="B370">
        <v>1107</v>
      </c>
      <c r="C370">
        <v>0</v>
      </c>
      <c r="D370">
        <v>1</v>
      </c>
      <c r="E370" t="s">
        <v>329</v>
      </c>
      <c r="F370" t="s">
        <v>13</v>
      </c>
      <c r="G370">
        <v>42</v>
      </c>
      <c r="H370">
        <v>0</v>
      </c>
      <c r="I370">
        <v>0</v>
      </c>
      <c r="J370">
        <v>113038</v>
      </c>
      <c r="K370">
        <v>42.5</v>
      </c>
      <c r="L370" t="s">
        <v>330</v>
      </c>
      <c r="M370" t="s">
        <v>17</v>
      </c>
    </row>
    <row r="371" spans="2:13" x14ac:dyDescent="0.3">
      <c r="B371">
        <v>1108</v>
      </c>
      <c r="C371">
        <v>1</v>
      </c>
      <c r="D371">
        <v>3</v>
      </c>
      <c r="E371" t="s">
        <v>331</v>
      </c>
      <c r="F371" t="s">
        <v>16</v>
      </c>
      <c r="H371">
        <v>0</v>
      </c>
      <c r="I371">
        <v>0</v>
      </c>
      <c r="J371">
        <v>330924</v>
      </c>
      <c r="K371">
        <v>7.8792</v>
      </c>
      <c r="M371" t="s">
        <v>14</v>
      </c>
    </row>
    <row r="372" spans="2:13" x14ac:dyDescent="0.3">
      <c r="B372">
        <v>1109</v>
      </c>
      <c r="C372">
        <v>0</v>
      </c>
      <c r="D372">
        <v>1</v>
      </c>
      <c r="E372" t="s">
        <v>332</v>
      </c>
      <c r="F372" t="s">
        <v>13</v>
      </c>
      <c r="G372">
        <v>57</v>
      </c>
      <c r="H372">
        <v>1</v>
      </c>
      <c r="I372">
        <v>1</v>
      </c>
      <c r="J372">
        <v>36928</v>
      </c>
      <c r="K372">
        <v>164.86670000000001</v>
      </c>
      <c r="M372" t="s">
        <v>17</v>
      </c>
    </row>
    <row r="373" spans="2:13" x14ac:dyDescent="0.3">
      <c r="B373">
        <v>1110</v>
      </c>
      <c r="C373">
        <v>1</v>
      </c>
      <c r="D373">
        <v>1</v>
      </c>
      <c r="E373" t="s">
        <v>333</v>
      </c>
      <c r="F373" t="s">
        <v>16</v>
      </c>
      <c r="G373">
        <v>50</v>
      </c>
      <c r="H373">
        <v>1</v>
      </c>
      <c r="I373">
        <v>1</v>
      </c>
      <c r="J373">
        <v>113503</v>
      </c>
      <c r="K373">
        <v>211.5</v>
      </c>
      <c r="L373" t="s">
        <v>334</v>
      </c>
      <c r="M373" t="s">
        <v>25</v>
      </c>
    </row>
    <row r="374" spans="2:13" x14ac:dyDescent="0.3">
      <c r="B374">
        <v>1111</v>
      </c>
      <c r="C374">
        <v>0</v>
      </c>
      <c r="D374">
        <v>3</v>
      </c>
      <c r="E374" t="s">
        <v>335</v>
      </c>
      <c r="F374" t="s">
        <v>13</v>
      </c>
      <c r="H374">
        <v>0</v>
      </c>
      <c r="I374">
        <v>0</v>
      </c>
      <c r="J374">
        <v>32302</v>
      </c>
      <c r="K374">
        <v>8.0500000000000007</v>
      </c>
      <c r="M374" t="s">
        <v>17</v>
      </c>
    </row>
    <row r="375" spans="2:13" x14ac:dyDescent="0.3">
      <c r="B375">
        <v>1112</v>
      </c>
      <c r="C375">
        <v>1</v>
      </c>
      <c r="D375">
        <v>2</v>
      </c>
      <c r="E375" t="s">
        <v>336</v>
      </c>
      <c r="F375" t="s">
        <v>16</v>
      </c>
      <c r="G375">
        <v>30</v>
      </c>
      <c r="H375">
        <v>1</v>
      </c>
      <c r="I375">
        <v>0</v>
      </c>
      <c r="J375" t="s">
        <v>337</v>
      </c>
      <c r="K375">
        <v>13.8583</v>
      </c>
      <c r="M375" t="s">
        <v>25</v>
      </c>
    </row>
    <row r="376" spans="2:13" x14ac:dyDescent="0.3">
      <c r="B376">
        <v>1113</v>
      </c>
      <c r="C376">
        <v>0</v>
      </c>
      <c r="D376">
        <v>3</v>
      </c>
      <c r="E376" t="s">
        <v>338</v>
      </c>
      <c r="F376" t="s">
        <v>13</v>
      </c>
      <c r="G376">
        <v>21</v>
      </c>
      <c r="H376">
        <v>0</v>
      </c>
      <c r="I376">
        <v>0</v>
      </c>
      <c r="J376">
        <v>342684</v>
      </c>
      <c r="K376">
        <v>8.0500000000000007</v>
      </c>
      <c r="M376" t="s">
        <v>17</v>
      </c>
    </row>
    <row r="377" spans="2:13" x14ac:dyDescent="0.3">
      <c r="B377">
        <v>1114</v>
      </c>
      <c r="C377">
        <v>1</v>
      </c>
      <c r="D377">
        <v>2</v>
      </c>
      <c r="E377" t="s">
        <v>339</v>
      </c>
      <c r="F377" t="s">
        <v>16</v>
      </c>
      <c r="G377">
        <v>22</v>
      </c>
      <c r="H377">
        <v>0</v>
      </c>
      <c r="I377">
        <v>0</v>
      </c>
      <c r="J377" t="s">
        <v>340</v>
      </c>
      <c r="K377">
        <v>10.5</v>
      </c>
      <c r="L377" t="s">
        <v>341</v>
      </c>
      <c r="M377" t="s">
        <v>17</v>
      </c>
    </row>
    <row r="378" spans="2:13" x14ac:dyDescent="0.3">
      <c r="B378">
        <v>1115</v>
      </c>
      <c r="C378">
        <v>0</v>
      </c>
      <c r="D378">
        <v>3</v>
      </c>
      <c r="E378" t="s">
        <v>342</v>
      </c>
      <c r="F378" t="s">
        <v>13</v>
      </c>
      <c r="G378">
        <v>21</v>
      </c>
      <c r="H378">
        <v>0</v>
      </c>
      <c r="I378">
        <v>0</v>
      </c>
      <c r="J378">
        <v>350053</v>
      </c>
      <c r="K378">
        <v>7.7957999999999998</v>
      </c>
      <c r="M378" t="s">
        <v>17</v>
      </c>
    </row>
    <row r="379" spans="2:13" x14ac:dyDescent="0.3">
      <c r="B379">
        <v>1116</v>
      </c>
      <c r="C379">
        <v>1</v>
      </c>
      <c r="D379">
        <v>1</v>
      </c>
      <c r="E379" t="s">
        <v>343</v>
      </c>
      <c r="F379" t="s">
        <v>16</v>
      </c>
      <c r="G379">
        <v>53</v>
      </c>
      <c r="H379">
        <v>0</v>
      </c>
      <c r="I379">
        <v>0</v>
      </c>
      <c r="J379" t="s">
        <v>344</v>
      </c>
      <c r="K379">
        <v>27.445799999999998</v>
      </c>
      <c r="M379" t="s">
        <v>25</v>
      </c>
    </row>
    <row r="380" spans="2:13" x14ac:dyDescent="0.3">
      <c r="B380">
        <v>1117</v>
      </c>
      <c r="C380">
        <v>1</v>
      </c>
      <c r="D380">
        <v>3</v>
      </c>
      <c r="E380" t="s">
        <v>345</v>
      </c>
      <c r="F380" t="s">
        <v>16</v>
      </c>
      <c r="H380">
        <v>0</v>
      </c>
      <c r="I380">
        <v>2</v>
      </c>
      <c r="J380">
        <v>2661</v>
      </c>
      <c r="K380">
        <v>15.245799999999999</v>
      </c>
      <c r="M380" t="s">
        <v>25</v>
      </c>
    </row>
    <row r="381" spans="2:13" x14ac:dyDescent="0.3">
      <c r="B381">
        <v>1118</v>
      </c>
      <c r="C381">
        <v>0</v>
      </c>
      <c r="D381">
        <v>3</v>
      </c>
      <c r="E381" t="s">
        <v>346</v>
      </c>
      <c r="F381" t="s">
        <v>13</v>
      </c>
      <c r="G381">
        <v>23</v>
      </c>
      <c r="H381">
        <v>0</v>
      </c>
      <c r="I381">
        <v>0</v>
      </c>
      <c r="J381">
        <v>350054</v>
      </c>
      <c r="K381">
        <v>7.7957999999999998</v>
      </c>
      <c r="M381" t="s">
        <v>17</v>
      </c>
    </row>
    <row r="382" spans="2:13" x14ac:dyDescent="0.3">
      <c r="B382">
        <v>1119</v>
      </c>
      <c r="C382">
        <v>1</v>
      </c>
      <c r="D382">
        <v>3</v>
      </c>
      <c r="E382" t="s">
        <v>347</v>
      </c>
      <c r="F382" t="s">
        <v>16</v>
      </c>
      <c r="H382">
        <v>0</v>
      </c>
      <c r="I382">
        <v>0</v>
      </c>
      <c r="J382">
        <v>370368</v>
      </c>
      <c r="K382">
        <v>7.75</v>
      </c>
      <c r="M382" t="s">
        <v>14</v>
      </c>
    </row>
    <row r="383" spans="2:13" x14ac:dyDescent="0.3">
      <c r="B383">
        <v>1120</v>
      </c>
      <c r="C383">
        <v>0</v>
      </c>
      <c r="D383">
        <v>3</v>
      </c>
      <c r="E383" t="s">
        <v>348</v>
      </c>
      <c r="F383" t="s">
        <v>13</v>
      </c>
      <c r="G383">
        <v>40.5</v>
      </c>
      <c r="H383">
        <v>0</v>
      </c>
      <c r="I383">
        <v>0</v>
      </c>
      <c r="J383" t="s">
        <v>349</v>
      </c>
      <c r="K383">
        <v>15.1</v>
      </c>
      <c r="M383" t="s">
        <v>17</v>
      </c>
    </row>
    <row r="384" spans="2:13" x14ac:dyDescent="0.3">
      <c r="B384">
        <v>1121</v>
      </c>
      <c r="C384">
        <v>0</v>
      </c>
      <c r="D384">
        <v>2</v>
      </c>
      <c r="E384" t="s">
        <v>350</v>
      </c>
      <c r="F384" t="s">
        <v>13</v>
      </c>
      <c r="G384">
        <v>36</v>
      </c>
      <c r="H384">
        <v>0</v>
      </c>
      <c r="I384">
        <v>0</v>
      </c>
      <c r="J384">
        <v>242963</v>
      </c>
      <c r="K384">
        <v>13</v>
      </c>
      <c r="M384" t="s">
        <v>17</v>
      </c>
    </row>
    <row r="385" spans="2:13" x14ac:dyDescent="0.3">
      <c r="B385">
        <v>1122</v>
      </c>
      <c r="C385">
        <v>0</v>
      </c>
      <c r="D385">
        <v>2</v>
      </c>
      <c r="E385" t="s">
        <v>351</v>
      </c>
      <c r="F385" t="s">
        <v>13</v>
      </c>
      <c r="G385">
        <v>14</v>
      </c>
      <c r="H385">
        <v>0</v>
      </c>
      <c r="I385">
        <v>0</v>
      </c>
      <c r="J385">
        <v>220845</v>
      </c>
      <c r="K385">
        <v>65</v>
      </c>
      <c r="M385" t="s">
        <v>17</v>
      </c>
    </row>
    <row r="386" spans="2:13" x14ac:dyDescent="0.3">
      <c r="B386">
        <v>1123</v>
      </c>
      <c r="C386">
        <v>1</v>
      </c>
      <c r="D386">
        <v>1</v>
      </c>
      <c r="E386" t="s">
        <v>352</v>
      </c>
      <c r="F386" t="s">
        <v>16</v>
      </c>
      <c r="G386">
        <v>21</v>
      </c>
      <c r="H386">
        <v>0</v>
      </c>
      <c r="I386">
        <v>0</v>
      </c>
      <c r="J386">
        <v>113795</v>
      </c>
      <c r="K386">
        <v>26.55</v>
      </c>
      <c r="M386" t="s">
        <v>17</v>
      </c>
    </row>
    <row r="387" spans="2:13" x14ac:dyDescent="0.3">
      <c r="B387">
        <v>1124</v>
      </c>
      <c r="C387">
        <v>0</v>
      </c>
      <c r="D387">
        <v>3</v>
      </c>
      <c r="E387" t="s">
        <v>353</v>
      </c>
      <c r="F387" t="s">
        <v>13</v>
      </c>
      <c r="G387">
        <v>21</v>
      </c>
      <c r="H387">
        <v>1</v>
      </c>
      <c r="I387">
        <v>0</v>
      </c>
      <c r="J387">
        <v>3101266</v>
      </c>
      <c r="K387">
        <v>6.4958</v>
      </c>
      <c r="M387" t="s">
        <v>17</v>
      </c>
    </row>
    <row r="388" spans="2:13" x14ac:dyDescent="0.3">
      <c r="B388">
        <v>1125</v>
      </c>
      <c r="C388">
        <v>0</v>
      </c>
      <c r="D388">
        <v>3</v>
      </c>
      <c r="E388" t="s">
        <v>354</v>
      </c>
      <c r="F388" t="s">
        <v>13</v>
      </c>
      <c r="H388">
        <v>0</v>
      </c>
      <c r="I388">
        <v>0</v>
      </c>
      <c r="J388">
        <v>330971</v>
      </c>
      <c r="K388">
        <v>7.8792</v>
      </c>
      <c r="M388" t="s">
        <v>14</v>
      </c>
    </row>
    <row r="389" spans="2:13" x14ac:dyDescent="0.3">
      <c r="B389">
        <v>1126</v>
      </c>
      <c r="C389">
        <v>0</v>
      </c>
      <c r="D389">
        <v>1</v>
      </c>
      <c r="E389" t="s">
        <v>355</v>
      </c>
      <c r="F389" t="s">
        <v>13</v>
      </c>
      <c r="G389">
        <v>39</v>
      </c>
      <c r="H389">
        <v>1</v>
      </c>
      <c r="I389">
        <v>0</v>
      </c>
      <c r="J389" t="s">
        <v>356</v>
      </c>
      <c r="K389">
        <v>71.283299999999997</v>
      </c>
      <c r="L389" t="s">
        <v>357</v>
      </c>
      <c r="M389" t="s">
        <v>25</v>
      </c>
    </row>
    <row r="390" spans="2:13" x14ac:dyDescent="0.3">
      <c r="B390">
        <v>1127</v>
      </c>
      <c r="C390">
        <v>0</v>
      </c>
      <c r="D390">
        <v>3</v>
      </c>
      <c r="E390" t="s">
        <v>358</v>
      </c>
      <c r="F390" t="s">
        <v>13</v>
      </c>
      <c r="G390">
        <v>20</v>
      </c>
      <c r="H390">
        <v>0</v>
      </c>
      <c r="I390">
        <v>0</v>
      </c>
      <c r="J390">
        <v>350416</v>
      </c>
      <c r="K390">
        <v>7.8541999999999996</v>
      </c>
      <c r="M390" t="s">
        <v>17</v>
      </c>
    </row>
    <row r="391" spans="2:13" x14ac:dyDescent="0.3">
      <c r="B391">
        <v>1128</v>
      </c>
      <c r="C391">
        <v>0</v>
      </c>
      <c r="D391">
        <v>1</v>
      </c>
      <c r="E391" t="s">
        <v>359</v>
      </c>
      <c r="F391" t="s">
        <v>13</v>
      </c>
      <c r="G391">
        <v>64</v>
      </c>
      <c r="H391">
        <v>1</v>
      </c>
      <c r="I391">
        <v>0</v>
      </c>
      <c r="J391">
        <v>110813</v>
      </c>
      <c r="K391">
        <v>75.25</v>
      </c>
      <c r="L391" t="s">
        <v>360</v>
      </c>
      <c r="M391" t="s">
        <v>25</v>
      </c>
    </row>
    <row r="392" spans="2:13" x14ac:dyDescent="0.3">
      <c r="B392">
        <v>1129</v>
      </c>
      <c r="C392">
        <v>0</v>
      </c>
      <c r="D392">
        <v>3</v>
      </c>
      <c r="E392" t="s">
        <v>361</v>
      </c>
      <c r="F392" t="s">
        <v>13</v>
      </c>
      <c r="G392">
        <v>20</v>
      </c>
      <c r="H392">
        <v>0</v>
      </c>
      <c r="I392">
        <v>0</v>
      </c>
      <c r="J392">
        <v>2679</v>
      </c>
      <c r="K392">
        <v>7.2249999999999996</v>
      </c>
      <c r="M392" t="s">
        <v>25</v>
      </c>
    </row>
    <row r="393" spans="2:13" x14ac:dyDescent="0.3">
      <c r="B393">
        <v>1130</v>
      </c>
      <c r="C393">
        <v>1</v>
      </c>
      <c r="D393">
        <v>2</v>
      </c>
      <c r="E393" t="s">
        <v>362</v>
      </c>
      <c r="F393" t="s">
        <v>16</v>
      </c>
      <c r="G393">
        <v>18</v>
      </c>
      <c r="H393">
        <v>1</v>
      </c>
      <c r="I393">
        <v>1</v>
      </c>
      <c r="J393">
        <v>250650</v>
      </c>
      <c r="K393">
        <v>13</v>
      </c>
      <c r="M393" t="s">
        <v>17</v>
      </c>
    </row>
    <row r="394" spans="2:13" x14ac:dyDescent="0.3">
      <c r="B394">
        <v>1131</v>
      </c>
      <c r="C394">
        <v>1</v>
      </c>
      <c r="D394">
        <v>1</v>
      </c>
      <c r="E394" t="s">
        <v>363</v>
      </c>
      <c r="F394" t="s">
        <v>16</v>
      </c>
      <c r="G394">
        <v>48</v>
      </c>
      <c r="H394">
        <v>1</v>
      </c>
      <c r="I394">
        <v>0</v>
      </c>
      <c r="J394" t="s">
        <v>364</v>
      </c>
      <c r="K394">
        <v>106.425</v>
      </c>
      <c r="L394" t="s">
        <v>365</v>
      </c>
      <c r="M394" t="s">
        <v>25</v>
      </c>
    </row>
    <row r="395" spans="2:13" x14ac:dyDescent="0.3">
      <c r="B395">
        <v>1132</v>
      </c>
      <c r="C395">
        <v>1</v>
      </c>
      <c r="D395">
        <v>1</v>
      </c>
      <c r="E395" t="s">
        <v>366</v>
      </c>
      <c r="F395" t="s">
        <v>16</v>
      </c>
      <c r="G395">
        <v>55</v>
      </c>
      <c r="H395">
        <v>0</v>
      </c>
      <c r="I395">
        <v>0</v>
      </c>
      <c r="J395">
        <v>112377</v>
      </c>
      <c r="K395">
        <v>27.720800000000001</v>
      </c>
      <c r="M395" t="s">
        <v>25</v>
      </c>
    </row>
    <row r="396" spans="2:13" x14ac:dyDescent="0.3">
      <c r="B396">
        <v>1133</v>
      </c>
      <c r="C396">
        <v>1</v>
      </c>
      <c r="D396">
        <v>2</v>
      </c>
      <c r="E396" t="s">
        <v>367</v>
      </c>
      <c r="F396" t="s">
        <v>16</v>
      </c>
      <c r="G396">
        <v>45</v>
      </c>
      <c r="H396">
        <v>0</v>
      </c>
      <c r="I396">
        <v>2</v>
      </c>
      <c r="J396">
        <v>237789</v>
      </c>
      <c r="K396">
        <v>30</v>
      </c>
      <c r="M396" t="s">
        <v>17</v>
      </c>
    </row>
    <row r="397" spans="2:13" x14ac:dyDescent="0.3">
      <c r="B397">
        <v>1134</v>
      </c>
      <c r="C397">
        <v>0</v>
      </c>
      <c r="D397">
        <v>1</v>
      </c>
      <c r="E397" t="s">
        <v>368</v>
      </c>
      <c r="F397" t="s">
        <v>13</v>
      </c>
      <c r="G397">
        <v>45</v>
      </c>
      <c r="H397">
        <v>1</v>
      </c>
      <c r="I397">
        <v>1</v>
      </c>
      <c r="J397">
        <v>16966</v>
      </c>
      <c r="K397">
        <v>134.5</v>
      </c>
      <c r="L397" t="s">
        <v>301</v>
      </c>
      <c r="M397" t="s">
        <v>25</v>
      </c>
    </row>
    <row r="398" spans="2:13" x14ac:dyDescent="0.3">
      <c r="B398">
        <v>1135</v>
      </c>
      <c r="C398">
        <v>0</v>
      </c>
      <c r="D398">
        <v>3</v>
      </c>
      <c r="E398" t="s">
        <v>369</v>
      </c>
      <c r="F398" t="s">
        <v>13</v>
      </c>
      <c r="H398">
        <v>0</v>
      </c>
      <c r="I398">
        <v>0</v>
      </c>
      <c r="J398">
        <v>3470</v>
      </c>
      <c r="K398">
        <v>7.8875000000000002</v>
      </c>
      <c r="M398" t="s">
        <v>17</v>
      </c>
    </row>
    <row r="399" spans="2:13" x14ac:dyDescent="0.3">
      <c r="B399">
        <v>1136</v>
      </c>
      <c r="C399">
        <v>0</v>
      </c>
      <c r="D399">
        <v>3</v>
      </c>
      <c r="E399" t="s">
        <v>370</v>
      </c>
      <c r="F399" t="s">
        <v>13</v>
      </c>
      <c r="H399">
        <v>1</v>
      </c>
      <c r="I399">
        <v>2</v>
      </c>
      <c r="J399" t="s">
        <v>69</v>
      </c>
      <c r="K399">
        <v>23.45</v>
      </c>
      <c r="M399" t="s">
        <v>17</v>
      </c>
    </row>
    <row r="400" spans="2:13" x14ac:dyDescent="0.3">
      <c r="B400">
        <v>1137</v>
      </c>
      <c r="C400">
        <v>0</v>
      </c>
      <c r="D400">
        <v>1</v>
      </c>
      <c r="E400" t="s">
        <v>371</v>
      </c>
      <c r="F400" t="s">
        <v>13</v>
      </c>
      <c r="G400">
        <v>41</v>
      </c>
      <c r="H400">
        <v>1</v>
      </c>
      <c r="I400">
        <v>0</v>
      </c>
      <c r="J400">
        <v>17464</v>
      </c>
      <c r="K400">
        <v>51.862499999999997</v>
      </c>
      <c r="L400" t="s">
        <v>372</v>
      </c>
      <c r="M400" t="s">
        <v>17</v>
      </c>
    </row>
    <row r="401" spans="2:13" x14ac:dyDescent="0.3">
      <c r="B401">
        <v>1138</v>
      </c>
      <c r="C401">
        <v>1</v>
      </c>
      <c r="D401">
        <v>2</v>
      </c>
      <c r="E401" t="s">
        <v>373</v>
      </c>
      <c r="F401" t="s">
        <v>16</v>
      </c>
      <c r="G401">
        <v>22</v>
      </c>
      <c r="H401">
        <v>0</v>
      </c>
      <c r="I401">
        <v>0</v>
      </c>
      <c r="J401" t="s">
        <v>117</v>
      </c>
      <c r="K401">
        <v>21</v>
      </c>
      <c r="M401" t="s">
        <v>17</v>
      </c>
    </row>
    <row r="402" spans="2:13" x14ac:dyDescent="0.3">
      <c r="B402">
        <v>1139</v>
      </c>
      <c r="C402">
        <v>0</v>
      </c>
      <c r="D402">
        <v>2</v>
      </c>
      <c r="E402" t="s">
        <v>374</v>
      </c>
      <c r="F402" t="s">
        <v>13</v>
      </c>
      <c r="G402">
        <v>42</v>
      </c>
      <c r="H402">
        <v>1</v>
      </c>
      <c r="I402">
        <v>1</v>
      </c>
      <c r="J402">
        <v>28220</v>
      </c>
      <c r="K402">
        <v>32.5</v>
      </c>
      <c r="M402" t="s">
        <v>17</v>
      </c>
    </row>
    <row r="403" spans="2:13" x14ac:dyDescent="0.3">
      <c r="B403">
        <v>1140</v>
      </c>
      <c r="C403">
        <v>1</v>
      </c>
      <c r="D403">
        <v>2</v>
      </c>
      <c r="E403" t="s">
        <v>375</v>
      </c>
      <c r="F403" t="s">
        <v>16</v>
      </c>
      <c r="G403">
        <v>29</v>
      </c>
      <c r="H403">
        <v>1</v>
      </c>
      <c r="I403">
        <v>0</v>
      </c>
      <c r="J403">
        <v>26707</v>
      </c>
      <c r="K403">
        <v>26</v>
      </c>
      <c r="M403" t="s">
        <v>17</v>
      </c>
    </row>
    <row r="404" spans="2:13" x14ac:dyDescent="0.3">
      <c r="B404">
        <v>1141</v>
      </c>
      <c r="C404">
        <v>1</v>
      </c>
      <c r="D404">
        <v>3</v>
      </c>
      <c r="E404" t="s">
        <v>376</v>
      </c>
      <c r="F404" t="s">
        <v>16</v>
      </c>
      <c r="H404">
        <v>1</v>
      </c>
      <c r="I404">
        <v>0</v>
      </c>
      <c r="J404">
        <v>2660</v>
      </c>
      <c r="K404">
        <v>14.4542</v>
      </c>
      <c r="M404" t="s">
        <v>25</v>
      </c>
    </row>
    <row r="405" spans="2:13" x14ac:dyDescent="0.3">
      <c r="B405">
        <v>1142</v>
      </c>
      <c r="C405">
        <v>1</v>
      </c>
      <c r="D405">
        <v>2</v>
      </c>
      <c r="E405" t="s">
        <v>377</v>
      </c>
      <c r="F405" t="s">
        <v>16</v>
      </c>
      <c r="G405">
        <v>0.92</v>
      </c>
      <c r="H405">
        <v>1</v>
      </c>
      <c r="I405">
        <v>2</v>
      </c>
      <c r="J405" t="s">
        <v>378</v>
      </c>
      <c r="K405">
        <v>27.75</v>
      </c>
      <c r="M405" t="s">
        <v>17</v>
      </c>
    </row>
    <row r="406" spans="2:13" x14ac:dyDescent="0.3">
      <c r="B406">
        <v>1143</v>
      </c>
      <c r="C406">
        <v>0</v>
      </c>
      <c r="D406">
        <v>3</v>
      </c>
      <c r="E406" t="s">
        <v>379</v>
      </c>
      <c r="F406" t="s">
        <v>13</v>
      </c>
      <c r="G406">
        <v>20</v>
      </c>
      <c r="H406">
        <v>0</v>
      </c>
      <c r="I406">
        <v>0</v>
      </c>
      <c r="J406" t="s">
        <v>380</v>
      </c>
      <c r="K406">
        <v>7.9249999999999998</v>
      </c>
      <c r="M406" t="s">
        <v>17</v>
      </c>
    </row>
    <row r="407" spans="2:13" x14ac:dyDescent="0.3">
      <c r="B407">
        <v>1144</v>
      </c>
      <c r="C407">
        <v>0</v>
      </c>
      <c r="D407">
        <v>1</v>
      </c>
      <c r="E407" t="s">
        <v>381</v>
      </c>
      <c r="F407" t="s">
        <v>13</v>
      </c>
      <c r="G407">
        <v>27</v>
      </c>
      <c r="H407">
        <v>1</v>
      </c>
      <c r="I407">
        <v>0</v>
      </c>
      <c r="J407">
        <v>13508</v>
      </c>
      <c r="K407">
        <v>136.7792</v>
      </c>
      <c r="L407" t="s">
        <v>382</v>
      </c>
      <c r="M407" t="s">
        <v>25</v>
      </c>
    </row>
    <row r="408" spans="2:13" x14ac:dyDescent="0.3">
      <c r="B408">
        <v>1145</v>
      </c>
      <c r="C408">
        <v>0</v>
      </c>
      <c r="D408">
        <v>3</v>
      </c>
      <c r="E408" t="s">
        <v>383</v>
      </c>
      <c r="F408" t="s">
        <v>13</v>
      </c>
      <c r="G408">
        <v>24</v>
      </c>
      <c r="H408">
        <v>0</v>
      </c>
      <c r="I408">
        <v>0</v>
      </c>
      <c r="J408">
        <v>7266</v>
      </c>
      <c r="K408">
        <v>9.3249999999999993</v>
      </c>
      <c r="M408" t="s">
        <v>17</v>
      </c>
    </row>
    <row r="409" spans="2:13" x14ac:dyDescent="0.3">
      <c r="B409">
        <v>1146</v>
      </c>
      <c r="C409">
        <v>0</v>
      </c>
      <c r="D409">
        <v>3</v>
      </c>
      <c r="E409" t="s">
        <v>384</v>
      </c>
      <c r="F409" t="s">
        <v>13</v>
      </c>
      <c r="G409">
        <v>32.5</v>
      </c>
      <c r="H409">
        <v>0</v>
      </c>
      <c r="I409">
        <v>0</v>
      </c>
      <c r="J409">
        <v>345775</v>
      </c>
      <c r="K409">
        <v>9.5</v>
      </c>
      <c r="M409" t="s">
        <v>17</v>
      </c>
    </row>
    <row r="410" spans="2:13" x14ac:dyDescent="0.3">
      <c r="B410">
        <v>1147</v>
      </c>
      <c r="C410">
        <v>0</v>
      </c>
      <c r="D410">
        <v>3</v>
      </c>
      <c r="E410" t="s">
        <v>385</v>
      </c>
      <c r="F410" t="s">
        <v>13</v>
      </c>
      <c r="H410">
        <v>0</v>
      </c>
      <c r="I410">
        <v>0</v>
      </c>
      <c r="J410" t="s">
        <v>386</v>
      </c>
      <c r="K410">
        <v>7.55</v>
      </c>
      <c r="M410" t="s">
        <v>17</v>
      </c>
    </row>
    <row r="411" spans="2:13" x14ac:dyDescent="0.3">
      <c r="B411">
        <v>1148</v>
      </c>
      <c r="C411">
        <v>0</v>
      </c>
      <c r="D411">
        <v>3</v>
      </c>
      <c r="E411" t="s">
        <v>387</v>
      </c>
      <c r="F411" t="s">
        <v>13</v>
      </c>
      <c r="H411">
        <v>0</v>
      </c>
      <c r="I411">
        <v>0</v>
      </c>
      <c r="J411" t="s">
        <v>388</v>
      </c>
      <c r="K411">
        <v>7.75</v>
      </c>
      <c r="M411" t="s">
        <v>14</v>
      </c>
    </row>
    <row r="412" spans="2:13" x14ac:dyDescent="0.3">
      <c r="B412">
        <v>1149</v>
      </c>
      <c r="C412">
        <v>0</v>
      </c>
      <c r="D412">
        <v>3</v>
      </c>
      <c r="E412" t="s">
        <v>389</v>
      </c>
      <c r="F412" t="s">
        <v>13</v>
      </c>
      <c r="G412">
        <v>28</v>
      </c>
      <c r="H412">
        <v>0</v>
      </c>
      <c r="I412">
        <v>0</v>
      </c>
      <c r="J412">
        <v>363611</v>
      </c>
      <c r="K412">
        <v>8.0500000000000007</v>
      </c>
      <c r="M412" t="s">
        <v>17</v>
      </c>
    </row>
    <row r="413" spans="2:13" x14ac:dyDescent="0.3">
      <c r="B413">
        <v>1150</v>
      </c>
      <c r="C413">
        <v>1</v>
      </c>
      <c r="D413">
        <v>2</v>
      </c>
      <c r="E413" t="s">
        <v>390</v>
      </c>
      <c r="F413" t="s">
        <v>16</v>
      </c>
      <c r="G413">
        <v>19</v>
      </c>
      <c r="H413">
        <v>0</v>
      </c>
      <c r="I413">
        <v>0</v>
      </c>
      <c r="J413">
        <v>28404</v>
      </c>
      <c r="K413">
        <v>13</v>
      </c>
      <c r="M413" t="s">
        <v>17</v>
      </c>
    </row>
    <row r="414" spans="2:13" x14ac:dyDescent="0.3">
      <c r="B414">
        <v>1151</v>
      </c>
      <c r="C414">
        <v>0</v>
      </c>
      <c r="D414">
        <v>3</v>
      </c>
      <c r="E414" t="s">
        <v>391</v>
      </c>
      <c r="F414" t="s">
        <v>13</v>
      </c>
      <c r="G414">
        <v>21</v>
      </c>
      <c r="H414">
        <v>0</v>
      </c>
      <c r="I414">
        <v>0</v>
      </c>
      <c r="J414">
        <v>345501</v>
      </c>
      <c r="K414">
        <v>7.7750000000000004</v>
      </c>
      <c r="M414" t="s">
        <v>17</v>
      </c>
    </row>
    <row r="415" spans="2:13" x14ac:dyDescent="0.3">
      <c r="B415">
        <v>1152</v>
      </c>
      <c r="C415">
        <v>0</v>
      </c>
      <c r="D415">
        <v>3</v>
      </c>
      <c r="E415" t="s">
        <v>392</v>
      </c>
      <c r="F415" t="s">
        <v>13</v>
      </c>
      <c r="G415">
        <v>36.5</v>
      </c>
      <c r="H415">
        <v>1</v>
      </c>
      <c r="I415">
        <v>0</v>
      </c>
      <c r="J415">
        <v>345572</v>
      </c>
      <c r="K415">
        <v>17.399999999999999</v>
      </c>
      <c r="M415" t="s">
        <v>17</v>
      </c>
    </row>
    <row r="416" spans="2:13" x14ac:dyDescent="0.3">
      <c r="B416">
        <v>1153</v>
      </c>
      <c r="C416">
        <v>0</v>
      </c>
      <c r="D416">
        <v>3</v>
      </c>
      <c r="E416" t="s">
        <v>393</v>
      </c>
      <c r="F416" t="s">
        <v>13</v>
      </c>
      <c r="G416">
        <v>21</v>
      </c>
      <c r="H416">
        <v>0</v>
      </c>
      <c r="I416">
        <v>0</v>
      </c>
      <c r="J416">
        <v>350410</v>
      </c>
      <c r="K416">
        <v>7.8541999999999996</v>
      </c>
      <c r="M416" t="s">
        <v>17</v>
      </c>
    </row>
    <row r="417" spans="2:13" x14ac:dyDescent="0.3">
      <c r="B417">
        <v>1154</v>
      </c>
      <c r="C417">
        <v>1</v>
      </c>
      <c r="D417">
        <v>2</v>
      </c>
      <c r="E417" t="s">
        <v>394</v>
      </c>
      <c r="F417" t="s">
        <v>16</v>
      </c>
      <c r="G417">
        <v>29</v>
      </c>
      <c r="H417">
        <v>0</v>
      </c>
      <c r="I417">
        <v>2</v>
      </c>
      <c r="J417">
        <v>29103</v>
      </c>
      <c r="K417">
        <v>23</v>
      </c>
      <c r="M417" t="s">
        <v>17</v>
      </c>
    </row>
    <row r="418" spans="2:13" x14ac:dyDescent="0.3">
      <c r="B418">
        <v>1155</v>
      </c>
      <c r="C418">
        <v>1</v>
      </c>
      <c r="D418">
        <v>3</v>
      </c>
      <c r="E418" t="s">
        <v>395</v>
      </c>
      <c r="F418" t="s">
        <v>16</v>
      </c>
      <c r="G418">
        <v>1</v>
      </c>
      <c r="H418">
        <v>1</v>
      </c>
      <c r="I418">
        <v>1</v>
      </c>
      <c r="J418">
        <v>350405</v>
      </c>
      <c r="K418">
        <v>12.183299999999999</v>
      </c>
      <c r="M418" t="s">
        <v>17</v>
      </c>
    </row>
    <row r="419" spans="2:13" x14ac:dyDescent="0.3">
      <c r="B419">
        <v>1156</v>
      </c>
      <c r="C419">
        <v>0</v>
      </c>
      <c r="D419">
        <v>2</v>
      </c>
      <c r="E419" t="s">
        <v>396</v>
      </c>
      <c r="F419" t="s">
        <v>13</v>
      </c>
      <c r="G419">
        <v>30</v>
      </c>
      <c r="H419">
        <v>0</v>
      </c>
      <c r="I419">
        <v>0</v>
      </c>
      <c r="J419" t="s">
        <v>397</v>
      </c>
      <c r="K419">
        <v>12.737500000000001</v>
      </c>
      <c r="M419" t="s">
        <v>25</v>
      </c>
    </row>
    <row r="420" spans="2:13" x14ac:dyDescent="0.3">
      <c r="B420">
        <v>1157</v>
      </c>
      <c r="C420">
        <v>0</v>
      </c>
      <c r="D420">
        <v>3</v>
      </c>
      <c r="E420" t="s">
        <v>398</v>
      </c>
      <c r="F420" t="s">
        <v>13</v>
      </c>
      <c r="H420">
        <v>0</v>
      </c>
      <c r="I420">
        <v>0</v>
      </c>
      <c r="J420">
        <v>349235</v>
      </c>
      <c r="K420">
        <v>7.8958000000000004</v>
      </c>
      <c r="M420" t="s">
        <v>17</v>
      </c>
    </row>
    <row r="421" spans="2:13" x14ac:dyDescent="0.3">
      <c r="B421">
        <v>1158</v>
      </c>
      <c r="C421">
        <v>0</v>
      </c>
      <c r="D421">
        <v>1</v>
      </c>
      <c r="E421" t="s">
        <v>399</v>
      </c>
      <c r="F421" t="s">
        <v>13</v>
      </c>
      <c r="H421">
        <v>0</v>
      </c>
      <c r="I421">
        <v>0</v>
      </c>
      <c r="J421">
        <v>112051</v>
      </c>
      <c r="K421">
        <v>0</v>
      </c>
      <c r="M421" t="s">
        <v>17</v>
      </c>
    </row>
    <row r="422" spans="2:13" x14ac:dyDescent="0.3">
      <c r="B422">
        <v>1159</v>
      </c>
      <c r="C422">
        <v>0</v>
      </c>
      <c r="D422">
        <v>3</v>
      </c>
      <c r="E422" t="s">
        <v>400</v>
      </c>
      <c r="F422" t="s">
        <v>13</v>
      </c>
      <c r="H422">
        <v>0</v>
      </c>
      <c r="I422">
        <v>0</v>
      </c>
      <c r="J422" t="s">
        <v>401</v>
      </c>
      <c r="K422">
        <v>7.55</v>
      </c>
      <c r="M422" t="s">
        <v>17</v>
      </c>
    </row>
    <row r="423" spans="2:13" x14ac:dyDescent="0.3">
      <c r="B423">
        <v>1160</v>
      </c>
      <c r="C423">
        <v>1</v>
      </c>
      <c r="D423">
        <v>3</v>
      </c>
      <c r="E423" t="s">
        <v>402</v>
      </c>
      <c r="F423" t="s">
        <v>16</v>
      </c>
      <c r="H423">
        <v>0</v>
      </c>
      <c r="I423">
        <v>0</v>
      </c>
      <c r="J423" t="s">
        <v>403</v>
      </c>
      <c r="K423">
        <v>8.0500000000000007</v>
      </c>
      <c r="M423" t="s">
        <v>17</v>
      </c>
    </row>
    <row r="424" spans="2:13" x14ac:dyDescent="0.3">
      <c r="B424">
        <v>1161</v>
      </c>
      <c r="C424">
        <v>0</v>
      </c>
      <c r="D424">
        <v>3</v>
      </c>
      <c r="E424" t="s">
        <v>404</v>
      </c>
      <c r="F424" t="s">
        <v>13</v>
      </c>
      <c r="G424">
        <v>17</v>
      </c>
      <c r="H424">
        <v>0</v>
      </c>
      <c r="I424">
        <v>0</v>
      </c>
      <c r="J424">
        <v>315095</v>
      </c>
      <c r="K424">
        <v>8.6624999999999996</v>
      </c>
      <c r="M424" t="s">
        <v>17</v>
      </c>
    </row>
    <row r="425" spans="2:13" x14ac:dyDescent="0.3">
      <c r="B425">
        <v>1162</v>
      </c>
      <c r="C425">
        <v>0</v>
      </c>
      <c r="D425">
        <v>1</v>
      </c>
      <c r="E425" t="s">
        <v>405</v>
      </c>
      <c r="F425" t="s">
        <v>13</v>
      </c>
      <c r="G425">
        <v>46</v>
      </c>
      <c r="H425">
        <v>0</v>
      </c>
      <c r="I425">
        <v>0</v>
      </c>
      <c r="J425">
        <v>13050</v>
      </c>
      <c r="K425">
        <v>75.241699999999994</v>
      </c>
      <c r="L425" t="s">
        <v>192</v>
      </c>
      <c r="M425" t="s">
        <v>25</v>
      </c>
    </row>
    <row r="426" spans="2:13" x14ac:dyDescent="0.3">
      <c r="B426">
        <v>1163</v>
      </c>
      <c r="C426">
        <v>0</v>
      </c>
      <c r="D426">
        <v>3</v>
      </c>
      <c r="E426" t="s">
        <v>406</v>
      </c>
      <c r="F426" t="s">
        <v>13</v>
      </c>
      <c r="H426">
        <v>0</v>
      </c>
      <c r="I426">
        <v>0</v>
      </c>
      <c r="J426">
        <v>368573</v>
      </c>
      <c r="K426">
        <v>7.75</v>
      </c>
      <c r="M426" t="s">
        <v>14</v>
      </c>
    </row>
    <row r="427" spans="2:13" x14ac:dyDescent="0.3">
      <c r="B427">
        <v>1164</v>
      </c>
      <c r="C427">
        <v>1</v>
      </c>
      <c r="D427">
        <v>1</v>
      </c>
      <c r="E427" t="s">
        <v>407</v>
      </c>
      <c r="F427" t="s">
        <v>16</v>
      </c>
      <c r="G427">
        <v>26</v>
      </c>
      <c r="H427">
        <v>1</v>
      </c>
      <c r="I427">
        <v>0</v>
      </c>
      <c r="J427">
        <v>13508</v>
      </c>
      <c r="K427">
        <v>136.7792</v>
      </c>
      <c r="L427" t="s">
        <v>382</v>
      </c>
      <c r="M427" t="s">
        <v>25</v>
      </c>
    </row>
    <row r="428" spans="2:13" x14ac:dyDescent="0.3">
      <c r="B428">
        <v>1165</v>
      </c>
      <c r="C428">
        <v>1</v>
      </c>
      <c r="D428">
        <v>3</v>
      </c>
      <c r="E428" t="s">
        <v>408</v>
      </c>
      <c r="F428" t="s">
        <v>16</v>
      </c>
      <c r="H428">
        <v>1</v>
      </c>
      <c r="I428">
        <v>0</v>
      </c>
      <c r="J428">
        <v>370371</v>
      </c>
      <c r="K428">
        <v>15.5</v>
      </c>
      <c r="M428" t="s">
        <v>14</v>
      </c>
    </row>
    <row r="429" spans="2:13" x14ac:dyDescent="0.3">
      <c r="B429">
        <v>1166</v>
      </c>
      <c r="C429">
        <v>0</v>
      </c>
      <c r="D429">
        <v>3</v>
      </c>
      <c r="E429" t="s">
        <v>409</v>
      </c>
      <c r="F429" t="s">
        <v>13</v>
      </c>
      <c r="H429">
        <v>0</v>
      </c>
      <c r="I429">
        <v>0</v>
      </c>
      <c r="J429">
        <v>2676</v>
      </c>
      <c r="K429">
        <v>7.2249999999999996</v>
      </c>
      <c r="M429" t="s">
        <v>25</v>
      </c>
    </row>
    <row r="430" spans="2:13" x14ac:dyDescent="0.3">
      <c r="B430">
        <v>1167</v>
      </c>
      <c r="C430">
        <v>1</v>
      </c>
      <c r="D430">
        <v>2</v>
      </c>
      <c r="E430" t="s">
        <v>410</v>
      </c>
      <c r="F430" t="s">
        <v>16</v>
      </c>
      <c r="G430">
        <v>20</v>
      </c>
      <c r="H430">
        <v>1</v>
      </c>
      <c r="I430">
        <v>0</v>
      </c>
      <c r="J430">
        <v>236853</v>
      </c>
      <c r="K430">
        <v>26</v>
      </c>
      <c r="M430" t="s">
        <v>17</v>
      </c>
    </row>
    <row r="431" spans="2:13" x14ac:dyDescent="0.3">
      <c r="B431">
        <v>1168</v>
      </c>
      <c r="C431">
        <v>0</v>
      </c>
      <c r="D431">
        <v>2</v>
      </c>
      <c r="E431" t="s">
        <v>411</v>
      </c>
      <c r="F431" t="s">
        <v>13</v>
      </c>
      <c r="G431">
        <v>28</v>
      </c>
      <c r="H431">
        <v>0</v>
      </c>
      <c r="I431">
        <v>0</v>
      </c>
      <c r="J431" t="s">
        <v>412</v>
      </c>
      <c r="K431">
        <v>10.5</v>
      </c>
      <c r="M431" t="s">
        <v>17</v>
      </c>
    </row>
    <row r="432" spans="2:13" x14ac:dyDescent="0.3">
      <c r="B432">
        <v>1169</v>
      </c>
      <c r="C432">
        <v>0</v>
      </c>
      <c r="D432">
        <v>2</v>
      </c>
      <c r="E432" t="s">
        <v>413</v>
      </c>
      <c r="F432" t="s">
        <v>13</v>
      </c>
      <c r="G432">
        <v>40</v>
      </c>
      <c r="H432">
        <v>1</v>
      </c>
      <c r="I432">
        <v>0</v>
      </c>
      <c r="J432">
        <v>2926</v>
      </c>
      <c r="K432">
        <v>26</v>
      </c>
      <c r="M432" t="s">
        <v>17</v>
      </c>
    </row>
    <row r="433" spans="2:13" x14ac:dyDescent="0.3">
      <c r="B433">
        <v>1170</v>
      </c>
      <c r="C433">
        <v>0</v>
      </c>
      <c r="D433">
        <v>2</v>
      </c>
      <c r="E433" t="s">
        <v>414</v>
      </c>
      <c r="F433" t="s">
        <v>13</v>
      </c>
      <c r="G433">
        <v>30</v>
      </c>
      <c r="H433">
        <v>1</v>
      </c>
      <c r="I433">
        <v>0</v>
      </c>
      <c r="J433" t="s">
        <v>415</v>
      </c>
      <c r="K433">
        <v>21</v>
      </c>
      <c r="M433" t="s">
        <v>17</v>
      </c>
    </row>
    <row r="434" spans="2:13" x14ac:dyDescent="0.3">
      <c r="B434">
        <v>1171</v>
      </c>
      <c r="C434">
        <v>0</v>
      </c>
      <c r="D434">
        <v>2</v>
      </c>
      <c r="E434" t="s">
        <v>416</v>
      </c>
      <c r="F434" t="s">
        <v>13</v>
      </c>
      <c r="G434">
        <v>22</v>
      </c>
      <c r="H434">
        <v>0</v>
      </c>
      <c r="I434">
        <v>0</v>
      </c>
      <c r="J434" t="s">
        <v>417</v>
      </c>
      <c r="K434">
        <v>10.5</v>
      </c>
      <c r="M434" t="s">
        <v>17</v>
      </c>
    </row>
    <row r="435" spans="2:13" x14ac:dyDescent="0.3">
      <c r="B435">
        <v>1172</v>
      </c>
      <c r="C435">
        <v>1</v>
      </c>
      <c r="D435">
        <v>3</v>
      </c>
      <c r="E435" t="s">
        <v>418</v>
      </c>
      <c r="F435" t="s">
        <v>16</v>
      </c>
      <c r="G435">
        <v>23</v>
      </c>
      <c r="H435">
        <v>0</v>
      </c>
      <c r="I435">
        <v>0</v>
      </c>
      <c r="J435">
        <v>315085</v>
      </c>
      <c r="K435">
        <v>8.6624999999999996</v>
      </c>
      <c r="M435" t="s">
        <v>17</v>
      </c>
    </row>
    <row r="436" spans="2:13" x14ac:dyDescent="0.3">
      <c r="B436">
        <v>1173</v>
      </c>
      <c r="C436">
        <v>0</v>
      </c>
      <c r="D436">
        <v>3</v>
      </c>
      <c r="E436" t="s">
        <v>419</v>
      </c>
      <c r="F436" t="s">
        <v>13</v>
      </c>
      <c r="G436">
        <v>0.75</v>
      </c>
      <c r="H436">
        <v>1</v>
      </c>
      <c r="I436">
        <v>1</v>
      </c>
      <c r="J436" t="s">
        <v>247</v>
      </c>
      <c r="K436">
        <v>13.775</v>
      </c>
      <c r="M436" t="s">
        <v>17</v>
      </c>
    </row>
    <row r="437" spans="2:13" x14ac:dyDescent="0.3">
      <c r="B437">
        <v>1174</v>
      </c>
      <c r="C437">
        <v>1</v>
      </c>
      <c r="D437">
        <v>3</v>
      </c>
      <c r="E437" t="s">
        <v>420</v>
      </c>
      <c r="F437" t="s">
        <v>16</v>
      </c>
      <c r="H437">
        <v>0</v>
      </c>
      <c r="I437">
        <v>0</v>
      </c>
      <c r="J437">
        <v>364859</v>
      </c>
      <c r="K437">
        <v>7.75</v>
      </c>
      <c r="M437" t="s">
        <v>14</v>
      </c>
    </row>
    <row r="438" spans="2:13" x14ac:dyDescent="0.3">
      <c r="B438">
        <v>1175</v>
      </c>
      <c r="C438">
        <v>1</v>
      </c>
      <c r="D438">
        <v>3</v>
      </c>
      <c r="E438" t="s">
        <v>421</v>
      </c>
      <c r="F438" t="s">
        <v>16</v>
      </c>
      <c r="G438">
        <v>9</v>
      </c>
      <c r="H438">
        <v>1</v>
      </c>
      <c r="I438">
        <v>1</v>
      </c>
      <c r="J438">
        <v>2650</v>
      </c>
      <c r="K438">
        <v>15.245799999999999</v>
      </c>
      <c r="M438" t="s">
        <v>25</v>
      </c>
    </row>
    <row r="439" spans="2:13" x14ac:dyDescent="0.3">
      <c r="B439">
        <v>1176</v>
      </c>
      <c r="C439">
        <v>1</v>
      </c>
      <c r="D439">
        <v>3</v>
      </c>
      <c r="E439" t="s">
        <v>422</v>
      </c>
      <c r="F439" t="s">
        <v>16</v>
      </c>
      <c r="G439">
        <v>2</v>
      </c>
      <c r="H439">
        <v>1</v>
      </c>
      <c r="I439">
        <v>1</v>
      </c>
      <c r="J439">
        <v>370129</v>
      </c>
      <c r="K439">
        <v>20.212499999999999</v>
      </c>
      <c r="M439" t="s">
        <v>17</v>
      </c>
    </row>
    <row r="440" spans="2:13" x14ac:dyDescent="0.3">
      <c r="B440">
        <v>1177</v>
      </c>
      <c r="C440">
        <v>0</v>
      </c>
      <c r="D440">
        <v>3</v>
      </c>
      <c r="E440" t="s">
        <v>423</v>
      </c>
      <c r="F440" t="s">
        <v>13</v>
      </c>
      <c r="G440">
        <v>36</v>
      </c>
      <c r="H440">
        <v>0</v>
      </c>
      <c r="I440">
        <v>0</v>
      </c>
      <c r="J440" t="s">
        <v>424</v>
      </c>
      <c r="K440">
        <v>7.25</v>
      </c>
      <c r="M440" t="s">
        <v>17</v>
      </c>
    </row>
    <row r="441" spans="2:13" x14ac:dyDescent="0.3">
      <c r="B441">
        <v>1178</v>
      </c>
      <c r="C441">
        <v>0</v>
      </c>
      <c r="D441">
        <v>3</v>
      </c>
      <c r="E441" t="s">
        <v>425</v>
      </c>
      <c r="F441" t="s">
        <v>13</v>
      </c>
      <c r="H441">
        <v>0</v>
      </c>
      <c r="I441">
        <v>0</v>
      </c>
      <c r="J441" t="s">
        <v>426</v>
      </c>
      <c r="K441">
        <v>7.25</v>
      </c>
      <c r="M441" t="s">
        <v>17</v>
      </c>
    </row>
    <row r="442" spans="2:13" x14ac:dyDescent="0.3">
      <c r="B442">
        <v>1179</v>
      </c>
      <c r="C442">
        <v>0</v>
      </c>
      <c r="D442">
        <v>1</v>
      </c>
      <c r="E442" t="s">
        <v>427</v>
      </c>
      <c r="F442" t="s">
        <v>13</v>
      </c>
      <c r="G442">
        <v>24</v>
      </c>
      <c r="H442">
        <v>1</v>
      </c>
      <c r="I442">
        <v>0</v>
      </c>
      <c r="J442">
        <v>21228</v>
      </c>
      <c r="K442">
        <v>82.2667</v>
      </c>
      <c r="L442" t="s">
        <v>31</v>
      </c>
      <c r="M442" t="s">
        <v>17</v>
      </c>
    </row>
    <row r="443" spans="2:13" x14ac:dyDescent="0.3">
      <c r="B443">
        <v>1180</v>
      </c>
      <c r="C443">
        <v>0</v>
      </c>
      <c r="D443">
        <v>3</v>
      </c>
      <c r="E443" t="s">
        <v>428</v>
      </c>
      <c r="F443" t="s">
        <v>13</v>
      </c>
      <c r="H443">
        <v>0</v>
      </c>
      <c r="I443">
        <v>0</v>
      </c>
      <c r="J443">
        <v>2655</v>
      </c>
      <c r="K443">
        <v>7.2291999999999996</v>
      </c>
      <c r="L443" t="s">
        <v>429</v>
      </c>
      <c r="M443" t="s">
        <v>25</v>
      </c>
    </row>
    <row r="444" spans="2:13" x14ac:dyDescent="0.3">
      <c r="B444">
        <v>1181</v>
      </c>
      <c r="C444">
        <v>0</v>
      </c>
      <c r="D444">
        <v>3</v>
      </c>
      <c r="E444" t="s">
        <v>430</v>
      </c>
      <c r="F444" t="s">
        <v>13</v>
      </c>
      <c r="H444">
        <v>0</v>
      </c>
      <c r="I444">
        <v>0</v>
      </c>
      <c r="J444" t="s">
        <v>431</v>
      </c>
      <c r="K444">
        <v>8.0500000000000007</v>
      </c>
      <c r="M444" t="s">
        <v>17</v>
      </c>
    </row>
    <row r="445" spans="2:13" x14ac:dyDescent="0.3">
      <c r="B445">
        <v>1182</v>
      </c>
      <c r="C445">
        <v>0</v>
      </c>
      <c r="D445">
        <v>1</v>
      </c>
      <c r="E445" t="s">
        <v>432</v>
      </c>
      <c r="F445" t="s">
        <v>13</v>
      </c>
      <c r="H445">
        <v>0</v>
      </c>
      <c r="I445">
        <v>0</v>
      </c>
      <c r="J445" t="s">
        <v>433</v>
      </c>
      <c r="K445">
        <v>39.6</v>
      </c>
      <c r="M445" t="s">
        <v>17</v>
      </c>
    </row>
    <row r="446" spans="2:13" x14ac:dyDescent="0.3">
      <c r="B446">
        <v>1183</v>
      </c>
      <c r="C446">
        <v>1</v>
      </c>
      <c r="D446">
        <v>3</v>
      </c>
      <c r="E446" t="s">
        <v>434</v>
      </c>
      <c r="F446" t="s">
        <v>16</v>
      </c>
      <c r="G446">
        <v>30</v>
      </c>
      <c r="H446">
        <v>0</v>
      </c>
      <c r="I446">
        <v>0</v>
      </c>
      <c r="J446">
        <v>382650</v>
      </c>
      <c r="K446">
        <v>6.95</v>
      </c>
      <c r="M446" t="s">
        <v>14</v>
      </c>
    </row>
    <row r="447" spans="2:13" x14ac:dyDescent="0.3">
      <c r="B447">
        <v>1184</v>
      </c>
      <c r="C447">
        <v>0</v>
      </c>
      <c r="D447">
        <v>3</v>
      </c>
      <c r="E447" t="s">
        <v>435</v>
      </c>
      <c r="F447" t="s">
        <v>13</v>
      </c>
      <c r="H447">
        <v>0</v>
      </c>
      <c r="I447">
        <v>0</v>
      </c>
      <c r="J447">
        <v>2652</v>
      </c>
      <c r="K447">
        <v>7.2291999999999996</v>
      </c>
      <c r="M447" t="s">
        <v>25</v>
      </c>
    </row>
    <row r="448" spans="2:13" x14ac:dyDescent="0.3">
      <c r="B448">
        <v>1185</v>
      </c>
      <c r="C448">
        <v>0</v>
      </c>
      <c r="D448">
        <v>1</v>
      </c>
      <c r="E448" t="s">
        <v>436</v>
      </c>
      <c r="F448" t="s">
        <v>13</v>
      </c>
      <c r="G448">
        <v>53</v>
      </c>
      <c r="H448">
        <v>1</v>
      </c>
      <c r="I448">
        <v>1</v>
      </c>
      <c r="J448">
        <v>33638</v>
      </c>
      <c r="K448">
        <v>81.8583</v>
      </c>
      <c r="L448" t="s">
        <v>437</v>
      </c>
      <c r="M448" t="s">
        <v>17</v>
      </c>
    </row>
    <row r="449" spans="2:13" x14ac:dyDescent="0.3">
      <c r="B449">
        <v>1186</v>
      </c>
      <c r="C449">
        <v>0</v>
      </c>
      <c r="D449">
        <v>3</v>
      </c>
      <c r="E449" t="s">
        <v>438</v>
      </c>
      <c r="F449" t="s">
        <v>13</v>
      </c>
      <c r="G449">
        <v>36</v>
      </c>
      <c r="H449">
        <v>0</v>
      </c>
      <c r="I449">
        <v>0</v>
      </c>
      <c r="J449">
        <v>345771</v>
      </c>
      <c r="K449">
        <v>9.5</v>
      </c>
      <c r="M449" t="s">
        <v>17</v>
      </c>
    </row>
    <row r="450" spans="2:13" x14ac:dyDescent="0.3">
      <c r="B450">
        <v>1187</v>
      </c>
      <c r="C450">
        <v>0</v>
      </c>
      <c r="D450">
        <v>3</v>
      </c>
      <c r="E450" t="s">
        <v>439</v>
      </c>
      <c r="F450" t="s">
        <v>13</v>
      </c>
      <c r="G450">
        <v>26</v>
      </c>
      <c r="H450">
        <v>0</v>
      </c>
      <c r="I450">
        <v>0</v>
      </c>
      <c r="J450">
        <v>349202</v>
      </c>
      <c r="K450">
        <v>7.8958000000000004</v>
      </c>
      <c r="M450" t="s">
        <v>17</v>
      </c>
    </row>
    <row r="451" spans="2:13" x14ac:dyDescent="0.3">
      <c r="B451">
        <v>1188</v>
      </c>
      <c r="C451">
        <v>1</v>
      </c>
      <c r="D451">
        <v>2</v>
      </c>
      <c r="E451" t="s">
        <v>440</v>
      </c>
      <c r="F451" t="s">
        <v>16</v>
      </c>
      <c r="G451">
        <v>1</v>
      </c>
      <c r="H451">
        <v>1</v>
      </c>
      <c r="I451">
        <v>2</v>
      </c>
      <c r="J451" t="s">
        <v>441</v>
      </c>
      <c r="K451">
        <v>41.5792</v>
      </c>
      <c r="M451" t="s">
        <v>25</v>
      </c>
    </row>
    <row r="452" spans="2:13" x14ac:dyDescent="0.3">
      <c r="B452">
        <v>1189</v>
      </c>
      <c r="C452">
        <v>0</v>
      </c>
      <c r="D452">
        <v>3</v>
      </c>
      <c r="E452" t="s">
        <v>442</v>
      </c>
      <c r="F452" t="s">
        <v>13</v>
      </c>
      <c r="H452">
        <v>2</v>
      </c>
      <c r="I452">
        <v>0</v>
      </c>
      <c r="J452">
        <v>2662</v>
      </c>
      <c r="K452">
        <v>21.679200000000002</v>
      </c>
      <c r="M452" t="s">
        <v>25</v>
      </c>
    </row>
    <row r="453" spans="2:13" x14ac:dyDescent="0.3">
      <c r="B453">
        <v>1190</v>
      </c>
      <c r="C453">
        <v>0</v>
      </c>
      <c r="D453">
        <v>1</v>
      </c>
      <c r="E453" t="s">
        <v>443</v>
      </c>
      <c r="F453" t="s">
        <v>13</v>
      </c>
      <c r="G453">
        <v>30</v>
      </c>
      <c r="H453">
        <v>0</v>
      </c>
      <c r="I453">
        <v>0</v>
      </c>
      <c r="J453">
        <v>113801</v>
      </c>
      <c r="K453">
        <v>45.5</v>
      </c>
      <c r="M453" t="s">
        <v>17</v>
      </c>
    </row>
    <row r="454" spans="2:13" x14ac:dyDescent="0.3">
      <c r="B454">
        <v>1191</v>
      </c>
      <c r="C454">
        <v>0</v>
      </c>
      <c r="D454">
        <v>3</v>
      </c>
      <c r="E454" t="s">
        <v>444</v>
      </c>
      <c r="F454" t="s">
        <v>13</v>
      </c>
      <c r="G454">
        <v>29</v>
      </c>
      <c r="H454">
        <v>0</v>
      </c>
      <c r="I454">
        <v>0</v>
      </c>
      <c r="J454">
        <v>347467</v>
      </c>
      <c r="K454">
        <v>7.8541999999999996</v>
      </c>
      <c r="M454" t="s">
        <v>17</v>
      </c>
    </row>
    <row r="455" spans="2:13" x14ac:dyDescent="0.3">
      <c r="B455">
        <v>1192</v>
      </c>
      <c r="C455">
        <v>0</v>
      </c>
      <c r="D455">
        <v>3</v>
      </c>
      <c r="E455" t="s">
        <v>445</v>
      </c>
      <c r="F455" t="s">
        <v>13</v>
      </c>
      <c r="G455">
        <v>32</v>
      </c>
      <c r="H455">
        <v>0</v>
      </c>
      <c r="I455">
        <v>0</v>
      </c>
      <c r="J455">
        <v>347079</v>
      </c>
      <c r="K455">
        <v>7.7750000000000004</v>
      </c>
      <c r="M455" t="s">
        <v>17</v>
      </c>
    </row>
    <row r="456" spans="2:13" x14ac:dyDescent="0.3">
      <c r="B456">
        <v>1193</v>
      </c>
      <c r="C456">
        <v>0</v>
      </c>
      <c r="D456">
        <v>2</v>
      </c>
      <c r="E456" t="s">
        <v>446</v>
      </c>
      <c r="F456" t="s">
        <v>13</v>
      </c>
      <c r="H456">
        <v>0</v>
      </c>
      <c r="I456">
        <v>0</v>
      </c>
      <c r="J456">
        <v>237735</v>
      </c>
      <c r="K456">
        <v>15.0458</v>
      </c>
      <c r="L456" t="s">
        <v>447</v>
      </c>
      <c r="M456" t="s">
        <v>25</v>
      </c>
    </row>
    <row r="457" spans="2:13" x14ac:dyDescent="0.3">
      <c r="B457">
        <v>1194</v>
      </c>
      <c r="C457">
        <v>0</v>
      </c>
      <c r="D457">
        <v>2</v>
      </c>
      <c r="E457" t="s">
        <v>448</v>
      </c>
      <c r="F457" t="s">
        <v>13</v>
      </c>
      <c r="G457">
        <v>43</v>
      </c>
      <c r="H457">
        <v>0</v>
      </c>
      <c r="I457">
        <v>1</v>
      </c>
      <c r="J457" t="s">
        <v>287</v>
      </c>
      <c r="K457">
        <v>21</v>
      </c>
      <c r="M457" t="s">
        <v>17</v>
      </c>
    </row>
    <row r="458" spans="2:13" x14ac:dyDescent="0.3">
      <c r="B458">
        <v>1195</v>
      </c>
      <c r="C458">
        <v>0</v>
      </c>
      <c r="D458">
        <v>3</v>
      </c>
      <c r="E458" t="s">
        <v>449</v>
      </c>
      <c r="F458" t="s">
        <v>13</v>
      </c>
      <c r="G458">
        <v>24</v>
      </c>
      <c r="H458">
        <v>0</v>
      </c>
      <c r="I458">
        <v>0</v>
      </c>
      <c r="J458">
        <v>315092</v>
      </c>
      <c r="K458">
        <v>8.6624999999999996</v>
      </c>
      <c r="M458" t="s">
        <v>17</v>
      </c>
    </row>
    <row r="459" spans="2:13" x14ac:dyDescent="0.3">
      <c r="B459">
        <v>1196</v>
      </c>
      <c r="C459">
        <v>1</v>
      </c>
      <c r="D459">
        <v>3</v>
      </c>
      <c r="E459" t="s">
        <v>450</v>
      </c>
      <c r="F459" t="s">
        <v>16</v>
      </c>
      <c r="H459">
        <v>0</v>
      </c>
      <c r="I459">
        <v>0</v>
      </c>
      <c r="J459">
        <v>383123</v>
      </c>
      <c r="K459">
        <v>7.75</v>
      </c>
      <c r="M459" t="s">
        <v>14</v>
      </c>
    </row>
    <row r="460" spans="2:13" x14ac:dyDescent="0.3">
      <c r="B460">
        <v>1197</v>
      </c>
      <c r="C460">
        <v>1</v>
      </c>
      <c r="D460">
        <v>1</v>
      </c>
      <c r="E460" t="s">
        <v>451</v>
      </c>
      <c r="F460" t="s">
        <v>16</v>
      </c>
      <c r="G460">
        <v>64</v>
      </c>
      <c r="H460">
        <v>1</v>
      </c>
      <c r="I460">
        <v>1</v>
      </c>
      <c r="J460">
        <v>112901</v>
      </c>
      <c r="K460">
        <v>26.55</v>
      </c>
      <c r="L460" t="s">
        <v>452</v>
      </c>
      <c r="M460" t="s">
        <v>17</v>
      </c>
    </row>
    <row r="461" spans="2:13" x14ac:dyDescent="0.3">
      <c r="B461">
        <v>1198</v>
      </c>
      <c r="C461">
        <v>0</v>
      </c>
      <c r="D461">
        <v>1</v>
      </c>
      <c r="E461" t="s">
        <v>453</v>
      </c>
      <c r="F461" t="s">
        <v>13</v>
      </c>
      <c r="G461">
        <v>30</v>
      </c>
      <c r="H461">
        <v>1</v>
      </c>
      <c r="I461">
        <v>2</v>
      </c>
      <c r="J461">
        <v>113781</v>
      </c>
      <c r="K461">
        <v>151.55000000000001</v>
      </c>
      <c r="L461" t="s">
        <v>454</v>
      </c>
      <c r="M461" t="s">
        <v>17</v>
      </c>
    </row>
    <row r="462" spans="2:13" x14ac:dyDescent="0.3">
      <c r="B462">
        <v>1199</v>
      </c>
      <c r="C462">
        <v>0</v>
      </c>
      <c r="D462">
        <v>3</v>
      </c>
      <c r="E462" t="s">
        <v>455</v>
      </c>
      <c r="F462" t="s">
        <v>13</v>
      </c>
      <c r="G462">
        <v>0.83</v>
      </c>
      <c r="H462">
        <v>0</v>
      </c>
      <c r="I462">
        <v>1</v>
      </c>
      <c r="J462">
        <v>392091</v>
      </c>
      <c r="K462">
        <v>9.35</v>
      </c>
      <c r="M462" t="s">
        <v>17</v>
      </c>
    </row>
    <row r="463" spans="2:13" x14ac:dyDescent="0.3">
      <c r="B463">
        <v>1200</v>
      </c>
      <c r="C463">
        <v>0</v>
      </c>
      <c r="D463">
        <v>1</v>
      </c>
      <c r="E463" t="s">
        <v>456</v>
      </c>
      <c r="F463" t="s">
        <v>13</v>
      </c>
      <c r="G463">
        <v>55</v>
      </c>
      <c r="H463">
        <v>1</v>
      </c>
      <c r="I463">
        <v>1</v>
      </c>
      <c r="J463">
        <v>12749</v>
      </c>
      <c r="K463">
        <v>93.5</v>
      </c>
      <c r="L463" t="s">
        <v>457</v>
      </c>
      <c r="M463" t="s">
        <v>17</v>
      </c>
    </row>
    <row r="464" spans="2:13" x14ac:dyDescent="0.3">
      <c r="B464">
        <v>1201</v>
      </c>
      <c r="C464">
        <v>1</v>
      </c>
      <c r="D464">
        <v>3</v>
      </c>
      <c r="E464" t="s">
        <v>458</v>
      </c>
      <c r="F464" t="s">
        <v>16</v>
      </c>
      <c r="G464">
        <v>45</v>
      </c>
      <c r="H464">
        <v>1</v>
      </c>
      <c r="I464">
        <v>0</v>
      </c>
      <c r="J464">
        <v>350026</v>
      </c>
      <c r="K464">
        <v>14.1083</v>
      </c>
      <c r="M464" t="s">
        <v>17</v>
      </c>
    </row>
    <row r="465" spans="2:13" x14ac:dyDescent="0.3">
      <c r="B465">
        <v>1202</v>
      </c>
      <c r="C465">
        <v>0</v>
      </c>
      <c r="D465">
        <v>3</v>
      </c>
      <c r="E465" t="s">
        <v>459</v>
      </c>
      <c r="F465" t="s">
        <v>13</v>
      </c>
      <c r="G465">
        <v>18</v>
      </c>
      <c r="H465">
        <v>0</v>
      </c>
      <c r="I465">
        <v>0</v>
      </c>
      <c r="J465">
        <v>315091</v>
      </c>
      <c r="K465">
        <v>8.6624999999999996</v>
      </c>
      <c r="M465" t="s">
        <v>17</v>
      </c>
    </row>
    <row r="466" spans="2:13" x14ac:dyDescent="0.3">
      <c r="B466">
        <v>1203</v>
      </c>
      <c r="C466">
        <v>0</v>
      </c>
      <c r="D466">
        <v>3</v>
      </c>
      <c r="E466" t="s">
        <v>460</v>
      </c>
      <c r="F466" t="s">
        <v>13</v>
      </c>
      <c r="G466">
        <v>22</v>
      </c>
      <c r="H466">
        <v>0</v>
      </c>
      <c r="I466">
        <v>0</v>
      </c>
      <c r="J466">
        <v>2658</v>
      </c>
      <c r="K466">
        <v>7.2249999999999996</v>
      </c>
      <c r="M466" t="s">
        <v>25</v>
      </c>
    </row>
    <row r="467" spans="2:13" x14ac:dyDescent="0.3">
      <c r="B467">
        <v>1204</v>
      </c>
      <c r="C467">
        <v>0</v>
      </c>
      <c r="D467">
        <v>3</v>
      </c>
      <c r="E467" t="s">
        <v>461</v>
      </c>
      <c r="F467" t="s">
        <v>13</v>
      </c>
      <c r="H467">
        <v>0</v>
      </c>
      <c r="I467">
        <v>0</v>
      </c>
      <c r="J467" t="s">
        <v>462</v>
      </c>
      <c r="K467">
        <v>7.5750000000000002</v>
      </c>
      <c r="M467" t="s">
        <v>17</v>
      </c>
    </row>
    <row r="468" spans="2:13" x14ac:dyDescent="0.3">
      <c r="B468">
        <v>1205</v>
      </c>
      <c r="C468">
        <v>1</v>
      </c>
      <c r="D468">
        <v>3</v>
      </c>
      <c r="E468" t="s">
        <v>463</v>
      </c>
      <c r="F468" t="s">
        <v>16</v>
      </c>
      <c r="G468">
        <v>37</v>
      </c>
      <c r="H468">
        <v>0</v>
      </c>
      <c r="I468">
        <v>0</v>
      </c>
      <c r="J468">
        <v>368364</v>
      </c>
      <c r="K468">
        <v>7.75</v>
      </c>
      <c r="M468" t="s">
        <v>14</v>
      </c>
    </row>
    <row r="469" spans="2:13" x14ac:dyDescent="0.3">
      <c r="B469">
        <v>1206</v>
      </c>
      <c r="C469">
        <v>1</v>
      </c>
      <c r="D469">
        <v>1</v>
      </c>
      <c r="E469" t="s">
        <v>464</v>
      </c>
      <c r="F469" t="s">
        <v>16</v>
      </c>
      <c r="G469">
        <v>55</v>
      </c>
      <c r="H469">
        <v>0</v>
      </c>
      <c r="I469">
        <v>0</v>
      </c>
      <c r="J469" t="s">
        <v>465</v>
      </c>
      <c r="K469">
        <v>135.63329999999999</v>
      </c>
      <c r="L469" t="s">
        <v>466</v>
      </c>
      <c r="M469" t="s">
        <v>25</v>
      </c>
    </row>
    <row r="470" spans="2:13" x14ac:dyDescent="0.3">
      <c r="B470">
        <v>1207</v>
      </c>
      <c r="C470">
        <v>1</v>
      </c>
      <c r="D470">
        <v>3</v>
      </c>
      <c r="E470" t="s">
        <v>467</v>
      </c>
      <c r="F470" t="s">
        <v>16</v>
      </c>
      <c r="G470">
        <v>17</v>
      </c>
      <c r="H470">
        <v>0</v>
      </c>
      <c r="I470">
        <v>0</v>
      </c>
      <c r="J470" t="s">
        <v>468</v>
      </c>
      <c r="K470">
        <v>7.7332999999999998</v>
      </c>
      <c r="M470" t="s">
        <v>14</v>
      </c>
    </row>
    <row r="471" spans="2:13" x14ac:dyDescent="0.3">
      <c r="B471">
        <v>1208</v>
      </c>
      <c r="C471">
        <v>0</v>
      </c>
      <c r="D471">
        <v>1</v>
      </c>
      <c r="E471" t="s">
        <v>469</v>
      </c>
      <c r="F471" t="s">
        <v>13</v>
      </c>
      <c r="G471">
        <v>57</v>
      </c>
      <c r="H471">
        <v>1</v>
      </c>
      <c r="I471">
        <v>0</v>
      </c>
      <c r="J471" t="s">
        <v>470</v>
      </c>
      <c r="K471">
        <v>146.52080000000001</v>
      </c>
      <c r="L471" t="s">
        <v>471</v>
      </c>
      <c r="M471" t="s">
        <v>25</v>
      </c>
    </row>
    <row r="472" spans="2:13" x14ac:dyDescent="0.3">
      <c r="B472">
        <v>1209</v>
      </c>
      <c r="C472">
        <v>0</v>
      </c>
      <c r="D472">
        <v>2</v>
      </c>
      <c r="E472" t="s">
        <v>472</v>
      </c>
      <c r="F472" t="s">
        <v>13</v>
      </c>
      <c r="G472">
        <v>19</v>
      </c>
      <c r="H472">
        <v>0</v>
      </c>
      <c r="I472">
        <v>0</v>
      </c>
      <c r="J472">
        <v>28004</v>
      </c>
      <c r="K472">
        <v>10.5</v>
      </c>
      <c r="M472" t="s">
        <v>17</v>
      </c>
    </row>
    <row r="473" spans="2:13" x14ac:dyDescent="0.3">
      <c r="B473">
        <v>1210</v>
      </c>
      <c r="C473">
        <v>0</v>
      </c>
      <c r="D473">
        <v>3</v>
      </c>
      <c r="E473" t="s">
        <v>473</v>
      </c>
      <c r="F473" t="s">
        <v>13</v>
      </c>
      <c r="G473">
        <v>27</v>
      </c>
      <c r="H473">
        <v>0</v>
      </c>
      <c r="I473">
        <v>0</v>
      </c>
      <c r="J473">
        <v>350408</v>
      </c>
      <c r="K473">
        <v>7.8541999999999996</v>
      </c>
      <c r="M473" t="s">
        <v>17</v>
      </c>
    </row>
    <row r="474" spans="2:13" x14ac:dyDescent="0.3">
      <c r="B474">
        <v>1211</v>
      </c>
      <c r="C474">
        <v>0</v>
      </c>
      <c r="D474">
        <v>2</v>
      </c>
      <c r="E474" t="s">
        <v>474</v>
      </c>
      <c r="F474" t="s">
        <v>13</v>
      </c>
      <c r="G474">
        <v>22</v>
      </c>
      <c r="H474">
        <v>2</v>
      </c>
      <c r="I474">
        <v>0</v>
      </c>
      <c r="J474" t="s">
        <v>65</v>
      </c>
      <c r="K474">
        <v>31.5</v>
      </c>
      <c r="M474" t="s">
        <v>17</v>
      </c>
    </row>
    <row r="475" spans="2:13" x14ac:dyDescent="0.3">
      <c r="B475">
        <v>1212</v>
      </c>
      <c r="C475">
        <v>0</v>
      </c>
      <c r="D475">
        <v>3</v>
      </c>
      <c r="E475" t="s">
        <v>475</v>
      </c>
      <c r="F475" t="s">
        <v>13</v>
      </c>
      <c r="G475">
        <v>26</v>
      </c>
      <c r="H475">
        <v>0</v>
      </c>
      <c r="I475">
        <v>0</v>
      </c>
      <c r="J475">
        <v>347075</v>
      </c>
      <c r="K475">
        <v>7.7750000000000004</v>
      </c>
      <c r="M475" t="s">
        <v>17</v>
      </c>
    </row>
    <row r="476" spans="2:13" x14ac:dyDescent="0.3">
      <c r="B476">
        <v>1213</v>
      </c>
      <c r="C476">
        <v>0</v>
      </c>
      <c r="D476">
        <v>3</v>
      </c>
      <c r="E476" t="s">
        <v>476</v>
      </c>
      <c r="F476" t="s">
        <v>13</v>
      </c>
      <c r="G476">
        <v>25</v>
      </c>
      <c r="H476">
        <v>0</v>
      </c>
      <c r="I476">
        <v>0</v>
      </c>
      <c r="J476">
        <v>2654</v>
      </c>
      <c r="K476">
        <v>7.2291999999999996</v>
      </c>
      <c r="L476" t="s">
        <v>477</v>
      </c>
      <c r="M476" t="s">
        <v>25</v>
      </c>
    </row>
    <row r="477" spans="2:13" x14ac:dyDescent="0.3">
      <c r="B477">
        <v>1214</v>
      </c>
      <c r="C477">
        <v>0</v>
      </c>
      <c r="D477">
        <v>2</v>
      </c>
      <c r="E477" t="s">
        <v>478</v>
      </c>
      <c r="F477" t="s">
        <v>13</v>
      </c>
      <c r="G477">
        <v>26</v>
      </c>
      <c r="H477">
        <v>0</v>
      </c>
      <c r="I477">
        <v>0</v>
      </c>
      <c r="J477">
        <v>244368</v>
      </c>
      <c r="K477">
        <v>13</v>
      </c>
      <c r="L477" t="s">
        <v>479</v>
      </c>
      <c r="M477" t="s">
        <v>17</v>
      </c>
    </row>
    <row r="478" spans="2:13" x14ac:dyDescent="0.3">
      <c r="B478">
        <v>1215</v>
      </c>
      <c r="C478">
        <v>0</v>
      </c>
      <c r="D478">
        <v>1</v>
      </c>
      <c r="E478" t="s">
        <v>480</v>
      </c>
      <c r="F478" t="s">
        <v>13</v>
      </c>
      <c r="G478">
        <v>33</v>
      </c>
      <c r="H478">
        <v>0</v>
      </c>
      <c r="I478">
        <v>0</v>
      </c>
      <c r="J478">
        <v>113790</v>
      </c>
      <c r="K478">
        <v>26.55</v>
      </c>
      <c r="M478" t="s">
        <v>17</v>
      </c>
    </row>
    <row r="479" spans="2:13" x14ac:dyDescent="0.3">
      <c r="B479">
        <v>1216</v>
      </c>
      <c r="C479">
        <v>1</v>
      </c>
      <c r="D479">
        <v>1</v>
      </c>
      <c r="E479" t="s">
        <v>481</v>
      </c>
      <c r="F479" t="s">
        <v>16</v>
      </c>
      <c r="G479">
        <v>39</v>
      </c>
      <c r="H479">
        <v>0</v>
      </c>
      <c r="I479">
        <v>0</v>
      </c>
      <c r="J479">
        <v>24160</v>
      </c>
      <c r="K479">
        <v>211.33750000000001</v>
      </c>
      <c r="M479" t="s">
        <v>17</v>
      </c>
    </row>
    <row r="480" spans="2:13" x14ac:dyDescent="0.3">
      <c r="B480">
        <v>1217</v>
      </c>
      <c r="C480">
        <v>0</v>
      </c>
      <c r="D480">
        <v>3</v>
      </c>
      <c r="E480" t="s">
        <v>482</v>
      </c>
      <c r="F480" t="s">
        <v>13</v>
      </c>
      <c r="G480">
        <v>23</v>
      </c>
      <c r="H480">
        <v>0</v>
      </c>
      <c r="I480">
        <v>0</v>
      </c>
      <c r="J480" t="s">
        <v>483</v>
      </c>
      <c r="K480">
        <v>7.05</v>
      </c>
      <c r="M480" t="s">
        <v>17</v>
      </c>
    </row>
    <row r="481" spans="2:13" x14ac:dyDescent="0.3">
      <c r="B481">
        <v>1218</v>
      </c>
      <c r="C481">
        <v>1</v>
      </c>
      <c r="D481">
        <v>2</v>
      </c>
      <c r="E481" t="s">
        <v>484</v>
      </c>
      <c r="F481" t="s">
        <v>16</v>
      </c>
      <c r="G481">
        <v>12</v>
      </c>
      <c r="H481">
        <v>2</v>
      </c>
      <c r="I481">
        <v>1</v>
      </c>
      <c r="J481">
        <v>230136</v>
      </c>
      <c r="K481">
        <v>39</v>
      </c>
      <c r="L481" t="s">
        <v>272</v>
      </c>
      <c r="M481" t="s">
        <v>17</v>
      </c>
    </row>
    <row r="482" spans="2:13" x14ac:dyDescent="0.3">
      <c r="B482">
        <v>1219</v>
      </c>
      <c r="C482">
        <v>0</v>
      </c>
      <c r="D482">
        <v>1</v>
      </c>
      <c r="E482" t="s">
        <v>485</v>
      </c>
      <c r="F482" t="s">
        <v>13</v>
      </c>
      <c r="G482">
        <v>46</v>
      </c>
      <c r="H482">
        <v>0</v>
      </c>
      <c r="I482">
        <v>0</v>
      </c>
      <c r="J482" t="s">
        <v>486</v>
      </c>
      <c r="K482">
        <v>79.2</v>
      </c>
      <c r="M482" t="s">
        <v>25</v>
      </c>
    </row>
    <row r="483" spans="2:13" x14ac:dyDescent="0.3">
      <c r="B483">
        <v>1220</v>
      </c>
      <c r="C483">
        <v>0</v>
      </c>
      <c r="D483">
        <v>2</v>
      </c>
      <c r="E483" t="s">
        <v>487</v>
      </c>
      <c r="F483" t="s">
        <v>13</v>
      </c>
      <c r="G483">
        <v>29</v>
      </c>
      <c r="H483">
        <v>1</v>
      </c>
      <c r="I483">
        <v>0</v>
      </c>
      <c r="J483">
        <v>2003</v>
      </c>
      <c r="K483">
        <v>26</v>
      </c>
      <c r="M483" t="s">
        <v>17</v>
      </c>
    </row>
    <row r="484" spans="2:13" x14ac:dyDescent="0.3">
      <c r="B484">
        <v>1221</v>
      </c>
      <c r="C484">
        <v>0</v>
      </c>
      <c r="D484">
        <v>2</v>
      </c>
      <c r="E484" t="s">
        <v>488</v>
      </c>
      <c r="F484" t="s">
        <v>13</v>
      </c>
      <c r="G484">
        <v>21</v>
      </c>
      <c r="H484">
        <v>0</v>
      </c>
      <c r="I484">
        <v>0</v>
      </c>
      <c r="J484">
        <v>236854</v>
      </c>
      <c r="K484">
        <v>13</v>
      </c>
      <c r="M484" t="s">
        <v>17</v>
      </c>
    </row>
    <row r="485" spans="2:13" x14ac:dyDescent="0.3">
      <c r="B485">
        <v>1222</v>
      </c>
      <c r="C485">
        <v>1</v>
      </c>
      <c r="D485">
        <v>2</v>
      </c>
      <c r="E485" t="s">
        <v>489</v>
      </c>
      <c r="F485" t="s">
        <v>16</v>
      </c>
      <c r="G485">
        <v>48</v>
      </c>
      <c r="H485">
        <v>0</v>
      </c>
      <c r="I485">
        <v>2</v>
      </c>
      <c r="J485" t="s">
        <v>269</v>
      </c>
      <c r="K485">
        <v>36.75</v>
      </c>
      <c r="M485" t="s">
        <v>17</v>
      </c>
    </row>
    <row r="486" spans="2:13" x14ac:dyDescent="0.3">
      <c r="B486">
        <v>1223</v>
      </c>
      <c r="C486">
        <v>0</v>
      </c>
      <c r="D486">
        <v>1</v>
      </c>
      <c r="E486" t="s">
        <v>490</v>
      </c>
      <c r="F486" t="s">
        <v>13</v>
      </c>
      <c r="G486">
        <v>39</v>
      </c>
      <c r="H486">
        <v>0</v>
      </c>
      <c r="I486">
        <v>0</v>
      </c>
      <c r="J486" t="s">
        <v>491</v>
      </c>
      <c r="K486">
        <v>29.7</v>
      </c>
      <c r="L486" t="s">
        <v>492</v>
      </c>
      <c r="M486" t="s">
        <v>25</v>
      </c>
    </row>
    <row r="487" spans="2:13" x14ac:dyDescent="0.3">
      <c r="B487">
        <v>1224</v>
      </c>
      <c r="C487">
        <v>0</v>
      </c>
      <c r="D487">
        <v>3</v>
      </c>
      <c r="E487" t="s">
        <v>493</v>
      </c>
      <c r="F487" t="s">
        <v>13</v>
      </c>
      <c r="H487">
        <v>0</v>
      </c>
      <c r="I487">
        <v>0</v>
      </c>
      <c r="J487">
        <v>2684</v>
      </c>
      <c r="K487">
        <v>7.2249999999999996</v>
      </c>
      <c r="M487" t="s">
        <v>25</v>
      </c>
    </row>
    <row r="488" spans="2:13" x14ac:dyDescent="0.3">
      <c r="B488">
        <v>1225</v>
      </c>
      <c r="C488">
        <v>1</v>
      </c>
      <c r="D488">
        <v>3</v>
      </c>
      <c r="E488" t="s">
        <v>494</v>
      </c>
      <c r="F488" t="s">
        <v>16</v>
      </c>
      <c r="G488">
        <v>19</v>
      </c>
      <c r="H488">
        <v>1</v>
      </c>
      <c r="I488">
        <v>1</v>
      </c>
      <c r="J488">
        <v>2653</v>
      </c>
      <c r="K488">
        <v>15.7417</v>
      </c>
      <c r="M488" t="s">
        <v>25</v>
      </c>
    </row>
    <row r="489" spans="2:13" x14ac:dyDescent="0.3">
      <c r="B489">
        <v>1226</v>
      </c>
      <c r="C489">
        <v>0</v>
      </c>
      <c r="D489">
        <v>3</v>
      </c>
      <c r="E489" t="s">
        <v>495</v>
      </c>
      <c r="F489" t="s">
        <v>13</v>
      </c>
      <c r="G489">
        <v>27</v>
      </c>
      <c r="H489">
        <v>0</v>
      </c>
      <c r="I489">
        <v>0</v>
      </c>
      <c r="J489">
        <v>349229</v>
      </c>
      <c r="K489">
        <v>7.8958000000000004</v>
      </c>
      <c r="M489" t="s">
        <v>17</v>
      </c>
    </row>
    <row r="490" spans="2:13" x14ac:dyDescent="0.3">
      <c r="B490">
        <v>1227</v>
      </c>
      <c r="C490">
        <v>0</v>
      </c>
      <c r="D490">
        <v>1</v>
      </c>
      <c r="E490" t="s">
        <v>496</v>
      </c>
      <c r="F490" t="s">
        <v>13</v>
      </c>
      <c r="G490">
        <v>30</v>
      </c>
      <c r="H490">
        <v>0</v>
      </c>
      <c r="I490">
        <v>0</v>
      </c>
      <c r="J490">
        <v>110469</v>
      </c>
      <c r="K490">
        <v>26</v>
      </c>
      <c r="L490" t="s">
        <v>497</v>
      </c>
      <c r="M490" t="s">
        <v>17</v>
      </c>
    </row>
    <row r="491" spans="2:13" x14ac:dyDescent="0.3">
      <c r="B491">
        <v>1228</v>
      </c>
      <c r="C491">
        <v>0</v>
      </c>
      <c r="D491">
        <v>2</v>
      </c>
      <c r="E491" t="s">
        <v>498</v>
      </c>
      <c r="F491" t="s">
        <v>13</v>
      </c>
      <c r="G491">
        <v>32</v>
      </c>
      <c r="H491">
        <v>0</v>
      </c>
      <c r="I491">
        <v>0</v>
      </c>
      <c r="J491">
        <v>244360</v>
      </c>
      <c r="K491">
        <v>13</v>
      </c>
      <c r="M491" t="s">
        <v>17</v>
      </c>
    </row>
    <row r="492" spans="2:13" x14ac:dyDescent="0.3">
      <c r="B492">
        <v>1229</v>
      </c>
      <c r="C492">
        <v>0</v>
      </c>
      <c r="D492">
        <v>3</v>
      </c>
      <c r="E492" t="s">
        <v>499</v>
      </c>
      <c r="F492" t="s">
        <v>13</v>
      </c>
      <c r="G492">
        <v>39</v>
      </c>
      <c r="H492">
        <v>0</v>
      </c>
      <c r="I492">
        <v>2</v>
      </c>
      <c r="J492">
        <v>2675</v>
      </c>
      <c r="K492">
        <v>7.2291999999999996</v>
      </c>
      <c r="M492" t="s">
        <v>25</v>
      </c>
    </row>
    <row r="493" spans="2:13" x14ac:dyDescent="0.3">
      <c r="B493">
        <v>1230</v>
      </c>
      <c r="C493">
        <v>0</v>
      </c>
      <c r="D493">
        <v>2</v>
      </c>
      <c r="E493" t="s">
        <v>500</v>
      </c>
      <c r="F493" t="s">
        <v>13</v>
      </c>
      <c r="G493">
        <v>25</v>
      </c>
      <c r="H493">
        <v>0</v>
      </c>
      <c r="I493">
        <v>0</v>
      </c>
      <c r="J493" t="s">
        <v>65</v>
      </c>
      <c r="K493">
        <v>31.5</v>
      </c>
      <c r="M493" t="s">
        <v>17</v>
      </c>
    </row>
    <row r="494" spans="2:13" x14ac:dyDescent="0.3">
      <c r="B494">
        <v>1231</v>
      </c>
      <c r="C494">
        <v>0</v>
      </c>
      <c r="D494">
        <v>3</v>
      </c>
      <c r="E494" t="s">
        <v>501</v>
      </c>
      <c r="F494" t="s">
        <v>13</v>
      </c>
      <c r="H494">
        <v>0</v>
      </c>
      <c r="I494">
        <v>0</v>
      </c>
      <c r="J494">
        <v>2622</v>
      </c>
      <c r="K494">
        <v>7.2291999999999996</v>
      </c>
      <c r="M494" t="s">
        <v>25</v>
      </c>
    </row>
    <row r="495" spans="2:13" x14ac:dyDescent="0.3">
      <c r="B495">
        <v>1232</v>
      </c>
      <c r="C495">
        <v>0</v>
      </c>
      <c r="D495">
        <v>2</v>
      </c>
      <c r="E495" t="s">
        <v>502</v>
      </c>
      <c r="F495" t="s">
        <v>13</v>
      </c>
      <c r="G495">
        <v>18</v>
      </c>
      <c r="H495">
        <v>0</v>
      </c>
      <c r="I495">
        <v>0</v>
      </c>
      <c r="J495" t="s">
        <v>503</v>
      </c>
      <c r="K495">
        <v>10.5</v>
      </c>
      <c r="M495" t="s">
        <v>17</v>
      </c>
    </row>
    <row r="496" spans="2:13" x14ac:dyDescent="0.3">
      <c r="B496">
        <v>1233</v>
      </c>
      <c r="C496">
        <v>0</v>
      </c>
      <c r="D496">
        <v>3</v>
      </c>
      <c r="E496" t="s">
        <v>504</v>
      </c>
      <c r="F496" t="s">
        <v>13</v>
      </c>
      <c r="G496">
        <v>32</v>
      </c>
      <c r="H496">
        <v>0</v>
      </c>
      <c r="I496">
        <v>0</v>
      </c>
      <c r="J496">
        <v>350403</v>
      </c>
      <c r="K496">
        <v>7.5792000000000002</v>
      </c>
      <c r="M496" t="s">
        <v>17</v>
      </c>
    </row>
    <row r="497" spans="2:13" x14ac:dyDescent="0.3">
      <c r="B497">
        <v>1234</v>
      </c>
      <c r="C497">
        <v>0</v>
      </c>
      <c r="D497">
        <v>3</v>
      </c>
      <c r="E497" t="s">
        <v>505</v>
      </c>
      <c r="F497" t="s">
        <v>13</v>
      </c>
      <c r="H497">
        <v>1</v>
      </c>
      <c r="I497">
        <v>9</v>
      </c>
      <c r="J497" t="s">
        <v>291</v>
      </c>
      <c r="K497">
        <v>69.55</v>
      </c>
      <c r="M497" t="s">
        <v>17</v>
      </c>
    </row>
    <row r="498" spans="2:13" x14ac:dyDescent="0.3">
      <c r="B498">
        <v>1235</v>
      </c>
      <c r="C498">
        <v>1</v>
      </c>
      <c r="D498">
        <v>1</v>
      </c>
      <c r="E498" t="s">
        <v>506</v>
      </c>
      <c r="F498" t="s">
        <v>16</v>
      </c>
      <c r="G498">
        <v>58</v>
      </c>
      <c r="H498">
        <v>0</v>
      </c>
      <c r="I498">
        <v>1</v>
      </c>
      <c r="J498" t="s">
        <v>507</v>
      </c>
      <c r="K498">
        <v>512.32920000000001</v>
      </c>
      <c r="L498" t="s">
        <v>508</v>
      </c>
      <c r="M498" t="s">
        <v>25</v>
      </c>
    </row>
    <row r="499" spans="2:13" x14ac:dyDescent="0.3">
      <c r="B499">
        <v>1236</v>
      </c>
      <c r="C499">
        <v>0</v>
      </c>
      <c r="D499">
        <v>3</v>
      </c>
      <c r="E499" t="s">
        <v>509</v>
      </c>
      <c r="F499" t="s">
        <v>13</v>
      </c>
      <c r="H499">
        <v>1</v>
      </c>
      <c r="I499">
        <v>1</v>
      </c>
      <c r="J499" t="s">
        <v>296</v>
      </c>
      <c r="K499">
        <v>14.5</v>
      </c>
      <c r="M499" t="s">
        <v>17</v>
      </c>
    </row>
    <row r="500" spans="2:13" x14ac:dyDescent="0.3">
      <c r="B500">
        <v>1237</v>
      </c>
      <c r="C500">
        <v>1</v>
      </c>
      <c r="D500">
        <v>3</v>
      </c>
      <c r="E500" t="s">
        <v>510</v>
      </c>
      <c r="F500" t="s">
        <v>16</v>
      </c>
      <c r="G500">
        <v>16</v>
      </c>
      <c r="H500">
        <v>0</v>
      </c>
      <c r="I500">
        <v>0</v>
      </c>
      <c r="J500">
        <v>348125</v>
      </c>
      <c r="K500">
        <v>7.65</v>
      </c>
      <c r="M500" t="s">
        <v>17</v>
      </c>
    </row>
    <row r="501" spans="2:13" x14ac:dyDescent="0.3">
      <c r="B501">
        <v>1238</v>
      </c>
      <c r="C501">
        <v>0</v>
      </c>
      <c r="D501">
        <v>2</v>
      </c>
      <c r="E501" t="s">
        <v>511</v>
      </c>
      <c r="F501" t="s">
        <v>13</v>
      </c>
      <c r="G501">
        <v>26</v>
      </c>
      <c r="H501">
        <v>0</v>
      </c>
      <c r="I501">
        <v>0</v>
      </c>
      <c r="J501">
        <v>237670</v>
      </c>
      <c r="K501">
        <v>13</v>
      </c>
      <c r="M501" t="s">
        <v>17</v>
      </c>
    </row>
    <row r="502" spans="2:13" x14ac:dyDescent="0.3">
      <c r="B502">
        <v>1239</v>
      </c>
      <c r="C502">
        <v>1</v>
      </c>
      <c r="D502">
        <v>3</v>
      </c>
      <c r="E502" t="s">
        <v>512</v>
      </c>
      <c r="F502" t="s">
        <v>16</v>
      </c>
      <c r="G502">
        <v>38</v>
      </c>
      <c r="H502">
        <v>0</v>
      </c>
      <c r="I502">
        <v>0</v>
      </c>
      <c r="J502">
        <v>2688</v>
      </c>
      <c r="K502">
        <v>7.2291999999999996</v>
      </c>
      <c r="M502" t="s">
        <v>25</v>
      </c>
    </row>
    <row r="503" spans="2:13" x14ac:dyDescent="0.3">
      <c r="B503">
        <v>1240</v>
      </c>
      <c r="C503">
        <v>0</v>
      </c>
      <c r="D503">
        <v>2</v>
      </c>
      <c r="E503" t="s">
        <v>513</v>
      </c>
      <c r="F503" t="s">
        <v>13</v>
      </c>
      <c r="G503">
        <v>24</v>
      </c>
      <c r="H503">
        <v>0</v>
      </c>
      <c r="I503">
        <v>0</v>
      </c>
      <c r="J503">
        <v>248726</v>
      </c>
      <c r="K503">
        <v>13.5</v>
      </c>
      <c r="M503" t="s">
        <v>17</v>
      </c>
    </row>
    <row r="504" spans="2:13" x14ac:dyDescent="0.3">
      <c r="B504">
        <v>1241</v>
      </c>
      <c r="C504">
        <v>1</v>
      </c>
      <c r="D504">
        <v>2</v>
      </c>
      <c r="E504" t="s">
        <v>514</v>
      </c>
      <c r="F504" t="s">
        <v>16</v>
      </c>
      <c r="G504">
        <v>31</v>
      </c>
      <c r="H504">
        <v>0</v>
      </c>
      <c r="I504">
        <v>0</v>
      </c>
      <c r="J504" t="s">
        <v>515</v>
      </c>
      <c r="K504">
        <v>21</v>
      </c>
      <c r="M504" t="s">
        <v>17</v>
      </c>
    </row>
    <row r="505" spans="2:13" x14ac:dyDescent="0.3">
      <c r="B505">
        <v>1242</v>
      </c>
      <c r="C505">
        <v>1</v>
      </c>
      <c r="D505">
        <v>1</v>
      </c>
      <c r="E505" t="s">
        <v>516</v>
      </c>
      <c r="F505" t="s">
        <v>16</v>
      </c>
      <c r="G505">
        <v>45</v>
      </c>
      <c r="H505">
        <v>0</v>
      </c>
      <c r="I505">
        <v>1</v>
      </c>
      <c r="J505" t="s">
        <v>517</v>
      </c>
      <c r="K505">
        <v>63.3583</v>
      </c>
      <c r="L505" t="s">
        <v>518</v>
      </c>
      <c r="M505" t="s">
        <v>25</v>
      </c>
    </row>
    <row r="506" spans="2:13" x14ac:dyDescent="0.3">
      <c r="B506">
        <v>1243</v>
      </c>
      <c r="C506">
        <v>0</v>
      </c>
      <c r="D506">
        <v>2</v>
      </c>
      <c r="E506" t="s">
        <v>519</v>
      </c>
      <c r="F506" t="s">
        <v>13</v>
      </c>
      <c r="G506">
        <v>25</v>
      </c>
      <c r="H506">
        <v>0</v>
      </c>
      <c r="I506">
        <v>0</v>
      </c>
      <c r="J506" t="s">
        <v>520</v>
      </c>
      <c r="K506">
        <v>10.5</v>
      </c>
      <c r="M506" t="s">
        <v>17</v>
      </c>
    </row>
    <row r="507" spans="2:13" x14ac:dyDescent="0.3">
      <c r="B507">
        <v>1244</v>
      </c>
      <c r="C507">
        <v>0</v>
      </c>
      <c r="D507">
        <v>2</v>
      </c>
      <c r="E507" t="s">
        <v>521</v>
      </c>
      <c r="F507" t="s">
        <v>13</v>
      </c>
      <c r="G507">
        <v>18</v>
      </c>
      <c r="H507">
        <v>0</v>
      </c>
      <c r="I507">
        <v>0</v>
      </c>
      <c r="J507" t="s">
        <v>326</v>
      </c>
      <c r="K507">
        <v>73.5</v>
      </c>
      <c r="M507" t="s">
        <v>17</v>
      </c>
    </row>
    <row r="508" spans="2:13" x14ac:dyDescent="0.3">
      <c r="B508">
        <v>1245</v>
      </c>
      <c r="C508">
        <v>0</v>
      </c>
      <c r="D508">
        <v>2</v>
      </c>
      <c r="E508" t="s">
        <v>522</v>
      </c>
      <c r="F508" t="s">
        <v>13</v>
      </c>
      <c r="G508">
        <v>49</v>
      </c>
      <c r="H508">
        <v>1</v>
      </c>
      <c r="I508">
        <v>2</v>
      </c>
      <c r="J508">
        <v>220845</v>
      </c>
      <c r="K508">
        <v>65</v>
      </c>
      <c r="M508" t="s">
        <v>17</v>
      </c>
    </row>
    <row r="509" spans="2:13" x14ac:dyDescent="0.3">
      <c r="B509">
        <v>1246</v>
      </c>
      <c r="C509">
        <v>1</v>
      </c>
      <c r="D509">
        <v>3</v>
      </c>
      <c r="E509" t="s">
        <v>523</v>
      </c>
      <c r="F509" t="s">
        <v>16</v>
      </c>
      <c r="G509">
        <v>0.17</v>
      </c>
      <c r="H509">
        <v>1</v>
      </c>
      <c r="I509">
        <v>2</v>
      </c>
      <c r="J509" t="s">
        <v>67</v>
      </c>
      <c r="K509">
        <v>20.574999999999999</v>
      </c>
      <c r="M509" t="s">
        <v>17</v>
      </c>
    </row>
    <row r="510" spans="2:13" x14ac:dyDescent="0.3">
      <c r="B510">
        <v>1247</v>
      </c>
      <c r="C510">
        <v>0</v>
      </c>
      <c r="D510">
        <v>1</v>
      </c>
      <c r="E510" t="s">
        <v>524</v>
      </c>
      <c r="F510" t="s">
        <v>13</v>
      </c>
      <c r="G510">
        <v>50</v>
      </c>
      <c r="H510">
        <v>0</v>
      </c>
      <c r="I510">
        <v>0</v>
      </c>
      <c r="J510">
        <v>113044</v>
      </c>
      <c r="K510">
        <v>26</v>
      </c>
      <c r="L510" t="s">
        <v>525</v>
      </c>
      <c r="M510" t="s">
        <v>17</v>
      </c>
    </row>
    <row r="511" spans="2:13" x14ac:dyDescent="0.3">
      <c r="B511">
        <v>1248</v>
      </c>
      <c r="C511">
        <v>1</v>
      </c>
      <c r="D511">
        <v>1</v>
      </c>
      <c r="E511" t="s">
        <v>526</v>
      </c>
      <c r="F511" t="s">
        <v>16</v>
      </c>
      <c r="G511">
        <v>59</v>
      </c>
      <c r="H511">
        <v>2</v>
      </c>
      <c r="I511">
        <v>0</v>
      </c>
      <c r="J511">
        <v>11769</v>
      </c>
      <c r="K511">
        <v>51.479199999999999</v>
      </c>
      <c r="L511" t="s">
        <v>135</v>
      </c>
      <c r="M511" t="s">
        <v>17</v>
      </c>
    </row>
    <row r="512" spans="2:13" x14ac:dyDescent="0.3">
      <c r="B512">
        <v>1249</v>
      </c>
      <c r="C512">
        <v>0</v>
      </c>
      <c r="D512">
        <v>3</v>
      </c>
      <c r="E512" t="s">
        <v>527</v>
      </c>
      <c r="F512" t="s">
        <v>13</v>
      </c>
      <c r="H512">
        <v>0</v>
      </c>
      <c r="I512">
        <v>0</v>
      </c>
      <c r="J512">
        <v>1222</v>
      </c>
      <c r="K512">
        <v>7.8792</v>
      </c>
      <c r="M512" t="s">
        <v>17</v>
      </c>
    </row>
    <row r="513" spans="2:13" x14ac:dyDescent="0.3">
      <c r="B513">
        <v>1250</v>
      </c>
      <c r="C513">
        <v>0</v>
      </c>
      <c r="D513">
        <v>3</v>
      </c>
      <c r="E513" t="s">
        <v>528</v>
      </c>
      <c r="F513" t="s">
        <v>13</v>
      </c>
      <c r="H513">
        <v>0</v>
      </c>
      <c r="I513">
        <v>0</v>
      </c>
      <c r="J513">
        <v>368402</v>
      </c>
      <c r="K513">
        <v>7.75</v>
      </c>
      <c r="M513" t="s">
        <v>14</v>
      </c>
    </row>
    <row r="514" spans="2:13" x14ac:dyDescent="0.3">
      <c r="B514">
        <v>1251</v>
      </c>
      <c r="C514">
        <v>1</v>
      </c>
      <c r="D514">
        <v>3</v>
      </c>
      <c r="E514" t="s">
        <v>529</v>
      </c>
      <c r="F514" t="s">
        <v>16</v>
      </c>
      <c r="G514">
        <v>30</v>
      </c>
      <c r="H514">
        <v>1</v>
      </c>
      <c r="I514">
        <v>0</v>
      </c>
      <c r="J514">
        <v>349910</v>
      </c>
      <c r="K514">
        <v>15.55</v>
      </c>
      <c r="M514" t="s">
        <v>17</v>
      </c>
    </row>
    <row r="515" spans="2:13" x14ac:dyDescent="0.3">
      <c r="B515">
        <v>1252</v>
      </c>
      <c r="C515">
        <v>0</v>
      </c>
      <c r="D515">
        <v>3</v>
      </c>
      <c r="E515" t="s">
        <v>530</v>
      </c>
      <c r="F515" t="s">
        <v>13</v>
      </c>
      <c r="G515">
        <v>14.5</v>
      </c>
      <c r="H515">
        <v>8</v>
      </c>
      <c r="I515">
        <v>2</v>
      </c>
      <c r="J515" t="s">
        <v>291</v>
      </c>
      <c r="K515">
        <v>69.55</v>
      </c>
      <c r="M515" t="s">
        <v>17</v>
      </c>
    </row>
    <row r="516" spans="2:13" x14ac:dyDescent="0.3">
      <c r="B516">
        <v>1253</v>
      </c>
      <c r="C516">
        <v>1</v>
      </c>
      <c r="D516">
        <v>2</v>
      </c>
      <c r="E516" t="s">
        <v>531</v>
      </c>
      <c r="F516" t="s">
        <v>16</v>
      </c>
      <c r="G516">
        <v>24</v>
      </c>
      <c r="H516">
        <v>1</v>
      </c>
      <c r="I516">
        <v>1</v>
      </c>
      <c r="J516" t="s">
        <v>532</v>
      </c>
      <c r="K516">
        <v>37.004199999999997</v>
      </c>
      <c r="M516" t="s">
        <v>25</v>
      </c>
    </row>
    <row r="517" spans="2:13" x14ac:dyDescent="0.3">
      <c r="B517">
        <v>1254</v>
      </c>
      <c r="C517">
        <v>1</v>
      </c>
      <c r="D517">
        <v>2</v>
      </c>
      <c r="E517" t="s">
        <v>533</v>
      </c>
      <c r="F517" t="s">
        <v>16</v>
      </c>
      <c r="G517">
        <v>31</v>
      </c>
      <c r="H517">
        <v>0</v>
      </c>
      <c r="I517">
        <v>0</v>
      </c>
      <c r="J517" t="s">
        <v>415</v>
      </c>
      <c r="K517">
        <v>21</v>
      </c>
      <c r="M517" t="s">
        <v>17</v>
      </c>
    </row>
    <row r="518" spans="2:13" x14ac:dyDescent="0.3">
      <c r="B518">
        <v>1255</v>
      </c>
      <c r="C518">
        <v>0</v>
      </c>
      <c r="D518">
        <v>3</v>
      </c>
      <c r="E518" t="s">
        <v>534</v>
      </c>
      <c r="F518" t="s">
        <v>13</v>
      </c>
      <c r="G518">
        <v>27</v>
      </c>
      <c r="H518">
        <v>0</v>
      </c>
      <c r="I518">
        <v>0</v>
      </c>
      <c r="J518">
        <v>315083</v>
      </c>
      <c r="K518">
        <v>8.6624999999999996</v>
      </c>
      <c r="M518" t="s">
        <v>17</v>
      </c>
    </row>
    <row r="519" spans="2:13" x14ac:dyDescent="0.3">
      <c r="B519">
        <v>1256</v>
      </c>
      <c r="C519">
        <v>1</v>
      </c>
      <c r="D519">
        <v>1</v>
      </c>
      <c r="E519" t="s">
        <v>535</v>
      </c>
      <c r="F519" t="s">
        <v>16</v>
      </c>
      <c r="G519">
        <v>25</v>
      </c>
      <c r="H519">
        <v>1</v>
      </c>
      <c r="I519">
        <v>0</v>
      </c>
      <c r="J519">
        <v>11765</v>
      </c>
      <c r="K519">
        <v>55.441699999999997</v>
      </c>
      <c r="L519" t="s">
        <v>536</v>
      </c>
      <c r="M519" t="s">
        <v>25</v>
      </c>
    </row>
    <row r="520" spans="2:13" x14ac:dyDescent="0.3">
      <c r="B520">
        <v>1257</v>
      </c>
      <c r="C520">
        <v>1</v>
      </c>
      <c r="D520">
        <v>3</v>
      </c>
      <c r="E520" t="s">
        <v>537</v>
      </c>
      <c r="F520" t="s">
        <v>16</v>
      </c>
      <c r="H520">
        <v>1</v>
      </c>
      <c r="I520">
        <v>9</v>
      </c>
      <c r="J520" t="s">
        <v>291</v>
      </c>
      <c r="K520">
        <v>69.55</v>
      </c>
      <c r="M520" t="s">
        <v>17</v>
      </c>
    </row>
    <row r="521" spans="2:13" x14ac:dyDescent="0.3">
      <c r="B521">
        <v>1258</v>
      </c>
      <c r="C521">
        <v>0</v>
      </c>
      <c r="D521">
        <v>3</v>
      </c>
      <c r="E521" t="s">
        <v>538</v>
      </c>
      <c r="F521" t="s">
        <v>13</v>
      </c>
      <c r="H521">
        <v>1</v>
      </c>
      <c r="I521">
        <v>0</v>
      </c>
      <c r="J521">
        <v>2689</v>
      </c>
      <c r="K521">
        <v>14.458299999999999</v>
      </c>
      <c r="M521" t="s">
        <v>25</v>
      </c>
    </row>
    <row r="522" spans="2:13" x14ac:dyDescent="0.3">
      <c r="B522">
        <v>1259</v>
      </c>
      <c r="C522">
        <v>1</v>
      </c>
      <c r="D522">
        <v>3</v>
      </c>
      <c r="E522" t="s">
        <v>539</v>
      </c>
      <c r="F522" t="s">
        <v>16</v>
      </c>
      <c r="G522">
        <v>22</v>
      </c>
      <c r="H522">
        <v>0</v>
      </c>
      <c r="I522">
        <v>0</v>
      </c>
      <c r="J522">
        <v>3101295</v>
      </c>
      <c r="K522">
        <v>39.6875</v>
      </c>
      <c r="M522" t="s">
        <v>17</v>
      </c>
    </row>
    <row r="523" spans="2:13" x14ac:dyDescent="0.3">
      <c r="B523">
        <v>1260</v>
      </c>
      <c r="C523">
        <v>1</v>
      </c>
      <c r="D523">
        <v>1</v>
      </c>
      <c r="E523" t="s">
        <v>540</v>
      </c>
      <c r="F523" t="s">
        <v>16</v>
      </c>
      <c r="G523">
        <v>45</v>
      </c>
      <c r="H523">
        <v>0</v>
      </c>
      <c r="I523">
        <v>1</v>
      </c>
      <c r="J523">
        <v>112378</v>
      </c>
      <c r="K523">
        <v>59.4</v>
      </c>
      <c r="M523" t="s">
        <v>25</v>
      </c>
    </row>
    <row r="524" spans="2:13" x14ac:dyDescent="0.3">
      <c r="B524">
        <v>1261</v>
      </c>
      <c r="C524">
        <v>0</v>
      </c>
      <c r="D524">
        <v>2</v>
      </c>
      <c r="E524" t="s">
        <v>541</v>
      </c>
      <c r="F524" t="s">
        <v>13</v>
      </c>
      <c r="G524">
        <v>29</v>
      </c>
      <c r="H524">
        <v>0</v>
      </c>
      <c r="I524">
        <v>0</v>
      </c>
      <c r="J524" t="s">
        <v>542</v>
      </c>
      <c r="K524">
        <v>13.8583</v>
      </c>
      <c r="M524" t="s">
        <v>25</v>
      </c>
    </row>
    <row r="525" spans="2:13" x14ac:dyDescent="0.3">
      <c r="B525">
        <v>1262</v>
      </c>
      <c r="C525">
        <v>0</v>
      </c>
      <c r="D525">
        <v>2</v>
      </c>
      <c r="E525" t="s">
        <v>543</v>
      </c>
      <c r="F525" t="s">
        <v>13</v>
      </c>
      <c r="G525">
        <v>21</v>
      </c>
      <c r="H525">
        <v>1</v>
      </c>
      <c r="I525">
        <v>0</v>
      </c>
      <c r="J525">
        <v>28133</v>
      </c>
      <c r="K525">
        <v>11.5</v>
      </c>
      <c r="M525" t="s">
        <v>17</v>
      </c>
    </row>
    <row r="526" spans="2:13" x14ac:dyDescent="0.3">
      <c r="B526">
        <v>1263</v>
      </c>
      <c r="C526">
        <v>1</v>
      </c>
      <c r="D526">
        <v>1</v>
      </c>
      <c r="E526" t="s">
        <v>544</v>
      </c>
      <c r="F526" t="s">
        <v>16</v>
      </c>
      <c r="G526">
        <v>31</v>
      </c>
      <c r="H526">
        <v>0</v>
      </c>
      <c r="I526">
        <v>0</v>
      </c>
      <c r="J526">
        <v>16966</v>
      </c>
      <c r="K526">
        <v>134.5</v>
      </c>
      <c r="L526" t="s">
        <v>545</v>
      </c>
      <c r="M526" t="s">
        <v>25</v>
      </c>
    </row>
    <row r="527" spans="2:13" x14ac:dyDescent="0.3">
      <c r="B527">
        <v>1264</v>
      </c>
      <c r="C527">
        <v>0</v>
      </c>
      <c r="D527">
        <v>1</v>
      </c>
      <c r="E527" t="s">
        <v>546</v>
      </c>
      <c r="F527" t="s">
        <v>13</v>
      </c>
      <c r="G527">
        <v>49</v>
      </c>
      <c r="H527">
        <v>0</v>
      </c>
      <c r="I527">
        <v>0</v>
      </c>
      <c r="J527">
        <v>112058</v>
      </c>
      <c r="K527">
        <v>0</v>
      </c>
      <c r="L527" t="s">
        <v>547</v>
      </c>
      <c r="M527" t="s">
        <v>17</v>
      </c>
    </row>
    <row r="528" spans="2:13" x14ac:dyDescent="0.3">
      <c r="B528">
        <v>1265</v>
      </c>
      <c r="C528">
        <v>0</v>
      </c>
      <c r="D528">
        <v>2</v>
      </c>
      <c r="E528" t="s">
        <v>548</v>
      </c>
      <c r="F528" t="s">
        <v>13</v>
      </c>
      <c r="G528">
        <v>44</v>
      </c>
      <c r="H528">
        <v>0</v>
      </c>
      <c r="I528">
        <v>0</v>
      </c>
      <c r="J528">
        <v>248746</v>
      </c>
      <c r="K528">
        <v>13</v>
      </c>
      <c r="M528" t="s">
        <v>17</v>
      </c>
    </row>
    <row r="529" spans="2:13" x14ac:dyDescent="0.3">
      <c r="B529">
        <v>1266</v>
      </c>
      <c r="C529">
        <v>1</v>
      </c>
      <c r="D529">
        <v>1</v>
      </c>
      <c r="E529" t="s">
        <v>549</v>
      </c>
      <c r="F529" t="s">
        <v>16</v>
      </c>
      <c r="G529">
        <v>54</v>
      </c>
      <c r="H529">
        <v>1</v>
      </c>
      <c r="I529">
        <v>1</v>
      </c>
      <c r="J529">
        <v>33638</v>
      </c>
      <c r="K529">
        <v>81.8583</v>
      </c>
      <c r="L529" t="s">
        <v>437</v>
      </c>
      <c r="M529" t="s">
        <v>17</v>
      </c>
    </row>
    <row r="530" spans="2:13" x14ac:dyDescent="0.3">
      <c r="B530">
        <v>1267</v>
      </c>
      <c r="C530">
        <v>1</v>
      </c>
      <c r="D530">
        <v>1</v>
      </c>
      <c r="E530" t="s">
        <v>550</v>
      </c>
      <c r="F530" t="s">
        <v>16</v>
      </c>
      <c r="G530">
        <v>45</v>
      </c>
      <c r="H530">
        <v>0</v>
      </c>
      <c r="I530">
        <v>0</v>
      </c>
      <c r="J530" t="s">
        <v>52</v>
      </c>
      <c r="K530">
        <v>262.375</v>
      </c>
      <c r="M530" t="s">
        <v>25</v>
      </c>
    </row>
    <row r="531" spans="2:13" x14ac:dyDescent="0.3">
      <c r="B531">
        <v>1268</v>
      </c>
      <c r="C531">
        <v>1</v>
      </c>
      <c r="D531">
        <v>3</v>
      </c>
      <c r="E531" t="s">
        <v>551</v>
      </c>
      <c r="F531" t="s">
        <v>16</v>
      </c>
      <c r="G531">
        <v>22</v>
      </c>
      <c r="H531">
        <v>2</v>
      </c>
      <c r="I531">
        <v>0</v>
      </c>
      <c r="J531">
        <v>315152</v>
      </c>
      <c r="K531">
        <v>8.6624999999999996</v>
      </c>
      <c r="M531" t="s">
        <v>17</v>
      </c>
    </row>
    <row r="532" spans="2:13" x14ac:dyDescent="0.3">
      <c r="B532">
        <v>1269</v>
      </c>
      <c r="C532">
        <v>0</v>
      </c>
      <c r="D532">
        <v>2</v>
      </c>
      <c r="E532" t="s">
        <v>552</v>
      </c>
      <c r="F532" t="s">
        <v>13</v>
      </c>
      <c r="G532">
        <v>21</v>
      </c>
      <c r="H532">
        <v>0</v>
      </c>
      <c r="I532">
        <v>0</v>
      </c>
      <c r="J532">
        <v>29107</v>
      </c>
      <c r="K532">
        <v>11.5</v>
      </c>
      <c r="M532" t="s">
        <v>17</v>
      </c>
    </row>
    <row r="533" spans="2:13" x14ac:dyDescent="0.3">
      <c r="B533">
        <v>1270</v>
      </c>
      <c r="C533">
        <v>0</v>
      </c>
      <c r="D533">
        <v>1</v>
      </c>
      <c r="E533" t="s">
        <v>553</v>
      </c>
      <c r="F533" t="s">
        <v>13</v>
      </c>
      <c r="G533">
        <v>55</v>
      </c>
      <c r="H533">
        <v>0</v>
      </c>
      <c r="I533">
        <v>0</v>
      </c>
      <c r="J533">
        <v>680</v>
      </c>
      <c r="K533">
        <v>50</v>
      </c>
      <c r="L533" t="s">
        <v>554</v>
      </c>
      <c r="M533" t="s">
        <v>17</v>
      </c>
    </row>
    <row r="534" spans="2:13" x14ac:dyDescent="0.3">
      <c r="B534">
        <v>1271</v>
      </c>
      <c r="C534">
        <v>0</v>
      </c>
      <c r="D534">
        <v>3</v>
      </c>
      <c r="E534" t="s">
        <v>555</v>
      </c>
      <c r="F534" t="s">
        <v>13</v>
      </c>
      <c r="G534">
        <v>5</v>
      </c>
      <c r="H534">
        <v>4</v>
      </c>
      <c r="I534">
        <v>2</v>
      </c>
      <c r="J534">
        <v>347077</v>
      </c>
      <c r="K534">
        <v>31.387499999999999</v>
      </c>
      <c r="M534" t="s">
        <v>17</v>
      </c>
    </row>
    <row r="535" spans="2:13" x14ac:dyDescent="0.3">
      <c r="B535">
        <v>1272</v>
      </c>
      <c r="C535">
        <v>0</v>
      </c>
      <c r="D535">
        <v>3</v>
      </c>
      <c r="E535" t="s">
        <v>556</v>
      </c>
      <c r="F535" t="s">
        <v>13</v>
      </c>
      <c r="H535">
        <v>0</v>
      </c>
      <c r="I535">
        <v>0</v>
      </c>
      <c r="J535">
        <v>366713</v>
      </c>
      <c r="K535">
        <v>7.75</v>
      </c>
      <c r="M535" t="s">
        <v>14</v>
      </c>
    </row>
    <row r="536" spans="2:13" x14ac:dyDescent="0.3">
      <c r="B536">
        <v>1273</v>
      </c>
      <c r="C536">
        <v>0</v>
      </c>
      <c r="D536">
        <v>3</v>
      </c>
      <c r="E536" t="s">
        <v>557</v>
      </c>
      <c r="F536" t="s">
        <v>13</v>
      </c>
      <c r="G536">
        <v>26</v>
      </c>
      <c r="H536">
        <v>0</v>
      </c>
      <c r="I536">
        <v>0</v>
      </c>
      <c r="J536">
        <v>330910</v>
      </c>
      <c r="K536">
        <v>7.8792</v>
      </c>
      <c r="M536" t="s">
        <v>14</v>
      </c>
    </row>
    <row r="537" spans="2:13" x14ac:dyDescent="0.3">
      <c r="B537">
        <v>1274</v>
      </c>
      <c r="C537">
        <v>1</v>
      </c>
      <c r="D537">
        <v>3</v>
      </c>
      <c r="E537" t="s">
        <v>558</v>
      </c>
      <c r="F537" t="s">
        <v>16</v>
      </c>
      <c r="H537">
        <v>0</v>
      </c>
      <c r="I537">
        <v>0</v>
      </c>
      <c r="J537">
        <v>364498</v>
      </c>
      <c r="K537">
        <v>14.5</v>
      </c>
      <c r="M537" t="s">
        <v>17</v>
      </c>
    </row>
    <row r="538" spans="2:13" x14ac:dyDescent="0.3">
      <c r="B538">
        <v>1275</v>
      </c>
      <c r="C538">
        <v>1</v>
      </c>
      <c r="D538">
        <v>3</v>
      </c>
      <c r="E538" t="s">
        <v>559</v>
      </c>
      <c r="F538" t="s">
        <v>16</v>
      </c>
      <c r="G538">
        <v>19</v>
      </c>
      <c r="H538">
        <v>1</v>
      </c>
      <c r="I538">
        <v>0</v>
      </c>
      <c r="J538">
        <v>376566</v>
      </c>
      <c r="K538">
        <v>16.100000000000001</v>
      </c>
      <c r="M538" t="s">
        <v>17</v>
      </c>
    </row>
    <row r="539" spans="2:13" x14ac:dyDescent="0.3">
      <c r="B539">
        <v>1276</v>
      </c>
      <c r="C539">
        <v>0</v>
      </c>
      <c r="D539">
        <v>2</v>
      </c>
      <c r="E539" t="s">
        <v>560</v>
      </c>
      <c r="F539" t="s">
        <v>13</v>
      </c>
      <c r="H539">
        <v>0</v>
      </c>
      <c r="I539">
        <v>0</v>
      </c>
      <c r="J539" t="s">
        <v>561</v>
      </c>
      <c r="K539">
        <v>12.875</v>
      </c>
      <c r="M539" t="s">
        <v>17</v>
      </c>
    </row>
    <row r="540" spans="2:13" x14ac:dyDescent="0.3">
      <c r="B540">
        <v>1277</v>
      </c>
      <c r="C540">
        <v>1</v>
      </c>
      <c r="D540">
        <v>2</v>
      </c>
      <c r="E540" t="s">
        <v>562</v>
      </c>
      <c r="F540" t="s">
        <v>16</v>
      </c>
      <c r="G540">
        <v>24</v>
      </c>
      <c r="H540">
        <v>1</v>
      </c>
      <c r="I540">
        <v>2</v>
      </c>
      <c r="J540">
        <v>220845</v>
      </c>
      <c r="K540">
        <v>65</v>
      </c>
      <c r="M540" t="s">
        <v>17</v>
      </c>
    </row>
    <row r="541" spans="2:13" x14ac:dyDescent="0.3">
      <c r="B541">
        <v>1278</v>
      </c>
      <c r="C541">
        <v>0</v>
      </c>
      <c r="D541">
        <v>3</v>
      </c>
      <c r="E541" t="s">
        <v>563</v>
      </c>
      <c r="F541" t="s">
        <v>13</v>
      </c>
      <c r="G541">
        <v>24</v>
      </c>
      <c r="H541">
        <v>0</v>
      </c>
      <c r="I541">
        <v>0</v>
      </c>
      <c r="J541">
        <v>349911</v>
      </c>
      <c r="K541">
        <v>7.7750000000000004</v>
      </c>
      <c r="M541" t="s">
        <v>17</v>
      </c>
    </row>
    <row r="542" spans="2:13" x14ac:dyDescent="0.3">
      <c r="B542">
        <v>1279</v>
      </c>
      <c r="C542">
        <v>0</v>
      </c>
      <c r="D542">
        <v>2</v>
      </c>
      <c r="E542" t="s">
        <v>564</v>
      </c>
      <c r="F542" t="s">
        <v>13</v>
      </c>
      <c r="G542">
        <v>57</v>
      </c>
      <c r="H542">
        <v>0</v>
      </c>
      <c r="I542">
        <v>0</v>
      </c>
      <c r="J542">
        <v>244346</v>
      </c>
      <c r="K542">
        <v>13</v>
      </c>
      <c r="M542" t="s">
        <v>17</v>
      </c>
    </row>
    <row r="543" spans="2:13" x14ac:dyDescent="0.3">
      <c r="B543">
        <v>1280</v>
      </c>
      <c r="C543">
        <v>0</v>
      </c>
      <c r="D543">
        <v>3</v>
      </c>
      <c r="E543" t="s">
        <v>565</v>
      </c>
      <c r="F543" t="s">
        <v>13</v>
      </c>
      <c r="G543">
        <v>21</v>
      </c>
      <c r="H543">
        <v>0</v>
      </c>
      <c r="I543">
        <v>0</v>
      </c>
      <c r="J543">
        <v>364858</v>
      </c>
      <c r="K543">
        <v>7.75</v>
      </c>
      <c r="M543" t="s">
        <v>14</v>
      </c>
    </row>
    <row r="544" spans="2:13" x14ac:dyDescent="0.3">
      <c r="B544">
        <v>1281</v>
      </c>
      <c r="C544">
        <v>0</v>
      </c>
      <c r="D544">
        <v>3</v>
      </c>
      <c r="E544" t="s">
        <v>566</v>
      </c>
      <c r="F544" t="s">
        <v>13</v>
      </c>
      <c r="G544">
        <v>6</v>
      </c>
      <c r="H544">
        <v>3</v>
      </c>
      <c r="I544">
        <v>1</v>
      </c>
      <c r="J544">
        <v>349909</v>
      </c>
      <c r="K544">
        <v>21.074999999999999</v>
      </c>
      <c r="M544" t="s">
        <v>17</v>
      </c>
    </row>
    <row r="545" spans="2:13" x14ac:dyDescent="0.3">
      <c r="B545">
        <v>1282</v>
      </c>
      <c r="C545">
        <v>0</v>
      </c>
      <c r="D545">
        <v>1</v>
      </c>
      <c r="E545" t="s">
        <v>567</v>
      </c>
      <c r="F545" t="s">
        <v>13</v>
      </c>
      <c r="G545">
        <v>23</v>
      </c>
      <c r="H545">
        <v>0</v>
      </c>
      <c r="I545">
        <v>0</v>
      </c>
      <c r="J545">
        <v>12749</v>
      </c>
      <c r="K545">
        <v>93.5</v>
      </c>
      <c r="L545" t="s">
        <v>568</v>
      </c>
      <c r="M545" t="s">
        <v>17</v>
      </c>
    </row>
    <row r="546" spans="2:13" x14ac:dyDescent="0.3">
      <c r="B546">
        <v>1283</v>
      </c>
      <c r="C546">
        <v>1</v>
      </c>
      <c r="D546">
        <v>1</v>
      </c>
      <c r="E546" t="s">
        <v>569</v>
      </c>
      <c r="F546" t="s">
        <v>16</v>
      </c>
      <c r="G546">
        <v>51</v>
      </c>
      <c r="H546">
        <v>0</v>
      </c>
      <c r="I546">
        <v>1</v>
      </c>
      <c r="J546" t="s">
        <v>570</v>
      </c>
      <c r="K546">
        <v>39.4</v>
      </c>
      <c r="L546" t="s">
        <v>571</v>
      </c>
      <c r="M546" t="s">
        <v>17</v>
      </c>
    </row>
    <row r="547" spans="2:13" x14ac:dyDescent="0.3">
      <c r="B547">
        <v>1284</v>
      </c>
      <c r="C547">
        <v>0</v>
      </c>
      <c r="D547">
        <v>3</v>
      </c>
      <c r="E547" t="s">
        <v>572</v>
      </c>
      <c r="F547" t="s">
        <v>13</v>
      </c>
      <c r="G547">
        <v>13</v>
      </c>
      <c r="H547">
        <v>0</v>
      </c>
      <c r="I547">
        <v>2</v>
      </c>
      <c r="J547" t="s">
        <v>573</v>
      </c>
      <c r="K547">
        <v>20.25</v>
      </c>
      <c r="M547" t="s">
        <v>17</v>
      </c>
    </row>
    <row r="548" spans="2:13" x14ac:dyDescent="0.3">
      <c r="B548">
        <v>1285</v>
      </c>
      <c r="C548">
        <v>0</v>
      </c>
      <c r="D548">
        <v>2</v>
      </c>
      <c r="E548" t="s">
        <v>574</v>
      </c>
      <c r="F548" t="s">
        <v>13</v>
      </c>
      <c r="G548">
        <v>47</v>
      </c>
      <c r="H548">
        <v>0</v>
      </c>
      <c r="I548">
        <v>0</v>
      </c>
      <c r="J548" t="s">
        <v>575</v>
      </c>
      <c r="K548">
        <v>10.5</v>
      </c>
      <c r="M548" t="s">
        <v>17</v>
      </c>
    </row>
    <row r="549" spans="2:13" x14ac:dyDescent="0.3">
      <c r="B549">
        <v>1286</v>
      </c>
      <c r="C549">
        <v>0</v>
      </c>
      <c r="D549">
        <v>3</v>
      </c>
      <c r="E549" t="s">
        <v>576</v>
      </c>
      <c r="F549" t="s">
        <v>13</v>
      </c>
      <c r="G549">
        <v>29</v>
      </c>
      <c r="H549">
        <v>3</v>
      </c>
      <c r="I549">
        <v>1</v>
      </c>
      <c r="J549">
        <v>315153</v>
      </c>
      <c r="K549">
        <v>22.024999999999999</v>
      </c>
      <c r="M549" t="s">
        <v>17</v>
      </c>
    </row>
    <row r="550" spans="2:13" x14ac:dyDescent="0.3">
      <c r="B550">
        <v>1287</v>
      </c>
      <c r="C550">
        <v>1</v>
      </c>
      <c r="D550">
        <v>1</v>
      </c>
      <c r="E550" t="s">
        <v>577</v>
      </c>
      <c r="F550" t="s">
        <v>16</v>
      </c>
      <c r="G550">
        <v>18</v>
      </c>
      <c r="H550">
        <v>1</v>
      </c>
      <c r="I550">
        <v>0</v>
      </c>
      <c r="J550">
        <v>13695</v>
      </c>
      <c r="K550">
        <v>60</v>
      </c>
      <c r="L550" t="s">
        <v>96</v>
      </c>
      <c r="M550" t="s">
        <v>17</v>
      </c>
    </row>
    <row r="551" spans="2:13" x14ac:dyDescent="0.3">
      <c r="B551">
        <v>1288</v>
      </c>
      <c r="C551">
        <v>0</v>
      </c>
      <c r="D551">
        <v>3</v>
      </c>
      <c r="E551" t="s">
        <v>578</v>
      </c>
      <c r="F551" t="s">
        <v>13</v>
      </c>
      <c r="G551">
        <v>24</v>
      </c>
      <c r="H551">
        <v>0</v>
      </c>
      <c r="I551">
        <v>0</v>
      </c>
      <c r="J551">
        <v>371109</v>
      </c>
      <c r="K551">
        <v>7.25</v>
      </c>
      <c r="M551" t="s">
        <v>14</v>
      </c>
    </row>
    <row r="552" spans="2:13" x14ac:dyDescent="0.3">
      <c r="B552">
        <v>1289</v>
      </c>
      <c r="C552">
        <v>1</v>
      </c>
      <c r="D552">
        <v>1</v>
      </c>
      <c r="E552" t="s">
        <v>579</v>
      </c>
      <c r="F552" t="s">
        <v>16</v>
      </c>
      <c r="G552">
        <v>48</v>
      </c>
      <c r="H552">
        <v>1</v>
      </c>
      <c r="I552">
        <v>1</v>
      </c>
      <c r="J552">
        <v>13567</v>
      </c>
      <c r="K552">
        <v>79.2</v>
      </c>
      <c r="L552" t="s">
        <v>580</v>
      </c>
      <c r="M552" t="s">
        <v>25</v>
      </c>
    </row>
    <row r="553" spans="2:13" x14ac:dyDescent="0.3">
      <c r="B553">
        <v>1290</v>
      </c>
      <c r="C553">
        <v>0</v>
      </c>
      <c r="D553">
        <v>3</v>
      </c>
      <c r="E553" t="s">
        <v>581</v>
      </c>
      <c r="F553" t="s">
        <v>13</v>
      </c>
      <c r="G553">
        <v>22</v>
      </c>
      <c r="H553">
        <v>0</v>
      </c>
      <c r="I553">
        <v>0</v>
      </c>
      <c r="J553">
        <v>347065</v>
      </c>
      <c r="K553">
        <v>7.7750000000000004</v>
      </c>
      <c r="M553" t="s">
        <v>17</v>
      </c>
    </row>
    <row r="554" spans="2:13" x14ac:dyDescent="0.3">
      <c r="B554">
        <v>1291</v>
      </c>
      <c r="C554">
        <v>0</v>
      </c>
      <c r="D554">
        <v>3</v>
      </c>
      <c r="E554" t="s">
        <v>582</v>
      </c>
      <c r="F554" t="s">
        <v>13</v>
      </c>
      <c r="G554">
        <v>31</v>
      </c>
      <c r="H554">
        <v>0</v>
      </c>
      <c r="I554">
        <v>0</v>
      </c>
      <c r="J554">
        <v>21332</v>
      </c>
      <c r="K554">
        <v>7.7332999999999998</v>
      </c>
      <c r="M554" t="s">
        <v>14</v>
      </c>
    </row>
    <row r="555" spans="2:13" x14ac:dyDescent="0.3">
      <c r="B555">
        <v>1292</v>
      </c>
      <c r="C555">
        <v>1</v>
      </c>
      <c r="D555">
        <v>1</v>
      </c>
      <c r="E555" t="s">
        <v>583</v>
      </c>
      <c r="F555" t="s">
        <v>16</v>
      </c>
      <c r="G555">
        <v>30</v>
      </c>
      <c r="H555">
        <v>0</v>
      </c>
      <c r="I555">
        <v>0</v>
      </c>
      <c r="J555">
        <v>36928</v>
      </c>
      <c r="K555">
        <v>164.86670000000001</v>
      </c>
      <c r="L555" t="s">
        <v>584</v>
      </c>
      <c r="M555" t="s">
        <v>17</v>
      </c>
    </row>
    <row r="556" spans="2:13" x14ac:dyDescent="0.3">
      <c r="B556">
        <v>1293</v>
      </c>
      <c r="C556">
        <v>0</v>
      </c>
      <c r="D556">
        <v>2</v>
      </c>
      <c r="E556" t="s">
        <v>585</v>
      </c>
      <c r="F556" t="s">
        <v>13</v>
      </c>
      <c r="G556">
        <v>38</v>
      </c>
      <c r="H556">
        <v>1</v>
      </c>
      <c r="I556">
        <v>0</v>
      </c>
      <c r="J556">
        <v>28664</v>
      </c>
      <c r="K556">
        <v>21</v>
      </c>
      <c r="M556" t="s">
        <v>17</v>
      </c>
    </row>
    <row r="557" spans="2:13" x14ac:dyDescent="0.3">
      <c r="B557">
        <v>1294</v>
      </c>
      <c r="C557">
        <v>1</v>
      </c>
      <c r="D557">
        <v>1</v>
      </c>
      <c r="E557" t="s">
        <v>586</v>
      </c>
      <c r="F557" t="s">
        <v>16</v>
      </c>
      <c r="G557">
        <v>22</v>
      </c>
      <c r="H557">
        <v>0</v>
      </c>
      <c r="I557">
        <v>1</v>
      </c>
      <c r="J557">
        <v>112378</v>
      </c>
      <c r="K557">
        <v>59.4</v>
      </c>
      <c r="M557" t="s">
        <v>25</v>
      </c>
    </row>
    <row r="558" spans="2:13" x14ac:dyDescent="0.3">
      <c r="B558">
        <v>1295</v>
      </c>
      <c r="C558">
        <v>0</v>
      </c>
      <c r="D558">
        <v>1</v>
      </c>
      <c r="E558" t="s">
        <v>587</v>
      </c>
      <c r="F558" t="s">
        <v>13</v>
      </c>
      <c r="G558">
        <v>17</v>
      </c>
      <c r="H558">
        <v>0</v>
      </c>
      <c r="I558">
        <v>0</v>
      </c>
      <c r="J558">
        <v>113059</v>
      </c>
      <c r="K558">
        <v>47.1</v>
      </c>
      <c r="M558" t="s">
        <v>17</v>
      </c>
    </row>
    <row r="559" spans="2:13" x14ac:dyDescent="0.3">
      <c r="B559">
        <v>1296</v>
      </c>
      <c r="C559">
        <v>0</v>
      </c>
      <c r="D559">
        <v>1</v>
      </c>
      <c r="E559" t="s">
        <v>588</v>
      </c>
      <c r="F559" t="s">
        <v>13</v>
      </c>
      <c r="G559">
        <v>43</v>
      </c>
      <c r="H559">
        <v>1</v>
      </c>
      <c r="I559">
        <v>0</v>
      </c>
      <c r="J559">
        <v>17765</v>
      </c>
      <c r="K559">
        <v>27.720800000000001</v>
      </c>
      <c r="L559" t="s">
        <v>589</v>
      </c>
      <c r="M559" t="s">
        <v>25</v>
      </c>
    </row>
    <row r="560" spans="2:13" x14ac:dyDescent="0.3">
      <c r="B560">
        <v>1297</v>
      </c>
      <c r="C560">
        <v>0</v>
      </c>
      <c r="D560">
        <v>2</v>
      </c>
      <c r="E560" t="s">
        <v>590</v>
      </c>
      <c r="F560" t="s">
        <v>13</v>
      </c>
      <c r="G560">
        <v>20</v>
      </c>
      <c r="H560">
        <v>0</v>
      </c>
      <c r="I560">
        <v>0</v>
      </c>
      <c r="J560" t="s">
        <v>591</v>
      </c>
      <c r="K560">
        <v>13.862500000000001</v>
      </c>
      <c r="L560" t="s">
        <v>592</v>
      </c>
      <c r="M560" t="s">
        <v>25</v>
      </c>
    </row>
    <row r="561" spans="2:13" x14ac:dyDescent="0.3">
      <c r="B561">
        <v>1298</v>
      </c>
      <c r="C561">
        <v>0</v>
      </c>
      <c r="D561">
        <v>2</v>
      </c>
      <c r="E561" t="s">
        <v>593</v>
      </c>
      <c r="F561" t="s">
        <v>13</v>
      </c>
      <c r="G561">
        <v>23</v>
      </c>
      <c r="H561">
        <v>1</v>
      </c>
      <c r="I561">
        <v>0</v>
      </c>
      <c r="J561">
        <v>28666</v>
      </c>
      <c r="K561">
        <v>10.5</v>
      </c>
      <c r="M561" t="s">
        <v>17</v>
      </c>
    </row>
    <row r="562" spans="2:13" x14ac:dyDescent="0.3">
      <c r="B562">
        <v>1299</v>
      </c>
      <c r="C562">
        <v>0</v>
      </c>
      <c r="D562">
        <v>1</v>
      </c>
      <c r="E562" t="s">
        <v>594</v>
      </c>
      <c r="F562" t="s">
        <v>13</v>
      </c>
      <c r="G562">
        <v>50</v>
      </c>
      <c r="H562">
        <v>1</v>
      </c>
      <c r="I562">
        <v>1</v>
      </c>
      <c r="J562">
        <v>113503</v>
      </c>
      <c r="K562">
        <v>211.5</v>
      </c>
      <c r="L562" t="s">
        <v>334</v>
      </c>
      <c r="M562" t="s">
        <v>25</v>
      </c>
    </row>
    <row r="563" spans="2:13" x14ac:dyDescent="0.3">
      <c r="B563">
        <v>1300</v>
      </c>
      <c r="C563">
        <v>1</v>
      </c>
      <c r="D563">
        <v>3</v>
      </c>
      <c r="E563" t="s">
        <v>595</v>
      </c>
      <c r="F563" t="s">
        <v>16</v>
      </c>
      <c r="H563">
        <v>0</v>
      </c>
      <c r="I563">
        <v>0</v>
      </c>
      <c r="J563">
        <v>334915</v>
      </c>
      <c r="K563">
        <v>7.7207999999999997</v>
      </c>
      <c r="M563" t="s">
        <v>14</v>
      </c>
    </row>
    <row r="564" spans="2:13" x14ac:dyDescent="0.3">
      <c r="B564">
        <v>1301</v>
      </c>
      <c r="C564">
        <v>1</v>
      </c>
      <c r="D564">
        <v>3</v>
      </c>
      <c r="E564" t="s">
        <v>596</v>
      </c>
      <c r="F564" t="s">
        <v>16</v>
      </c>
      <c r="G564">
        <v>3</v>
      </c>
      <c r="H564">
        <v>1</v>
      </c>
      <c r="I564">
        <v>1</v>
      </c>
      <c r="J564" t="s">
        <v>247</v>
      </c>
      <c r="K564">
        <v>13.775</v>
      </c>
      <c r="M564" t="s">
        <v>17</v>
      </c>
    </row>
    <row r="565" spans="2:13" x14ac:dyDescent="0.3">
      <c r="B565">
        <v>1302</v>
      </c>
      <c r="C565">
        <v>1</v>
      </c>
      <c r="D565">
        <v>3</v>
      </c>
      <c r="E565" t="s">
        <v>597</v>
      </c>
      <c r="F565" t="s">
        <v>16</v>
      </c>
      <c r="H565">
        <v>0</v>
      </c>
      <c r="I565">
        <v>0</v>
      </c>
      <c r="J565">
        <v>365237</v>
      </c>
      <c r="K565">
        <v>7.75</v>
      </c>
      <c r="M565" t="s">
        <v>14</v>
      </c>
    </row>
    <row r="566" spans="2:13" x14ac:dyDescent="0.3">
      <c r="B566">
        <v>1303</v>
      </c>
      <c r="C566">
        <v>1</v>
      </c>
      <c r="D566">
        <v>1</v>
      </c>
      <c r="E566" t="s">
        <v>598</v>
      </c>
      <c r="F566" t="s">
        <v>16</v>
      </c>
      <c r="G566">
        <v>37</v>
      </c>
      <c r="H566">
        <v>1</v>
      </c>
      <c r="I566">
        <v>0</v>
      </c>
      <c r="J566">
        <v>19928</v>
      </c>
      <c r="K566">
        <v>90</v>
      </c>
      <c r="L566" t="s">
        <v>71</v>
      </c>
      <c r="M566" t="s">
        <v>14</v>
      </c>
    </row>
    <row r="567" spans="2:13" x14ac:dyDescent="0.3">
      <c r="B567">
        <v>1304</v>
      </c>
      <c r="C567">
        <v>1</v>
      </c>
      <c r="D567">
        <v>3</v>
      </c>
      <c r="E567" t="s">
        <v>599</v>
      </c>
      <c r="F567" t="s">
        <v>16</v>
      </c>
      <c r="G567">
        <v>28</v>
      </c>
      <c r="H567">
        <v>0</v>
      </c>
      <c r="I567">
        <v>0</v>
      </c>
      <c r="J567">
        <v>347086</v>
      </c>
      <c r="K567">
        <v>7.7750000000000004</v>
      </c>
      <c r="M567" t="s">
        <v>17</v>
      </c>
    </row>
    <row r="568" spans="2:13" x14ac:dyDescent="0.3">
      <c r="B568">
        <v>1305</v>
      </c>
      <c r="C568">
        <v>0</v>
      </c>
      <c r="D568">
        <v>3</v>
      </c>
      <c r="E568" t="s">
        <v>600</v>
      </c>
      <c r="F568" t="s">
        <v>13</v>
      </c>
      <c r="H568">
        <v>0</v>
      </c>
      <c r="I568">
        <v>0</v>
      </c>
      <c r="J568" t="s">
        <v>601</v>
      </c>
      <c r="K568">
        <v>8.0500000000000007</v>
      </c>
      <c r="M568" t="s">
        <v>17</v>
      </c>
    </row>
    <row r="569" spans="2:13" x14ac:dyDescent="0.3">
      <c r="B569">
        <v>1306</v>
      </c>
      <c r="C569">
        <v>1</v>
      </c>
      <c r="D569">
        <v>1</v>
      </c>
      <c r="E569" t="s">
        <v>602</v>
      </c>
      <c r="F569" t="s">
        <v>16</v>
      </c>
      <c r="G569">
        <v>39</v>
      </c>
      <c r="H569">
        <v>0</v>
      </c>
      <c r="I569">
        <v>0</v>
      </c>
      <c r="J569" t="s">
        <v>603</v>
      </c>
      <c r="K569">
        <v>108.9</v>
      </c>
      <c r="L569" t="s">
        <v>604</v>
      </c>
      <c r="M569" t="s">
        <v>25</v>
      </c>
    </row>
    <row r="570" spans="2:13" x14ac:dyDescent="0.3">
      <c r="B570">
        <v>1307</v>
      </c>
      <c r="C570">
        <v>0</v>
      </c>
      <c r="D570">
        <v>3</v>
      </c>
      <c r="E570" t="s">
        <v>605</v>
      </c>
      <c r="F570" t="s">
        <v>13</v>
      </c>
      <c r="G570">
        <v>38.5</v>
      </c>
      <c r="H570">
        <v>0</v>
      </c>
      <c r="I570">
        <v>0</v>
      </c>
      <c r="J570" t="s">
        <v>606</v>
      </c>
      <c r="K570">
        <v>7.25</v>
      </c>
      <c r="M570" t="s">
        <v>17</v>
      </c>
    </row>
    <row r="571" spans="2:13" x14ac:dyDescent="0.3">
      <c r="B571">
        <v>1308</v>
      </c>
      <c r="C571">
        <v>0</v>
      </c>
      <c r="D571">
        <v>3</v>
      </c>
      <c r="E571" t="s">
        <v>607</v>
      </c>
      <c r="F571" t="s">
        <v>13</v>
      </c>
      <c r="H571">
        <v>0</v>
      </c>
      <c r="I571">
        <v>0</v>
      </c>
      <c r="J571">
        <v>359309</v>
      </c>
      <c r="K571">
        <v>8.0500000000000007</v>
      </c>
      <c r="M571" t="s">
        <v>17</v>
      </c>
    </row>
    <row r="572" spans="2:13" x14ac:dyDescent="0.3">
      <c r="B572">
        <v>1309</v>
      </c>
      <c r="C572">
        <v>0</v>
      </c>
      <c r="D572">
        <v>3</v>
      </c>
      <c r="E572" t="s">
        <v>608</v>
      </c>
      <c r="F572" t="s">
        <v>13</v>
      </c>
      <c r="H572">
        <v>1</v>
      </c>
      <c r="I572">
        <v>1</v>
      </c>
      <c r="J572">
        <v>2668</v>
      </c>
      <c r="K572">
        <v>22.3583</v>
      </c>
      <c r="M572"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207-C4CD-4ED4-BA96-2720776C87EB}">
  <dimension ref="A3:K9"/>
  <sheetViews>
    <sheetView workbookViewId="0">
      <selection activeCell="K10" sqref="K10"/>
    </sheetView>
  </sheetViews>
  <sheetFormatPr defaultRowHeight="14.4" x14ac:dyDescent="0.3"/>
  <cols>
    <col min="1" max="1" width="18.44140625" bestFit="1" customWidth="1"/>
    <col min="6" max="6" width="34.109375" bestFit="1" customWidth="1"/>
  </cols>
  <sheetData>
    <row r="3" spans="1:11" x14ac:dyDescent="0.3">
      <c r="A3" t="s">
        <v>621</v>
      </c>
    </row>
    <row r="4" spans="1:11" x14ac:dyDescent="0.3">
      <c r="A4" s="7">
        <v>418</v>
      </c>
    </row>
    <row r="9" spans="1:11" x14ac:dyDescent="0.3">
      <c r="K9">
        <f>COUNT(Table1[PassengerId])</f>
        <v>418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0186-EAA5-4657-97D2-9D8850DE1633}">
  <dimension ref="A3:B7"/>
  <sheetViews>
    <sheetView workbookViewId="0">
      <selection activeCell="P13" sqref="P13"/>
    </sheetView>
  </sheetViews>
  <sheetFormatPr defaultRowHeight="14.4" x14ac:dyDescent="0.3"/>
  <cols>
    <col min="1" max="1" width="12.44140625" bestFit="1" customWidth="1"/>
    <col min="2" max="2" width="18.44140625" bestFit="1" customWidth="1"/>
  </cols>
  <sheetData>
    <row r="3" spans="1:2" x14ac:dyDescent="0.3">
      <c r="A3" s="2" t="s">
        <v>619</v>
      </c>
      <c r="B3" t="s">
        <v>621</v>
      </c>
    </row>
    <row r="4" spans="1:2" x14ac:dyDescent="0.3">
      <c r="A4" s="3">
        <v>1</v>
      </c>
      <c r="B4" s="7">
        <v>107</v>
      </c>
    </row>
    <row r="5" spans="1:2" x14ac:dyDescent="0.3">
      <c r="A5" s="3">
        <v>2</v>
      </c>
      <c r="B5" s="7">
        <v>93</v>
      </c>
    </row>
    <row r="6" spans="1:2" x14ac:dyDescent="0.3">
      <c r="A6" s="3">
        <v>3</v>
      </c>
      <c r="B6" s="7">
        <v>218</v>
      </c>
    </row>
    <row r="7" spans="1:2" x14ac:dyDescent="0.3">
      <c r="A7" s="3" t="s">
        <v>620</v>
      </c>
      <c r="B7" s="7">
        <v>418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7E73-C59A-4F6D-A2A7-2AA862FFA4DF}">
  <dimension ref="A2:G6"/>
  <sheetViews>
    <sheetView workbookViewId="0">
      <selection activeCell="N9" sqref="N9"/>
    </sheetView>
  </sheetViews>
  <sheetFormatPr defaultRowHeight="14.4" x14ac:dyDescent="0.3"/>
  <cols>
    <col min="1" max="1" width="12.44140625" bestFit="1" customWidth="1"/>
    <col min="2" max="2" width="18.44140625" bestFit="1" customWidth="1"/>
  </cols>
  <sheetData>
    <row r="2" spans="1:7" x14ac:dyDescent="0.3">
      <c r="G2" t="s">
        <v>634</v>
      </c>
    </row>
    <row r="3" spans="1:7" x14ac:dyDescent="0.3">
      <c r="A3" s="2" t="s">
        <v>619</v>
      </c>
      <c r="B3" t="s">
        <v>621</v>
      </c>
    </row>
    <row r="4" spans="1:7" x14ac:dyDescent="0.3">
      <c r="A4" s="3" t="s">
        <v>16</v>
      </c>
      <c r="B4" s="7">
        <v>152</v>
      </c>
    </row>
    <row r="5" spans="1:7" x14ac:dyDescent="0.3">
      <c r="A5" s="3" t="s">
        <v>13</v>
      </c>
      <c r="B5" s="7">
        <v>266</v>
      </c>
    </row>
    <row r="6" spans="1:7" x14ac:dyDescent="0.3">
      <c r="A6" s="3" t="s">
        <v>620</v>
      </c>
      <c r="B6" s="7">
        <v>418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02F08-F33D-40F9-931A-DF9D221B6E38}">
  <dimension ref="A3:B8"/>
  <sheetViews>
    <sheetView workbookViewId="0">
      <selection activeCell="N6" sqref="N6"/>
    </sheetView>
  </sheetViews>
  <sheetFormatPr defaultRowHeight="14.4" x14ac:dyDescent="0.3"/>
  <cols>
    <col min="1" max="1" width="12.44140625" bestFit="1" customWidth="1"/>
    <col min="2" max="2" width="18.44140625" bestFit="1" customWidth="1"/>
  </cols>
  <sheetData>
    <row r="3" spans="1:2" x14ac:dyDescent="0.3">
      <c r="A3" s="2" t="s">
        <v>619</v>
      </c>
      <c r="B3" t="s">
        <v>621</v>
      </c>
    </row>
    <row r="4" spans="1:2" x14ac:dyDescent="0.3">
      <c r="A4" s="3" t="s">
        <v>623</v>
      </c>
      <c r="B4" s="7">
        <v>14</v>
      </c>
    </row>
    <row r="5" spans="1:2" x14ac:dyDescent="0.3">
      <c r="A5" s="3" t="s">
        <v>624</v>
      </c>
      <c r="B5" s="7">
        <v>41</v>
      </c>
    </row>
    <row r="6" spans="1:2" x14ac:dyDescent="0.3">
      <c r="A6" s="3" t="s">
        <v>625</v>
      </c>
      <c r="B6" s="7">
        <v>144</v>
      </c>
    </row>
    <row r="7" spans="1:2" x14ac:dyDescent="0.3">
      <c r="A7" s="3" t="s">
        <v>622</v>
      </c>
      <c r="B7" s="7">
        <v>219</v>
      </c>
    </row>
    <row r="8" spans="1:2" x14ac:dyDescent="0.3">
      <c r="A8" s="3" t="s">
        <v>620</v>
      </c>
      <c r="B8" s="7">
        <v>418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536A-EC73-4CAD-AB59-C04A49E52F65}">
  <dimension ref="A3:B8"/>
  <sheetViews>
    <sheetView workbookViewId="0">
      <selection activeCell="B6" sqref="B6"/>
    </sheetView>
  </sheetViews>
  <sheetFormatPr defaultRowHeight="14.4" x14ac:dyDescent="0.3"/>
  <cols>
    <col min="1" max="1" width="12.44140625" bestFit="1" customWidth="1"/>
    <col min="2" max="2" width="18.44140625" bestFit="1" customWidth="1"/>
  </cols>
  <sheetData>
    <row r="3" spans="1:2" x14ac:dyDescent="0.3">
      <c r="A3" s="2" t="s">
        <v>619</v>
      </c>
      <c r="B3" t="s">
        <v>621</v>
      </c>
    </row>
    <row r="4" spans="1:2" x14ac:dyDescent="0.3">
      <c r="A4" s="3" t="s">
        <v>623</v>
      </c>
      <c r="B4" s="7">
        <v>14</v>
      </c>
    </row>
    <row r="5" spans="1:2" x14ac:dyDescent="0.3">
      <c r="A5" s="3" t="s">
        <v>624</v>
      </c>
      <c r="B5" s="7">
        <v>41</v>
      </c>
    </row>
    <row r="6" spans="1:2" x14ac:dyDescent="0.3">
      <c r="A6" s="3" t="s">
        <v>625</v>
      </c>
      <c r="B6" s="7">
        <v>144</v>
      </c>
    </row>
    <row r="7" spans="1:2" x14ac:dyDescent="0.3">
      <c r="A7" s="3" t="s">
        <v>622</v>
      </c>
      <c r="B7" s="7">
        <v>219</v>
      </c>
    </row>
    <row r="8" spans="1:2" x14ac:dyDescent="0.3">
      <c r="A8" s="3" t="s">
        <v>620</v>
      </c>
      <c r="B8" s="7">
        <v>418</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8232-4828-44F4-9D62-644C8D259347}">
  <dimension ref="A3:B5"/>
  <sheetViews>
    <sheetView workbookViewId="0">
      <selection activeCell="J9" sqref="J9"/>
    </sheetView>
  </sheetViews>
  <sheetFormatPr defaultRowHeight="14.4" x14ac:dyDescent="0.3"/>
  <cols>
    <col min="1" max="1" width="12.44140625" bestFit="1" customWidth="1"/>
    <col min="2" max="2" width="18.44140625" bestFit="1" customWidth="1"/>
    <col min="5" max="5" width="36.5546875" bestFit="1" customWidth="1"/>
  </cols>
  <sheetData>
    <row r="3" spans="1:2" x14ac:dyDescent="0.3">
      <c r="A3" s="2" t="s">
        <v>619</v>
      </c>
      <c r="B3" t="s">
        <v>621</v>
      </c>
    </row>
    <row r="4" spans="1:2" x14ac:dyDescent="0.3">
      <c r="A4" s="3" t="s">
        <v>626</v>
      </c>
      <c r="B4" s="7">
        <v>135</v>
      </c>
    </row>
    <row r="5" spans="1:2" x14ac:dyDescent="0.3">
      <c r="A5" s="3" t="s">
        <v>620</v>
      </c>
      <c r="B5" s="7">
        <v>135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C129-8B56-4202-9913-39AA7FD1B711}">
  <dimension ref="A3:B5"/>
  <sheetViews>
    <sheetView workbookViewId="0">
      <selection activeCell="I10" sqref="I10"/>
    </sheetView>
  </sheetViews>
  <sheetFormatPr defaultRowHeight="14.4" x14ac:dyDescent="0.3"/>
  <cols>
    <col min="1" max="1" width="12.44140625" bestFit="1" customWidth="1"/>
    <col min="2" max="2" width="18.44140625" bestFit="1" customWidth="1"/>
    <col min="5" max="5" width="37.109375" bestFit="1" customWidth="1"/>
  </cols>
  <sheetData>
    <row r="3" spans="1:2" x14ac:dyDescent="0.3">
      <c r="A3" s="2" t="s">
        <v>619</v>
      </c>
      <c r="B3" t="s">
        <v>621</v>
      </c>
    </row>
    <row r="4" spans="1:2" x14ac:dyDescent="0.3">
      <c r="A4" s="3" t="s">
        <v>626</v>
      </c>
      <c r="B4" s="7">
        <v>94</v>
      </c>
    </row>
    <row r="5" spans="1:2" x14ac:dyDescent="0.3">
      <c r="A5" s="3" t="s">
        <v>620</v>
      </c>
      <c r="B5" s="7">
        <v>94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4DFC3-251C-4DC0-8FEB-1536EBE076B5}">
  <dimension ref="D3:F6"/>
  <sheetViews>
    <sheetView workbookViewId="0">
      <selection activeCell="F5" sqref="F5"/>
    </sheetView>
  </sheetViews>
  <sheetFormatPr defaultRowHeight="14.4" x14ac:dyDescent="0.3"/>
  <cols>
    <col min="4" max="4" width="40.77734375" bestFit="1" customWidth="1"/>
  </cols>
  <sheetData>
    <row r="3" spans="4:6" x14ac:dyDescent="0.3">
      <c r="D3" t="s">
        <v>628</v>
      </c>
      <c r="E3" t="s">
        <v>629</v>
      </c>
      <c r="F3">
        <f>SUM(Table1[Fare])</f>
        <v>14856.537599999987</v>
      </c>
    </row>
    <row r="4" spans="4:6" x14ac:dyDescent="0.3">
      <c r="E4" t="s">
        <v>632</v>
      </c>
      <c r="F4">
        <f>MAX(Table1[Fare])</f>
        <v>512.32920000000001</v>
      </c>
    </row>
    <row r="5" spans="4:6" x14ac:dyDescent="0.3">
      <c r="E5" t="s">
        <v>630</v>
      </c>
      <c r="F5">
        <f>AVERAGE(Table1[Fare])</f>
        <v>35.627188489208599</v>
      </c>
    </row>
    <row r="6" spans="4:6" x14ac:dyDescent="0.3">
      <c r="E6" t="s">
        <v>631</v>
      </c>
      <c r="F6">
        <f>MIN(Table1[Fare])</f>
        <v>0</v>
      </c>
    </row>
  </sheetData>
  <sortState xmlns:xlrd2="http://schemas.microsoft.com/office/spreadsheetml/2017/richdata2" ref="D3:F6">
    <sortCondition descending="1" ref="F6"/>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4172-AC69-432B-AAFD-8EC0231E6C66}">
  <dimension ref="A3:B7"/>
  <sheetViews>
    <sheetView workbookViewId="0">
      <selection activeCell="M9" sqref="M9"/>
    </sheetView>
  </sheetViews>
  <sheetFormatPr defaultRowHeight="14.4" x14ac:dyDescent="0.3"/>
  <cols>
    <col min="1" max="1" width="12.44140625" bestFit="1" customWidth="1"/>
    <col min="2" max="2" width="18.44140625" bestFit="1" customWidth="1"/>
  </cols>
  <sheetData>
    <row r="3" spans="1:2" x14ac:dyDescent="0.3">
      <c r="A3" s="2" t="s">
        <v>619</v>
      </c>
      <c r="B3" t="s">
        <v>621</v>
      </c>
    </row>
    <row r="4" spans="1:2" x14ac:dyDescent="0.3">
      <c r="A4" s="3" t="s">
        <v>14</v>
      </c>
      <c r="B4">
        <v>46</v>
      </c>
    </row>
    <row r="5" spans="1:2" x14ac:dyDescent="0.3">
      <c r="A5" s="3" t="s">
        <v>25</v>
      </c>
      <c r="B5">
        <v>102</v>
      </c>
    </row>
    <row r="6" spans="1:2" x14ac:dyDescent="0.3">
      <c r="A6" s="3" t="s">
        <v>17</v>
      </c>
      <c r="B6">
        <v>270</v>
      </c>
    </row>
    <row r="7" spans="1:2" x14ac:dyDescent="0.3">
      <c r="A7" s="3" t="s">
        <v>620</v>
      </c>
      <c r="B7">
        <v>418</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3C57C-B430-4FE6-B329-AB6B4BF1DE42}">
  <dimension ref="A2:G8"/>
  <sheetViews>
    <sheetView workbookViewId="0">
      <selection activeCell="D4" sqref="D4"/>
    </sheetView>
  </sheetViews>
  <sheetFormatPr defaultRowHeight="14.4" x14ac:dyDescent="0.3"/>
  <cols>
    <col min="1" max="1" width="18.44140625" bestFit="1" customWidth="1"/>
    <col min="2" max="2" width="15.5546875" bestFit="1" customWidth="1"/>
    <col min="3" max="3" width="5.21875" bestFit="1" customWidth="1"/>
    <col min="4" max="4" width="10.5546875" bestFit="1" customWidth="1"/>
    <col min="5" max="5" width="6.77734375" bestFit="1" customWidth="1"/>
    <col min="6" max="6" width="5.21875" bestFit="1" customWidth="1"/>
    <col min="7" max="7" width="6.44140625" bestFit="1" customWidth="1"/>
    <col min="8" max="8" width="6.77734375" bestFit="1" customWidth="1"/>
    <col min="9" max="9" width="5.21875" bestFit="1" customWidth="1"/>
    <col min="10" max="10" width="6.44140625" bestFit="1" customWidth="1"/>
    <col min="11" max="11" width="10.5546875" bestFit="1" customWidth="1"/>
  </cols>
  <sheetData>
    <row r="2" spans="1:7" x14ac:dyDescent="0.3">
      <c r="G2" t="s">
        <v>633</v>
      </c>
    </row>
    <row r="3" spans="1:7" x14ac:dyDescent="0.3">
      <c r="A3" s="2" t="s">
        <v>621</v>
      </c>
      <c r="B3" s="2" t="s">
        <v>627</v>
      </c>
    </row>
    <row r="4" spans="1:7" x14ac:dyDescent="0.3">
      <c r="A4" s="2" t="s">
        <v>619</v>
      </c>
      <c r="B4" t="s">
        <v>16</v>
      </c>
      <c r="C4" t="s">
        <v>13</v>
      </c>
      <c r="D4" t="s">
        <v>620</v>
      </c>
    </row>
    <row r="5" spans="1:7" x14ac:dyDescent="0.3">
      <c r="A5" s="3">
        <v>1</v>
      </c>
      <c r="B5" s="7">
        <v>50</v>
      </c>
      <c r="C5" s="7">
        <v>57</v>
      </c>
      <c r="D5" s="7">
        <v>107</v>
      </c>
    </row>
    <row r="6" spans="1:7" x14ac:dyDescent="0.3">
      <c r="A6" s="3">
        <v>2</v>
      </c>
      <c r="B6" s="7">
        <v>30</v>
      </c>
      <c r="C6" s="7">
        <v>63</v>
      </c>
      <c r="D6" s="7">
        <v>93</v>
      </c>
    </row>
    <row r="7" spans="1:7" x14ac:dyDescent="0.3">
      <c r="A7" s="3">
        <v>3</v>
      </c>
      <c r="B7" s="7">
        <v>72</v>
      </c>
      <c r="C7" s="7">
        <v>146</v>
      </c>
      <c r="D7" s="7">
        <v>218</v>
      </c>
    </row>
    <row r="8" spans="1:7" x14ac:dyDescent="0.3">
      <c r="A8" s="3" t="s">
        <v>620</v>
      </c>
      <c r="B8" s="7">
        <v>152</v>
      </c>
      <c r="C8" s="7">
        <v>266</v>
      </c>
      <c r="D8" s="7">
        <v>418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EDA3-F0C6-4434-93D4-04889B016B6A}">
  <dimension ref="B2:Z420"/>
  <sheetViews>
    <sheetView tabSelected="1" topLeftCell="A392" zoomScale="88" workbookViewId="0">
      <selection activeCell="E32" sqref="E32"/>
    </sheetView>
  </sheetViews>
  <sheetFormatPr defaultRowHeight="14.4" x14ac:dyDescent="0.3"/>
  <cols>
    <col min="2" max="2" width="13.5546875" customWidth="1"/>
    <col min="3" max="3" width="10.5546875" customWidth="1"/>
    <col min="4" max="4" width="8.6640625" customWidth="1"/>
    <col min="5" max="5" width="55.21875" bestFit="1" customWidth="1"/>
    <col min="6" max="6" width="6.5546875" bestFit="1" customWidth="1"/>
    <col min="7" max="7" width="6.109375" customWidth="1"/>
    <col min="8" max="8" width="11.88671875" customWidth="1"/>
    <col min="9" max="10" width="8.109375" customWidth="1"/>
    <col min="11" max="11" width="18.88671875" style="1" bestFit="1" customWidth="1"/>
    <col min="12" max="12" width="9" bestFit="1" customWidth="1"/>
    <col min="13" max="13" width="14.5546875" bestFit="1" customWidth="1"/>
    <col min="14" max="14" width="11.6640625" customWidth="1"/>
    <col min="16" max="16" width="13.21875" customWidth="1"/>
    <col min="17" max="17" width="13.77734375" customWidth="1"/>
    <col min="21" max="21" width="10.5546875" bestFit="1" customWidth="1"/>
    <col min="26" max="26" width="87.77734375" bestFit="1" customWidth="1"/>
  </cols>
  <sheetData>
    <row r="2" spans="2:26" x14ac:dyDescent="0.3">
      <c r="B2" t="s">
        <v>0</v>
      </c>
      <c r="C2" t="s">
        <v>1</v>
      </c>
      <c r="D2" t="s">
        <v>2</v>
      </c>
      <c r="E2" t="s">
        <v>3</v>
      </c>
      <c r="F2" t="s">
        <v>4</v>
      </c>
      <c r="G2" t="s">
        <v>5</v>
      </c>
      <c r="H2" t="s">
        <v>613</v>
      </c>
      <c r="I2" t="s">
        <v>6</v>
      </c>
      <c r="J2" t="s">
        <v>7</v>
      </c>
      <c r="K2" s="1" t="s">
        <v>8</v>
      </c>
      <c r="L2" t="s">
        <v>9</v>
      </c>
      <c r="M2" t="s">
        <v>10</v>
      </c>
      <c r="N2" t="s">
        <v>11</v>
      </c>
      <c r="O2" t="s">
        <v>612</v>
      </c>
      <c r="P2" t="s">
        <v>610</v>
      </c>
      <c r="Q2" t="s">
        <v>611</v>
      </c>
    </row>
    <row r="3" spans="2:26" x14ac:dyDescent="0.3">
      <c r="B3">
        <v>892</v>
      </c>
      <c r="C3">
        <v>0</v>
      </c>
      <c r="D3">
        <v>3</v>
      </c>
      <c r="E3" t="s">
        <v>12</v>
      </c>
      <c r="F3" t="s">
        <v>13</v>
      </c>
      <c r="G3">
        <v>34.5</v>
      </c>
      <c r="H3" t="str">
        <f t="shared" ref="H3:H66" si="0">IF(G3&lt;18,"Teen",IF(G3&lt;30,"Youth",IF(G3&lt;60,"Adult",IF(G3&gt;=60,"Elder"))))</f>
        <v>Adult</v>
      </c>
      <c r="I3">
        <v>0</v>
      </c>
      <c r="J3">
        <v>0</v>
      </c>
      <c r="K3" s="1">
        <v>330911</v>
      </c>
      <c r="L3">
        <v>7.8292000000000002</v>
      </c>
      <c r="M3" t="s">
        <v>609</v>
      </c>
      <c r="N3" t="s">
        <v>14</v>
      </c>
      <c r="O3" t="str">
        <f>IF(G3&lt;18,"yes","no")</f>
        <v>no</v>
      </c>
      <c r="P3" t="str">
        <f>IF(I3&gt;0,"yes","no")</f>
        <v>no</v>
      </c>
      <c r="Q3" t="str">
        <f>IF(J3&gt;0,"yes","no")</f>
        <v>no</v>
      </c>
    </row>
    <row r="4" spans="2:26" x14ac:dyDescent="0.3">
      <c r="B4">
        <v>893</v>
      </c>
      <c r="C4">
        <v>1</v>
      </c>
      <c r="D4">
        <v>3</v>
      </c>
      <c r="E4" t="s">
        <v>15</v>
      </c>
      <c r="F4" t="s">
        <v>16</v>
      </c>
      <c r="G4">
        <v>47</v>
      </c>
      <c r="H4" t="str">
        <f t="shared" si="0"/>
        <v>Adult</v>
      </c>
      <c r="I4">
        <v>1</v>
      </c>
      <c r="J4">
        <v>0</v>
      </c>
      <c r="K4" s="1">
        <v>363272</v>
      </c>
      <c r="L4">
        <v>7</v>
      </c>
      <c r="M4" t="s">
        <v>609</v>
      </c>
      <c r="N4" t="s">
        <v>17</v>
      </c>
      <c r="O4" t="str">
        <f t="shared" ref="O4:O67" si="1">IF(G4&lt;18,"yes","no")</f>
        <v>no</v>
      </c>
      <c r="P4" t="str">
        <f t="shared" ref="P4:P67" si="2">IF(I4&gt;0,"yes","no")</f>
        <v>yes</v>
      </c>
      <c r="Q4" t="str">
        <f t="shared" ref="Q4:Q67" si="3">IF(J4&gt;0,"yes","no")</f>
        <v>no</v>
      </c>
      <c r="Z4" t="s">
        <v>615</v>
      </c>
    </row>
    <row r="5" spans="2:26" x14ac:dyDescent="0.3">
      <c r="B5">
        <v>894</v>
      </c>
      <c r="C5">
        <v>0</v>
      </c>
      <c r="D5">
        <v>2</v>
      </c>
      <c r="E5" t="s">
        <v>18</v>
      </c>
      <c r="F5" t="s">
        <v>13</v>
      </c>
      <c r="G5">
        <v>62</v>
      </c>
      <c r="H5" t="str">
        <f t="shared" si="0"/>
        <v>Elder</v>
      </c>
      <c r="I5">
        <v>0</v>
      </c>
      <c r="J5">
        <v>0</v>
      </c>
      <c r="K5" s="1">
        <v>240276</v>
      </c>
      <c r="L5">
        <v>9.6875</v>
      </c>
      <c r="M5" t="s">
        <v>609</v>
      </c>
      <c r="N5" t="s">
        <v>14</v>
      </c>
      <c r="O5" t="str">
        <f t="shared" si="1"/>
        <v>no</v>
      </c>
      <c r="P5" t="str">
        <f t="shared" si="2"/>
        <v>no</v>
      </c>
      <c r="Q5" t="str">
        <f t="shared" si="3"/>
        <v>no</v>
      </c>
      <c r="Z5" t="s">
        <v>616</v>
      </c>
    </row>
    <row r="6" spans="2:26" x14ac:dyDescent="0.3">
      <c r="B6">
        <v>895</v>
      </c>
      <c r="C6">
        <v>0</v>
      </c>
      <c r="D6">
        <v>3</v>
      </c>
      <c r="E6" t="s">
        <v>19</v>
      </c>
      <c r="F6" t="s">
        <v>13</v>
      </c>
      <c r="G6">
        <v>27</v>
      </c>
      <c r="H6" t="str">
        <f t="shared" si="0"/>
        <v>Youth</v>
      </c>
      <c r="I6">
        <v>0</v>
      </c>
      <c r="J6">
        <v>0</v>
      </c>
      <c r="K6" s="1">
        <v>315154</v>
      </c>
      <c r="L6">
        <v>8.6624999999999996</v>
      </c>
      <c r="M6" t="s">
        <v>609</v>
      </c>
      <c r="N6" t="s">
        <v>17</v>
      </c>
      <c r="O6" t="str">
        <f t="shared" si="1"/>
        <v>no</v>
      </c>
      <c r="P6" t="str">
        <f t="shared" si="2"/>
        <v>no</v>
      </c>
      <c r="Q6" t="str">
        <f t="shared" si="3"/>
        <v>no</v>
      </c>
      <c r="Z6" t="s">
        <v>617</v>
      </c>
    </row>
    <row r="7" spans="2:26" x14ac:dyDescent="0.3">
      <c r="B7">
        <v>896</v>
      </c>
      <c r="C7">
        <v>1</v>
      </c>
      <c r="D7">
        <v>3</v>
      </c>
      <c r="E7" t="s">
        <v>20</v>
      </c>
      <c r="F7" t="s">
        <v>16</v>
      </c>
      <c r="G7">
        <v>22</v>
      </c>
      <c r="H7" t="str">
        <f t="shared" si="0"/>
        <v>Youth</v>
      </c>
      <c r="I7">
        <v>1</v>
      </c>
      <c r="J7">
        <v>1</v>
      </c>
      <c r="K7" s="1">
        <v>3101298</v>
      </c>
      <c r="L7">
        <v>12.2875</v>
      </c>
      <c r="M7" t="s">
        <v>609</v>
      </c>
      <c r="N7" t="s">
        <v>17</v>
      </c>
      <c r="O7" t="str">
        <f t="shared" si="1"/>
        <v>no</v>
      </c>
      <c r="P7" t="str">
        <f t="shared" si="2"/>
        <v>yes</v>
      </c>
      <c r="Q7" t="str">
        <f t="shared" si="3"/>
        <v>yes</v>
      </c>
      <c r="S7">
        <f>COUNTA(Table1[PassengerId])</f>
        <v>418</v>
      </c>
      <c r="Z7" t="s">
        <v>618</v>
      </c>
    </row>
    <row r="8" spans="2:26" x14ac:dyDescent="0.3">
      <c r="B8">
        <v>897</v>
      </c>
      <c r="C8">
        <v>0</v>
      </c>
      <c r="D8">
        <v>3</v>
      </c>
      <c r="E8" t="s">
        <v>21</v>
      </c>
      <c r="F8" t="s">
        <v>13</v>
      </c>
      <c r="G8">
        <v>14</v>
      </c>
      <c r="H8" t="str">
        <f t="shared" si="0"/>
        <v>Teen</v>
      </c>
      <c r="I8">
        <v>0</v>
      </c>
      <c r="J8">
        <v>0</v>
      </c>
      <c r="K8" s="1">
        <v>7538</v>
      </c>
      <c r="L8">
        <v>9.2249999999999996</v>
      </c>
      <c r="M8" t="s">
        <v>609</v>
      </c>
      <c r="N8" t="s">
        <v>17</v>
      </c>
      <c r="O8" t="str">
        <f t="shared" si="1"/>
        <v>yes</v>
      </c>
      <c r="P8" t="str">
        <f t="shared" si="2"/>
        <v>no</v>
      </c>
      <c r="Q8" t="str">
        <f t="shared" si="3"/>
        <v>no</v>
      </c>
    </row>
    <row r="9" spans="2:26" x14ac:dyDescent="0.3">
      <c r="B9">
        <v>898</v>
      </c>
      <c r="C9">
        <v>1</v>
      </c>
      <c r="D9">
        <v>3</v>
      </c>
      <c r="E9" t="s">
        <v>22</v>
      </c>
      <c r="F9" t="s">
        <v>16</v>
      </c>
      <c r="G9">
        <v>30</v>
      </c>
      <c r="H9" t="str">
        <f t="shared" si="0"/>
        <v>Adult</v>
      </c>
      <c r="I9">
        <v>0</v>
      </c>
      <c r="J9">
        <v>0</v>
      </c>
      <c r="K9" s="1">
        <v>330972</v>
      </c>
      <c r="L9">
        <v>7.6292</v>
      </c>
      <c r="M9" t="s">
        <v>609</v>
      </c>
      <c r="N9" t="s">
        <v>14</v>
      </c>
      <c r="O9" t="str">
        <f t="shared" si="1"/>
        <v>no</v>
      </c>
      <c r="P9" t="str">
        <f t="shared" si="2"/>
        <v>no</v>
      </c>
      <c r="Q9" t="str">
        <f t="shared" si="3"/>
        <v>no</v>
      </c>
    </row>
    <row r="10" spans="2:26" x14ac:dyDescent="0.3">
      <c r="B10">
        <v>899</v>
      </c>
      <c r="C10">
        <v>0</v>
      </c>
      <c r="D10">
        <v>2</v>
      </c>
      <c r="E10" t="s">
        <v>23</v>
      </c>
      <c r="F10" t="s">
        <v>13</v>
      </c>
      <c r="G10">
        <v>26</v>
      </c>
      <c r="H10" t="str">
        <f t="shared" si="0"/>
        <v>Youth</v>
      </c>
      <c r="I10">
        <v>1</v>
      </c>
      <c r="J10">
        <v>1</v>
      </c>
      <c r="K10" s="1">
        <v>248738</v>
      </c>
      <c r="L10">
        <v>29</v>
      </c>
      <c r="M10" t="s">
        <v>609</v>
      </c>
      <c r="N10" t="s">
        <v>17</v>
      </c>
      <c r="O10" t="str">
        <f t="shared" si="1"/>
        <v>no</v>
      </c>
      <c r="P10" t="str">
        <f t="shared" si="2"/>
        <v>yes</v>
      </c>
      <c r="Q10" t="str">
        <f t="shared" si="3"/>
        <v>yes</v>
      </c>
      <c r="U10" t="s">
        <v>614</v>
      </c>
      <c r="V10">
        <f>AVERAGE(G3:G420)</f>
        <v>30.257655502392378</v>
      </c>
    </row>
    <row r="11" spans="2:26" x14ac:dyDescent="0.3">
      <c r="B11">
        <v>900</v>
      </c>
      <c r="C11">
        <v>1</v>
      </c>
      <c r="D11">
        <v>3</v>
      </c>
      <c r="E11" t="s">
        <v>24</v>
      </c>
      <c r="F11" t="s">
        <v>16</v>
      </c>
      <c r="G11">
        <v>18</v>
      </c>
      <c r="H11" t="str">
        <f t="shared" si="0"/>
        <v>Youth</v>
      </c>
      <c r="I11">
        <v>0</v>
      </c>
      <c r="J11">
        <v>0</v>
      </c>
      <c r="K11" s="1">
        <v>2657</v>
      </c>
      <c r="L11">
        <v>7.2291999999999996</v>
      </c>
      <c r="M11" t="s">
        <v>609</v>
      </c>
      <c r="N11" t="s">
        <v>25</v>
      </c>
      <c r="O11" t="str">
        <f t="shared" si="1"/>
        <v>no</v>
      </c>
      <c r="P11" t="str">
        <f t="shared" si="2"/>
        <v>no</v>
      </c>
      <c r="Q11" t="str">
        <f t="shared" si="3"/>
        <v>no</v>
      </c>
    </row>
    <row r="12" spans="2:26" x14ac:dyDescent="0.3">
      <c r="B12">
        <v>901</v>
      </c>
      <c r="C12">
        <v>0</v>
      </c>
      <c r="D12">
        <v>3</v>
      </c>
      <c r="E12" t="s">
        <v>26</v>
      </c>
      <c r="F12" t="s">
        <v>13</v>
      </c>
      <c r="G12">
        <v>21</v>
      </c>
      <c r="H12" t="str">
        <f t="shared" si="0"/>
        <v>Youth</v>
      </c>
      <c r="I12">
        <v>2</v>
      </c>
      <c r="J12">
        <v>0</v>
      </c>
      <c r="K12" s="1" t="s">
        <v>27</v>
      </c>
      <c r="L12">
        <v>24.15</v>
      </c>
      <c r="M12" t="s">
        <v>609</v>
      </c>
      <c r="N12" t="s">
        <v>17</v>
      </c>
      <c r="O12" t="str">
        <f t="shared" si="1"/>
        <v>no</v>
      </c>
      <c r="P12" t="str">
        <f t="shared" si="2"/>
        <v>yes</v>
      </c>
      <c r="Q12" t="str">
        <f t="shared" si="3"/>
        <v>no</v>
      </c>
    </row>
    <row r="13" spans="2:26" x14ac:dyDescent="0.3">
      <c r="B13">
        <v>902</v>
      </c>
      <c r="C13">
        <v>0</v>
      </c>
      <c r="D13">
        <v>3</v>
      </c>
      <c r="E13" t="s">
        <v>28</v>
      </c>
      <c r="F13" t="s">
        <v>13</v>
      </c>
      <c r="G13">
        <v>30.2</v>
      </c>
      <c r="H13" t="str">
        <f t="shared" si="0"/>
        <v>Adult</v>
      </c>
      <c r="I13">
        <v>0</v>
      </c>
      <c r="J13">
        <v>0</v>
      </c>
      <c r="K13" s="1">
        <v>349220</v>
      </c>
      <c r="L13">
        <v>7.8958000000000004</v>
      </c>
      <c r="M13" t="s">
        <v>609</v>
      </c>
      <c r="N13" t="s">
        <v>17</v>
      </c>
      <c r="O13" t="str">
        <f t="shared" si="1"/>
        <v>no</v>
      </c>
      <c r="P13" t="str">
        <f t="shared" si="2"/>
        <v>no</v>
      </c>
      <c r="Q13" t="str">
        <f t="shared" si="3"/>
        <v>no</v>
      </c>
      <c r="U13">
        <f>COUNTIF(Table1[had siblings],"yes")</f>
        <v>135</v>
      </c>
    </row>
    <row r="14" spans="2:26" x14ac:dyDescent="0.3">
      <c r="B14">
        <v>903</v>
      </c>
      <c r="C14">
        <v>0</v>
      </c>
      <c r="D14">
        <v>1</v>
      </c>
      <c r="E14" t="s">
        <v>29</v>
      </c>
      <c r="F14" t="s">
        <v>13</v>
      </c>
      <c r="G14">
        <v>46</v>
      </c>
      <c r="H14" t="str">
        <f t="shared" si="0"/>
        <v>Adult</v>
      </c>
      <c r="I14">
        <v>0</v>
      </c>
      <c r="J14">
        <v>0</v>
      </c>
      <c r="K14" s="1">
        <v>694</v>
      </c>
      <c r="L14">
        <v>26</v>
      </c>
      <c r="M14" t="s">
        <v>609</v>
      </c>
      <c r="N14" t="s">
        <v>17</v>
      </c>
      <c r="O14" t="str">
        <f t="shared" si="1"/>
        <v>no</v>
      </c>
      <c r="P14" t="str">
        <f t="shared" si="2"/>
        <v>no</v>
      </c>
      <c r="Q14" t="str">
        <f t="shared" si="3"/>
        <v>no</v>
      </c>
    </row>
    <row r="15" spans="2:26" x14ac:dyDescent="0.3">
      <c r="B15">
        <v>904</v>
      </c>
      <c r="C15">
        <v>1</v>
      </c>
      <c r="D15">
        <v>1</v>
      </c>
      <c r="E15" t="s">
        <v>30</v>
      </c>
      <c r="F15" t="s">
        <v>16</v>
      </c>
      <c r="G15">
        <v>23</v>
      </c>
      <c r="H15" t="str">
        <f t="shared" si="0"/>
        <v>Youth</v>
      </c>
      <c r="I15">
        <v>1</v>
      </c>
      <c r="J15">
        <v>0</v>
      </c>
      <c r="K15" s="1">
        <v>21228</v>
      </c>
      <c r="L15">
        <v>82.2667</v>
      </c>
      <c r="M15" t="s">
        <v>31</v>
      </c>
      <c r="N15" t="s">
        <v>17</v>
      </c>
      <c r="O15" t="str">
        <f t="shared" si="1"/>
        <v>no</v>
      </c>
      <c r="P15" t="str">
        <f t="shared" si="2"/>
        <v>yes</v>
      </c>
      <c r="Q15" t="str">
        <f t="shared" si="3"/>
        <v>no</v>
      </c>
    </row>
    <row r="16" spans="2:26" x14ac:dyDescent="0.3">
      <c r="B16">
        <v>905</v>
      </c>
      <c r="C16">
        <v>0</v>
      </c>
      <c r="D16">
        <v>2</v>
      </c>
      <c r="E16" t="s">
        <v>32</v>
      </c>
      <c r="F16" t="s">
        <v>13</v>
      </c>
      <c r="G16">
        <v>63</v>
      </c>
      <c r="H16" t="str">
        <f t="shared" si="0"/>
        <v>Elder</v>
      </c>
      <c r="I16">
        <v>1</v>
      </c>
      <c r="J16">
        <v>0</v>
      </c>
      <c r="K16" s="1">
        <v>24065</v>
      </c>
      <c r="L16">
        <v>26</v>
      </c>
      <c r="M16" t="s">
        <v>609</v>
      </c>
      <c r="N16" t="s">
        <v>17</v>
      </c>
      <c r="O16" t="str">
        <f t="shared" si="1"/>
        <v>no</v>
      </c>
      <c r="P16" t="str">
        <f t="shared" si="2"/>
        <v>yes</v>
      </c>
      <c r="Q16" t="str">
        <f t="shared" si="3"/>
        <v>no</v>
      </c>
    </row>
    <row r="17" spans="2:17" x14ac:dyDescent="0.3">
      <c r="B17">
        <v>906</v>
      </c>
      <c r="C17">
        <v>1</v>
      </c>
      <c r="D17">
        <v>1</v>
      </c>
      <c r="E17" t="s">
        <v>33</v>
      </c>
      <c r="F17" t="s">
        <v>16</v>
      </c>
      <c r="G17">
        <v>47</v>
      </c>
      <c r="H17" t="str">
        <f t="shared" si="0"/>
        <v>Adult</v>
      </c>
      <c r="I17">
        <v>1</v>
      </c>
      <c r="J17">
        <v>0</v>
      </c>
      <c r="K17" s="1" t="s">
        <v>34</v>
      </c>
      <c r="L17">
        <v>61.174999999999997</v>
      </c>
      <c r="M17" t="s">
        <v>35</v>
      </c>
      <c r="N17" t="s">
        <v>17</v>
      </c>
      <c r="O17" t="str">
        <f t="shared" si="1"/>
        <v>no</v>
      </c>
      <c r="P17" t="str">
        <f t="shared" si="2"/>
        <v>yes</v>
      </c>
      <c r="Q17" t="str">
        <f t="shared" si="3"/>
        <v>no</v>
      </c>
    </row>
    <row r="18" spans="2:17" x14ac:dyDescent="0.3">
      <c r="B18">
        <v>907</v>
      </c>
      <c r="C18">
        <v>1</v>
      </c>
      <c r="D18">
        <v>2</v>
      </c>
      <c r="E18" t="s">
        <v>36</v>
      </c>
      <c r="F18" t="s">
        <v>16</v>
      </c>
      <c r="G18">
        <v>24</v>
      </c>
      <c r="H18" t="str">
        <f t="shared" si="0"/>
        <v>Youth</v>
      </c>
      <c r="I18">
        <v>1</v>
      </c>
      <c r="J18">
        <v>0</v>
      </c>
      <c r="K18" s="1" t="s">
        <v>37</v>
      </c>
      <c r="L18">
        <v>27.720800000000001</v>
      </c>
      <c r="M18" t="s">
        <v>609</v>
      </c>
      <c r="N18" t="s">
        <v>25</v>
      </c>
      <c r="O18" t="str">
        <f t="shared" si="1"/>
        <v>no</v>
      </c>
      <c r="P18" t="str">
        <f t="shared" si="2"/>
        <v>yes</v>
      </c>
      <c r="Q18" t="str">
        <f t="shared" si="3"/>
        <v>no</v>
      </c>
    </row>
    <row r="19" spans="2:17" x14ac:dyDescent="0.3">
      <c r="B19">
        <v>908</v>
      </c>
      <c r="C19">
        <v>0</v>
      </c>
      <c r="D19">
        <v>2</v>
      </c>
      <c r="E19" t="s">
        <v>38</v>
      </c>
      <c r="F19" t="s">
        <v>13</v>
      </c>
      <c r="G19">
        <v>35</v>
      </c>
      <c r="H19" t="str">
        <f t="shared" si="0"/>
        <v>Adult</v>
      </c>
      <c r="I19">
        <v>0</v>
      </c>
      <c r="J19">
        <v>0</v>
      </c>
      <c r="K19" s="1">
        <v>233734</v>
      </c>
      <c r="L19">
        <v>12.35</v>
      </c>
      <c r="M19" t="s">
        <v>609</v>
      </c>
      <c r="N19" t="s">
        <v>14</v>
      </c>
      <c r="O19" t="str">
        <f t="shared" si="1"/>
        <v>no</v>
      </c>
      <c r="P19" t="str">
        <f t="shared" si="2"/>
        <v>no</v>
      </c>
      <c r="Q19" t="str">
        <f t="shared" si="3"/>
        <v>no</v>
      </c>
    </row>
    <row r="20" spans="2:17" x14ac:dyDescent="0.3">
      <c r="B20">
        <v>909</v>
      </c>
      <c r="C20">
        <v>0</v>
      </c>
      <c r="D20">
        <v>3</v>
      </c>
      <c r="E20" t="s">
        <v>39</v>
      </c>
      <c r="F20" t="s">
        <v>13</v>
      </c>
      <c r="G20">
        <v>21</v>
      </c>
      <c r="H20" t="str">
        <f t="shared" si="0"/>
        <v>Youth</v>
      </c>
      <c r="I20">
        <v>0</v>
      </c>
      <c r="J20">
        <v>0</v>
      </c>
      <c r="K20" s="1">
        <v>2692</v>
      </c>
      <c r="L20">
        <v>7.2249999999999996</v>
      </c>
      <c r="M20" t="s">
        <v>609</v>
      </c>
      <c r="N20" t="s">
        <v>25</v>
      </c>
      <c r="O20" t="str">
        <f t="shared" si="1"/>
        <v>no</v>
      </c>
      <c r="P20" t="str">
        <f t="shared" si="2"/>
        <v>no</v>
      </c>
      <c r="Q20" t="str">
        <f t="shared" si="3"/>
        <v>no</v>
      </c>
    </row>
    <row r="21" spans="2:17" x14ac:dyDescent="0.3">
      <c r="B21">
        <v>910</v>
      </c>
      <c r="C21">
        <v>1</v>
      </c>
      <c r="D21">
        <v>3</v>
      </c>
      <c r="E21" t="s">
        <v>40</v>
      </c>
      <c r="F21" t="s">
        <v>16</v>
      </c>
      <c r="G21">
        <v>27</v>
      </c>
      <c r="H21" t="str">
        <f t="shared" si="0"/>
        <v>Youth</v>
      </c>
      <c r="I21">
        <v>1</v>
      </c>
      <c r="J21">
        <v>0</v>
      </c>
      <c r="K21" s="1" t="s">
        <v>41</v>
      </c>
      <c r="L21">
        <v>7.9249999999999998</v>
      </c>
      <c r="M21" t="s">
        <v>609</v>
      </c>
      <c r="N21" t="s">
        <v>17</v>
      </c>
      <c r="O21" t="str">
        <f t="shared" si="1"/>
        <v>no</v>
      </c>
      <c r="P21" t="str">
        <f t="shared" si="2"/>
        <v>yes</v>
      </c>
      <c r="Q21" t="str">
        <f t="shared" si="3"/>
        <v>no</v>
      </c>
    </row>
    <row r="22" spans="2:17" x14ac:dyDescent="0.3">
      <c r="B22">
        <v>911</v>
      </c>
      <c r="C22">
        <v>1</v>
      </c>
      <c r="D22">
        <v>3</v>
      </c>
      <c r="E22" t="s">
        <v>42</v>
      </c>
      <c r="F22" t="s">
        <v>16</v>
      </c>
      <c r="G22">
        <v>45</v>
      </c>
      <c r="H22" t="str">
        <f t="shared" si="0"/>
        <v>Adult</v>
      </c>
      <c r="I22">
        <v>0</v>
      </c>
      <c r="J22">
        <v>0</v>
      </c>
      <c r="K22" s="1">
        <v>2696</v>
      </c>
      <c r="L22">
        <v>7.2249999999999996</v>
      </c>
      <c r="M22" t="s">
        <v>609</v>
      </c>
      <c r="N22" t="s">
        <v>25</v>
      </c>
      <c r="O22" t="str">
        <f t="shared" si="1"/>
        <v>no</v>
      </c>
      <c r="P22" t="str">
        <f t="shared" si="2"/>
        <v>no</v>
      </c>
      <c r="Q22" t="str">
        <f t="shared" si="3"/>
        <v>no</v>
      </c>
    </row>
    <row r="23" spans="2:17" x14ac:dyDescent="0.3">
      <c r="B23">
        <v>912</v>
      </c>
      <c r="C23">
        <v>0</v>
      </c>
      <c r="D23">
        <v>1</v>
      </c>
      <c r="E23" t="s">
        <v>43</v>
      </c>
      <c r="F23" t="s">
        <v>13</v>
      </c>
      <c r="G23">
        <v>55</v>
      </c>
      <c r="H23" t="str">
        <f t="shared" si="0"/>
        <v>Adult</v>
      </c>
      <c r="I23">
        <v>1</v>
      </c>
      <c r="J23">
        <v>0</v>
      </c>
      <c r="K23" s="1" t="s">
        <v>44</v>
      </c>
      <c r="L23">
        <v>59.4</v>
      </c>
      <c r="M23" t="s">
        <v>609</v>
      </c>
      <c r="N23" t="s">
        <v>25</v>
      </c>
      <c r="O23" t="str">
        <f t="shared" si="1"/>
        <v>no</v>
      </c>
      <c r="P23" t="str">
        <f t="shared" si="2"/>
        <v>yes</v>
      </c>
      <c r="Q23" t="str">
        <f t="shared" si="3"/>
        <v>no</v>
      </c>
    </row>
    <row r="24" spans="2:17" x14ac:dyDescent="0.3">
      <c r="B24">
        <v>913</v>
      </c>
      <c r="C24">
        <v>0</v>
      </c>
      <c r="D24">
        <v>3</v>
      </c>
      <c r="E24" t="s">
        <v>45</v>
      </c>
      <c r="F24" t="s">
        <v>13</v>
      </c>
      <c r="G24">
        <v>9</v>
      </c>
      <c r="H24" t="str">
        <f t="shared" si="0"/>
        <v>Teen</v>
      </c>
      <c r="I24">
        <v>0</v>
      </c>
      <c r="J24">
        <v>1</v>
      </c>
      <c r="K24" s="1" t="s">
        <v>46</v>
      </c>
      <c r="L24">
        <v>3.1707999999999998</v>
      </c>
      <c r="M24" t="s">
        <v>609</v>
      </c>
      <c r="N24" t="s">
        <v>17</v>
      </c>
      <c r="O24" t="str">
        <f t="shared" si="1"/>
        <v>yes</v>
      </c>
      <c r="P24" t="str">
        <f t="shared" si="2"/>
        <v>no</v>
      </c>
      <c r="Q24" t="str">
        <f t="shared" si="3"/>
        <v>yes</v>
      </c>
    </row>
    <row r="25" spans="2:17" x14ac:dyDescent="0.3">
      <c r="B25">
        <v>914</v>
      </c>
      <c r="C25">
        <v>1</v>
      </c>
      <c r="D25">
        <v>1</v>
      </c>
      <c r="E25" t="s">
        <v>47</v>
      </c>
      <c r="F25" t="s">
        <v>16</v>
      </c>
      <c r="G25">
        <v>30.2</v>
      </c>
      <c r="H25" t="str">
        <f t="shared" si="0"/>
        <v>Adult</v>
      </c>
      <c r="I25">
        <v>0</v>
      </c>
      <c r="J25">
        <v>0</v>
      </c>
      <c r="K25" s="1" t="s">
        <v>48</v>
      </c>
      <c r="L25">
        <v>31.683299999999999</v>
      </c>
      <c r="M25" t="s">
        <v>609</v>
      </c>
      <c r="N25" t="s">
        <v>17</v>
      </c>
      <c r="O25" t="str">
        <f t="shared" si="1"/>
        <v>no</v>
      </c>
      <c r="P25" t="str">
        <f t="shared" si="2"/>
        <v>no</v>
      </c>
      <c r="Q25" t="str">
        <f t="shared" si="3"/>
        <v>no</v>
      </c>
    </row>
    <row r="26" spans="2:17" x14ac:dyDescent="0.3">
      <c r="B26">
        <v>915</v>
      </c>
      <c r="C26">
        <v>0</v>
      </c>
      <c r="D26">
        <v>1</v>
      </c>
      <c r="E26" t="s">
        <v>49</v>
      </c>
      <c r="F26" t="s">
        <v>13</v>
      </c>
      <c r="G26">
        <v>21</v>
      </c>
      <c r="H26" t="str">
        <f t="shared" si="0"/>
        <v>Youth</v>
      </c>
      <c r="I26">
        <v>0</v>
      </c>
      <c r="J26">
        <v>1</v>
      </c>
      <c r="K26" s="1" t="s">
        <v>50</v>
      </c>
      <c r="L26">
        <v>61.379199999999997</v>
      </c>
      <c r="M26" t="s">
        <v>609</v>
      </c>
      <c r="N26" t="s">
        <v>25</v>
      </c>
      <c r="O26" t="str">
        <f t="shared" si="1"/>
        <v>no</v>
      </c>
      <c r="P26" t="str">
        <f t="shared" si="2"/>
        <v>no</v>
      </c>
      <c r="Q26" t="str">
        <f t="shared" si="3"/>
        <v>yes</v>
      </c>
    </row>
    <row r="27" spans="2:17" x14ac:dyDescent="0.3">
      <c r="B27">
        <v>916</v>
      </c>
      <c r="C27">
        <v>1</v>
      </c>
      <c r="D27">
        <v>1</v>
      </c>
      <c r="E27" t="s">
        <v>51</v>
      </c>
      <c r="F27" t="s">
        <v>16</v>
      </c>
      <c r="G27">
        <v>48</v>
      </c>
      <c r="H27" t="str">
        <f t="shared" si="0"/>
        <v>Adult</v>
      </c>
      <c r="I27">
        <v>1</v>
      </c>
      <c r="J27">
        <v>3</v>
      </c>
      <c r="K27" s="1" t="s">
        <v>52</v>
      </c>
      <c r="L27">
        <v>262.375</v>
      </c>
      <c r="M27" t="s">
        <v>53</v>
      </c>
      <c r="N27" t="s">
        <v>25</v>
      </c>
      <c r="O27" t="str">
        <f t="shared" si="1"/>
        <v>no</v>
      </c>
      <c r="P27" t="str">
        <f t="shared" si="2"/>
        <v>yes</v>
      </c>
      <c r="Q27" t="str">
        <f t="shared" si="3"/>
        <v>yes</v>
      </c>
    </row>
    <row r="28" spans="2:17" x14ac:dyDescent="0.3">
      <c r="B28">
        <v>917</v>
      </c>
      <c r="C28">
        <v>0</v>
      </c>
      <c r="D28">
        <v>3</v>
      </c>
      <c r="E28" t="s">
        <v>54</v>
      </c>
      <c r="F28" t="s">
        <v>13</v>
      </c>
      <c r="G28">
        <v>50</v>
      </c>
      <c r="H28" t="str">
        <f t="shared" si="0"/>
        <v>Adult</v>
      </c>
      <c r="I28">
        <v>1</v>
      </c>
      <c r="J28">
        <v>0</v>
      </c>
      <c r="K28" s="1" t="s">
        <v>55</v>
      </c>
      <c r="L28">
        <v>14.5</v>
      </c>
      <c r="M28" t="s">
        <v>609</v>
      </c>
      <c r="N28" t="s">
        <v>17</v>
      </c>
      <c r="O28" t="str">
        <f t="shared" si="1"/>
        <v>no</v>
      </c>
      <c r="P28" t="str">
        <f t="shared" si="2"/>
        <v>yes</v>
      </c>
      <c r="Q28" t="str">
        <f t="shared" si="3"/>
        <v>no</v>
      </c>
    </row>
    <row r="29" spans="2:17" x14ac:dyDescent="0.3">
      <c r="B29">
        <v>918</v>
      </c>
      <c r="C29">
        <v>1</v>
      </c>
      <c r="D29">
        <v>1</v>
      </c>
      <c r="E29" t="s">
        <v>56</v>
      </c>
      <c r="F29" t="s">
        <v>16</v>
      </c>
      <c r="G29">
        <v>22</v>
      </c>
      <c r="H29" t="str">
        <f t="shared" si="0"/>
        <v>Youth</v>
      </c>
      <c r="I29">
        <v>0</v>
      </c>
      <c r="J29">
        <v>1</v>
      </c>
      <c r="K29" s="1">
        <v>113509</v>
      </c>
      <c r="L29">
        <v>61.979199999999999</v>
      </c>
      <c r="M29" t="s">
        <v>57</v>
      </c>
      <c r="N29" t="s">
        <v>25</v>
      </c>
      <c r="O29" t="str">
        <f t="shared" si="1"/>
        <v>no</v>
      </c>
      <c r="P29" t="str">
        <f t="shared" si="2"/>
        <v>no</v>
      </c>
      <c r="Q29" t="str">
        <f t="shared" si="3"/>
        <v>yes</v>
      </c>
    </row>
    <row r="30" spans="2:17" x14ac:dyDescent="0.3">
      <c r="B30">
        <v>919</v>
      </c>
      <c r="C30">
        <v>0</v>
      </c>
      <c r="D30">
        <v>3</v>
      </c>
      <c r="E30" t="s">
        <v>58</v>
      </c>
      <c r="F30" t="s">
        <v>13</v>
      </c>
      <c r="G30">
        <v>22.5</v>
      </c>
      <c r="H30" t="str">
        <f t="shared" si="0"/>
        <v>Youth</v>
      </c>
      <c r="I30">
        <v>0</v>
      </c>
      <c r="J30">
        <v>0</v>
      </c>
      <c r="K30" s="1">
        <v>2698</v>
      </c>
      <c r="L30">
        <v>7.2249999999999996</v>
      </c>
      <c r="M30" t="s">
        <v>609</v>
      </c>
      <c r="N30" t="s">
        <v>25</v>
      </c>
      <c r="O30" t="str">
        <f t="shared" si="1"/>
        <v>no</v>
      </c>
      <c r="P30" t="str">
        <f t="shared" si="2"/>
        <v>no</v>
      </c>
      <c r="Q30" t="str">
        <f t="shared" si="3"/>
        <v>no</v>
      </c>
    </row>
    <row r="31" spans="2:17" x14ac:dyDescent="0.3">
      <c r="B31">
        <v>920</v>
      </c>
      <c r="C31">
        <v>0</v>
      </c>
      <c r="D31">
        <v>1</v>
      </c>
      <c r="E31" t="s">
        <v>59</v>
      </c>
      <c r="F31" t="s">
        <v>13</v>
      </c>
      <c r="G31">
        <v>41</v>
      </c>
      <c r="H31" t="str">
        <f t="shared" si="0"/>
        <v>Adult</v>
      </c>
      <c r="I31">
        <v>0</v>
      </c>
      <c r="J31">
        <v>0</v>
      </c>
      <c r="K31" s="1">
        <v>113054</v>
      </c>
      <c r="L31">
        <v>30.5</v>
      </c>
      <c r="M31" t="s">
        <v>60</v>
      </c>
      <c r="N31" t="s">
        <v>17</v>
      </c>
      <c r="O31" t="str">
        <f t="shared" si="1"/>
        <v>no</v>
      </c>
      <c r="P31" t="str">
        <f t="shared" si="2"/>
        <v>no</v>
      </c>
      <c r="Q31" t="str">
        <f t="shared" si="3"/>
        <v>no</v>
      </c>
    </row>
    <row r="32" spans="2:17" x14ac:dyDescent="0.3">
      <c r="B32">
        <v>921</v>
      </c>
      <c r="C32">
        <v>0</v>
      </c>
      <c r="D32">
        <v>3</v>
      </c>
      <c r="E32" t="s">
        <v>61</v>
      </c>
      <c r="F32" t="s">
        <v>13</v>
      </c>
      <c r="G32">
        <v>30.2</v>
      </c>
      <c r="H32" t="str">
        <f t="shared" si="0"/>
        <v>Adult</v>
      </c>
      <c r="I32">
        <v>2</v>
      </c>
      <c r="J32">
        <v>0</v>
      </c>
      <c r="K32" s="1">
        <v>2662</v>
      </c>
      <c r="L32">
        <v>21.679200000000002</v>
      </c>
      <c r="M32" t="s">
        <v>609</v>
      </c>
      <c r="N32" t="s">
        <v>25</v>
      </c>
      <c r="O32" t="str">
        <f t="shared" si="1"/>
        <v>no</v>
      </c>
      <c r="P32" t="str">
        <f t="shared" si="2"/>
        <v>yes</v>
      </c>
      <c r="Q32" t="str">
        <f t="shared" si="3"/>
        <v>no</v>
      </c>
    </row>
    <row r="33" spans="2:17" x14ac:dyDescent="0.3">
      <c r="B33">
        <v>922</v>
      </c>
      <c r="C33">
        <v>0</v>
      </c>
      <c r="D33">
        <v>2</v>
      </c>
      <c r="E33" t="s">
        <v>62</v>
      </c>
      <c r="F33" t="s">
        <v>13</v>
      </c>
      <c r="G33">
        <v>50</v>
      </c>
      <c r="H33" t="str">
        <f t="shared" si="0"/>
        <v>Adult</v>
      </c>
      <c r="I33">
        <v>1</v>
      </c>
      <c r="J33">
        <v>0</v>
      </c>
      <c r="K33" s="1" t="s">
        <v>63</v>
      </c>
      <c r="L33">
        <v>26</v>
      </c>
      <c r="M33" t="s">
        <v>609</v>
      </c>
      <c r="N33" t="s">
        <v>17</v>
      </c>
      <c r="O33" t="str">
        <f t="shared" si="1"/>
        <v>no</v>
      </c>
      <c r="P33" t="str">
        <f t="shared" si="2"/>
        <v>yes</v>
      </c>
      <c r="Q33" t="str">
        <f t="shared" si="3"/>
        <v>no</v>
      </c>
    </row>
    <row r="34" spans="2:17" x14ac:dyDescent="0.3">
      <c r="B34">
        <v>923</v>
      </c>
      <c r="C34">
        <v>0</v>
      </c>
      <c r="D34">
        <v>2</v>
      </c>
      <c r="E34" t="s">
        <v>64</v>
      </c>
      <c r="F34" t="s">
        <v>13</v>
      </c>
      <c r="G34">
        <v>24</v>
      </c>
      <c r="H34" t="str">
        <f t="shared" si="0"/>
        <v>Youth</v>
      </c>
      <c r="I34">
        <v>2</v>
      </c>
      <c r="J34">
        <v>0</v>
      </c>
      <c r="K34" s="1" t="s">
        <v>65</v>
      </c>
      <c r="L34">
        <v>31.5</v>
      </c>
      <c r="M34" t="s">
        <v>609</v>
      </c>
      <c r="N34" t="s">
        <v>17</v>
      </c>
      <c r="O34" t="str">
        <f t="shared" si="1"/>
        <v>no</v>
      </c>
      <c r="P34" t="str">
        <f t="shared" si="2"/>
        <v>yes</v>
      </c>
      <c r="Q34" t="str">
        <f t="shared" si="3"/>
        <v>no</v>
      </c>
    </row>
    <row r="35" spans="2:17" x14ac:dyDescent="0.3">
      <c r="B35">
        <v>924</v>
      </c>
      <c r="C35">
        <v>1</v>
      </c>
      <c r="D35">
        <v>3</v>
      </c>
      <c r="E35" t="s">
        <v>66</v>
      </c>
      <c r="F35" t="s">
        <v>16</v>
      </c>
      <c r="G35">
        <v>33</v>
      </c>
      <c r="H35" t="str">
        <f t="shared" si="0"/>
        <v>Adult</v>
      </c>
      <c r="I35">
        <v>1</v>
      </c>
      <c r="J35">
        <v>2</v>
      </c>
      <c r="K35" s="1" t="s">
        <v>67</v>
      </c>
      <c r="L35">
        <v>20.574999999999999</v>
      </c>
      <c r="M35" t="s">
        <v>609</v>
      </c>
      <c r="N35" t="s">
        <v>17</v>
      </c>
      <c r="O35" t="str">
        <f t="shared" si="1"/>
        <v>no</v>
      </c>
      <c r="P35" t="str">
        <f t="shared" si="2"/>
        <v>yes</v>
      </c>
      <c r="Q35" t="str">
        <f t="shared" si="3"/>
        <v>yes</v>
      </c>
    </row>
    <row r="36" spans="2:17" x14ac:dyDescent="0.3">
      <c r="B36">
        <v>925</v>
      </c>
      <c r="C36">
        <v>1</v>
      </c>
      <c r="D36">
        <v>3</v>
      </c>
      <c r="E36" t="s">
        <v>68</v>
      </c>
      <c r="F36" t="s">
        <v>16</v>
      </c>
      <c r="G36">
        <v>30.2</v>
      </c>
      <c r="H36" t="str">
        <f t="shared" si="0"/>
        <v>Adult</v>
      </c>
      <c r="I36">
        <v>1</v>
      </c>
      <c r="J36">
        <v>2</v>
      </c>
      <c r="K36" s="1" t="s">
        <v>69</v>
      </c>
      <c r="L36">
        <v>23.45</v>
      </c>
      <c r="M36" t="s">
        <v>609</v>
      </c>
      <c r="N36" t="s">
        <v>17</v>
      </c>
      <c r="O36" t="str">
        <f t="shared" si="1"/>
        <v>no</v>
      </c>
      <c r="P36" t="str">
        <f t="shared" si="2"/>
        <v>yes</v>
      </c>
      <c r="Q36" t="str">
        <f t="shared" si="3"/>
        <v>yes</v>
      </c>
    </row>
    <row r="37" spans="2:17" x14ac:dyDescent="0.3">
      <c r="B37">
        <v>926</v>
      </c>
      <c r="C37">
        <v>0</v>
      </c>
      <c r="D37">
        <v>1</v>
      </c>
      <c r="E37" t="s">
        <v>70</v>
      </c>
      <c r="F37" t="s">
        <v>13</v>
      </c>
      <c r="G37">
        <v>30</v>
      </c>
      <c r="H37" t="str">
        <f t="shared" si="0"/>
        <v>Adult</v>
      </c>
      <c r="I37">
        <v>1</v>
      </c>
      <c r="J37">
        <v>0</v>
      </c>
      <c r="K37" s="1">
        <v>13236</v>
      </c>
      <c r="L37">
        <v>57.75</v>
      </c>
      <c r="M37" t="s">
        <v>71</v>
      </c>
      <c r="N37" t="s">
        <v>25</v>
      </c>
      <c r="O37" t="str">
        <f t="shared" si="1"/>
        <v>no</v>
      </c>
      <c r="P37" t="str">
        <f t="shared" si="2"/>
        <v>yes</v>
      </c>
      <c r="Q37" t="str">
        <f t="shared" si="3"/>
        <v>no</v>
      </c>
    </row>
    <row r="38" spans="2:17" x14ac:dyDescent="0.3">
      <c r="B38">
        <v>927</v>
      </c>
      <c r="C38">
        <v>0</v>
      </c>
      <c r="D38">
        <v>3</v>
      </c>
      <c r="E38" t="s">
        <v>72</v>
      </c>
      <c r="F38" t="s">
        <v>13</v>
      </c>
      <c r="G38">
        <v>18.5</v>
      </c>
      <c r="H38" t="str">
        <f t="shared" si="0"/>
        <v>Youth</v>
      </c>
      <c r="I38">
        <v>0</v>
      </c>
      <c r="J38">
        <v>0</v>
      </c>
      <c r="K38" s="1">
        <v>2682</v>
      </c>
      <c r="L38">
        <v>7.2291999999999996</v>
      </c>
      <c r="M38" t="s">
        <v>609</v>
      </c>
      <c r="N38" t="s">
        <v>25</v>
      </c>
      <c r="O38" t="str">
        <f t="shared" si="1"/>
        <v>no</v>
      </c>
      <c r="P38" t="str">
        <f t="shared" si="2"/>
        <v>no</v>
      </c>
      <c r="Q38" t="str">
        <f t="shared" si="3"/>
        <v>no</v>
      </c>
    </row>
    <row r="39" spans="2:17" x14ac:dyDescent="0.3">
      <c r="B39">
        <v>928</v>
      </c>
      <c r="C39">
        <v>1</v>
      </c>
      <c r="D39">
        <v>3</v>
      </c>
      <c r="E39" t="s">
        <v>73</v>
      </c>
      <c r="F39" t="s">
        <v>16</v>
      </c>
      <c r="G39">
        <v>30.2</v>
      </c>
      <c r="H39" t="str">
        <f t="shared" si="0"/>
        <v>Adult</v>
      </c>
      <c r="I39">
        <v>0</v>
      </c>
      <c r="J39">
        <v>0</v>
      </c>
      <c r="K39" s="1">
        <v>342712</v>
      </c>
      <c r="L39">
        <v>8.0500000000000007</v>
      </c>
      <c r="M39" t="s">
        <v>609</v>
      </c>
      <c r="N39" t="s">
        <v>17</v>
      </c>
      <c r="O39" t="str">
        <f t="shared" si="1"/>
        <v>no</v>
      </c>
      <c r="P39" t="str">
        <f t="shared" si="2"/>
        <v>no</v>
      </c>
      <c r="Q39" t="str">
        <f t="shared" si="3"/>
        <v>no</v>
      </c>
    </row>
    <row r="40" spans="2:17" x14ac:dyDescent="0.3">
      <c r="B40">
        <v>929</v>
      </c>
      <c r="C40">
        <v>1</v>
      </c>
      <c r="D40">
        <v>3</v>
      </c>
      <c r="E40" t="s">
        <v>74</v>
      </c>
      <c r="F40" t="s">
        <v>16</v>
      </c>
      <c r="G40">
        <v>21</v>
      </c>
      <c r="H40" t="str">
        <f t="shared" si="0"/>
        <v>Youth</v>
      </c>
      <c r="I40">
        <v>0</v>
      </c>
      <c r="J40">
        <v>0</v>
      </c>
      <c r="K40" s="1">
        <v>315087</v>
      </c>
      <c r="L40">
        <v>8.6624999999999996</v>
      </c>
      <c r="M40" t="s">
        <v>609</v>
      </c>
      <c r="N40" t="s">
        <v>17</v>
      </c>
      <c r="O40" t="str">
        <f t="shared" si="1"/>
        <v>no</v>
      </c>
      <c r="P40" t="str">
        <f t="shared" si="2"/>
        <v>no</v>
      </c>
      <c r="Q40" t="str">
        <f t="shared" si="3"/>
        <v>no</v>
      </c>
    </row>
    <row r="41" spans="2:17" x14ac:dyDescent="0.3">
      <c r="B41">
        <v>930</v>
      </c>
      <c r="C41">
        <v>0</v>
      </c>
      <c r="D41">
        <v>3</v>
      </c>
      <c r="E41" t="s">
        <v>75</v>
      </c>
      <c r="F41" t="s">
        <v>13</v>
      </c>
      <c r="G41">
        <v>25</v>
      </c>
      <c r="H41" t="str">
        <f t="shared" si="0"/>
        <v>Youth</v>
      </c>
      <c r="I41">
        <v>0</v>
      </c>
      <c r="J41">
        <v>0</v>
      </c>
      <c r="K41" s="1">
        <v>345768</v>
      </c>
      <c r="L41">
        <v>9.5</v>
      </c>
      <c r="M41" t="s">
        <v>609</v>
      </c>
      <c r="N41" t="s">
        <v>17</v>
      </c>
      <c r="O41" t="str">
        <f t="shared" si="1"/>
        <v>no</v>
      </c>
      <c r="P41" t="str">
        <f t="shared" si="2"/>
        <v>no</v>
      </c>
      <c r="Q41" t="str">
        <f t="shared" si="3"/>
        <v>no</v>
      </c>
    </row>
    <row r="42" spans="2:17" x14ac:dyDescent="0.3">
      <c r="B42">
        <v>931</v>
      </c>
      <c r="C42">
        <v>0</v>
      </c>
      <c r="D42">
        <v>3</v>
      </c>
      <c r="E42" t="s">
        <v>76</v>
      </c>
      <c r="F42" t="s">
        <v>13</v>
      </c>
      <c r="G42">
        <v>30.2</v>
      </c>
      <c r="H42" t="str">
        <f t="shared" si="0"/>
        <v>Adult</v>
      </c>
      <c r="I42">
        <v>0</v>
      </c>
      <c r="J42">
        <v>0</v>
      </c>
      <c r="K42" s="1">
        <v>1601</v>
      </c>
      <c r="L42">
        <v>56.495800000000003</v>
      </c>
      <c r="M42" t="s">
        <v>609</v>
      </c>
      <c r="N42" t="s">
        <v>17</v>
      </c>
      <c r="O42" t="str">
        <f t="shared" si="1"/>
        <v>no</v>
      </c>
      <c r="P42" t="str">
        <f t="shared" si="2"/>
        <v>no</v>
      </c>
      <c r="Q42" t="str">
        <f t="shared" si="3"/>
        <v>no</v>
      </c>
    </row>
    <row r="43" spans="2:17" x14ac:dyDescent="0.3">
      <c r="B43">
        <v>932</v>
      </c>
      <c r="C43">
        <v>0</v>
      </c>
      <c r="D43">
        <v>3</v>
      </c>
      <c r="E43" t="s">
        <v>77</v>
      </c>
      <c r="F43" t="s">
        <v>13</v>
      </c>
      <c r="G43">
        <v>39</v>
      </c>
      <c r="H43" t="str">
        <f t="shared" si="0"/>
        <v>Adult</v>
      </c>
      <c r="I43">
        <v>0</v>
      </c>
      <c r="J43">
        <v>1</v>
      </c>
      <c r="K43" s="1">
        <v>349256</v>
      </c>
      <c r="L43">
        <v>13.416700000000001</v>
      </c>
      <c r="M43" t="s">
        <v>609</v>
      </c>
      <c r="N43" t="s">
        <v>25</v>
      </c>
      <c r="O43" t="str">
        <f t="shared" si="1"/>
        <v>no</v>
      </c>
      <c r="P43" t="str">
        <f t="shared" si="2"/>
        <v>no</v>
      </c>
      <c r="Q43" t="str">
        <f t="shared" si="3"/>
        <v>yes</v>
      </c>
    </row>
    <row r="44" spans="2:17" x14ac:dyDescent="0.3">
      <c r="B44">
        <v>933</v>
      </c>
      <c r="C44">
        <v>0</v>
      </c>
      <c r="D44">
        <v>1</v>
      </c>
      <c r="E44" t="s">
        <v>78</v>
      </c>
      <c r="F44" t="s">
        <v>13</v>
      </c>
      <c r="G44">
        <v>30.2</v>
      </c>
      <c r="H44" t="str">
        <f t="shared" si="0"/>
        <v>Adult</v>
      </c>
      <c r="I44">
        <v>0</v>
      </c>
      <c r="J44">
        <v>0</v>
      </c>
      <c r="K44" s="1">
        <v>113778</v>
      </c>
      <c r="L44">
        <v>26.55</v>
      </c>
      <c r="M44" t="s">
        <v>79</v>
      </c>
      <c r="N44" t="s">
        <v>17</v>
      </c>
      <c r="O44" t="str">
        <f t="shared" si="1"/>
        <v>no</v>
      </c>
      <c r="P44" t="str">
        <f t="shared" si="2"/>
        <v>no</v>
      </c>
      <c r="Q44" t="str">
        <f t="shared" si="3"/>
        <v>no</v>
      </c>
    </row>
    <row r="45" spans="2:17" x14ac:dyDescent="0.3">
      <c r="B45">
        <v>934</v>
      </c>
      <c r="C45">
        <v>0</v>
      </c>
      <c r="D45">
        <v>3</v>
      </c>
      <c r="E45" t="s">
        <v>80</v>
      </c>
      <c r="F45" t="s">
        <v>13</v>
      </c>
      <c r="G45">
        <v>41</v>
      </c>
      <c r="H45" t="str">
        <f t="shared" si="0"/>
        <v>Adult</v>
      </c>
      <c r="I45">
        <v>0</v>
      </c>
      <c r="J45">
        <v>0</v>
      </c>
      <c r="K45" s="1" t="s">
        <v>81</v>
      </c>
      <c r="L45">
        <v>7.85</v>
      </c>
      <c r="M45" t="s">
        <v>609</v>
      </c>
      <c r="N45" t="s">
        <v>17</v>
      </c>
      <c r="O45" t="str">
        <f t="shared" si="1"/>
        <v>no</v>
      </c>
      <c r="P45" t="str">
        <f t="shared" si="2"/>
        <v>no</v>
      </c>
      <c r="Q45" t="str">
        <f t="shared" si="3"/>
        <v>no</v>
      </c>
    </row>
    <row r="46" spans="2:17" x14ac:dyDescent="0.3">
      <c r="B46">
        <v>935</v>
      </c>
      <c r="C46">
        <v>1</v>
      </c>
      <c r="D46">
        <v>2</v>
      </c>
      <c r="E46" t="s">
        <v>82</v>
      </c>
      <c r="F46" t="s">
        <v>16</v>
      </c>
      <c r="G46">
        <v>30</v>
      </c>
      <c r="H46" t="str">
        <f t="shared" si="0"/>
        <v>Adult</v>
      </c>
      <c r="I46">
        <v>0</v>
      </c>
      <c r="J46">
        <v>0</v>
      </c>
      <c r="K46" s="1">
        <v>237249</v>
      </c>
      <c r="L46">
        <v>13</v>
      </c>
      <c r="M46" t="s">
        <v>609</v>
      </c>
      <c r="N46" t="s">
        <v>17</v>
      </c>
      <c r="O46" t="str">
        <f t="shared" si="1"/>
        <v>no</v>
      </c>
      <c r="P46" t="str">
        <f t="shared" si="2"/>
        <v>no</v>
      </c>
      <c r="Q46" t="str">
        <f t="shared" si="3"/>
        <v>no</v>
      </c>
    </row>
    <row r="47" spans="2:17" x14ac:dyDescent="0.3">
      <c r="B47">
        <v>936</v>
      </c>
      <c r="C47">
        <v>1</v>
      </c>
      <c r="D47">
        <v>1</v>
      </c>
      <c r="E47" t="s">
        <v>83</v>
      </c>
      <c r="F47" t="s">
        <v>16</v>
      </c>
      <c r="G47">
        <v>45</v>
      </c>
      <c r="H47" t="str">
        <f t="shared" si="0"/>
        <v>Adult</v>
      </c>
      <c r="I47">
        <v>1</v>
      </c>
      <c r="J47">
        <v>0</v>
      </c>
      <c r="K47" s="1">
        <v>11753</v>
      </c>
      <c r="L47">
        <v>52.554200000000002</v>
      </c>
      <c r="M47" t="s">
        <v>84</v>
      </c>
      <c r="N47" t="s">
        <v>17</v>
      </c>
      <c r="O47" t="str">
        <f t="shared" si="1"/>
        <v>no</v>
      </c>
      <c r="P47" t="str">
        <f t="shared" si="2"/>
        <v>yes</v>
      </c>
      <c r="Q47" t="str">
        <f t="shared" si="3"/>
        <v>no</v>
      </c>
    </row>
    <row r="48" spans="2:17" x14ac:dyDescent="0.3">
      <c r="B48">
        <v>937</v>
      </c>
      <c r="C48">
        <v>0</v>
      </c>
      <c r="D48">
        <v>3</v>
      </c>
      <c r="E48" t="s">
        <v>85</v>
      </c>
      <c r="F48" t="s">
        <v>13</v>
      </c>
      <c r="G48">
        <v>25</v>
      </c>
      <c r="H48" t="str">
        <f t="shared" si="0"/>
        <v>Youth</v>
      </c>
      <c r="I48">
        <v>0</v>
      </c>
      <c r="J48">
        <v>0</v>
      </c>
      <c r="K48" s="1" t="s">
        <v>86</v>
      </c>
      <c r="L48">
        <v>7.9249999999999998</v>
      </c>
      <c r="M48" t="s">
        <v>609</v>
      </c>
      <c r="N48" t="s">
        <v>17</v>
      </c>
      <c r="O48" t="str">
        <f t="shared" si="1"/>
        <v>no</v>
      </c>
      <c r="P48" t="str">
        <f t="shared" si="2"/>
        <v>no</v>
      </c>
      <c r="Q48" t="str">
        <f t="shared" si="3"/>
        <v>no</v>
      </c>
    </row>
    <row r="49" spans="2:17" x14ac:dyDescent="0.3">
      <c r="B49">
        <v>938</v>
      </c>
      <c r="C49">
        <v>0</v>
      </c>
      <c r="D49">
        <v>1</v>
      </c>
      <c r="E49" t="s">
        <v>87</v>
      </c>
      <c r="F49" t="s">
        <v>13</v>
      </c>
      <c r="G49">
        <v>45</v>
      </c>
      <c r="H49" t="str">
        <f t="shared" si="0"/>
        <v>Adult</v>
      </c>
      <c r="I49">
        <v>0</v>
      </c>
      <c r="J49">
        <v>0</v>
      </c>
      <c r="K49" s="1" t="s">
        <v>88</v>
      </c>
      <c r="L49">
        <v>29.7</v>
      </c>
      <c r="M49" t="s">
        <v>89</v>
      </c>
      <c r="N49" t="s">
        <v>25</v>
      </c>
      <c r="O49" t="str">
        <f t="shared" si="1"/>
        <v>no</v>
      </c>
      <c r="P49" t="str">
        <f t="shared" si="2"/>
        <v>no</v>
      </c>
      <c r="Q49" t="str">
        <f t="shared" si="3"/>
        <v>no</v>
      </c>
    </row>
    <row r="50" spans="2:17" x14ac:dyDescent="0.3">
      <c r="B50">
        <v>939</v>
      </c>
      <c r="C50">
        <v>0</v>
      </c>
      <c r="D50">
        <v>3</v>
      </c>
      <c r="E50" t="s">
        <v>90</v>
      </c>
      <c r="F50" t="s">
        <v>13</v>
      </c>
      <c r="G50">
        <v>30.2</v>
      </c>
      <c r="H50" t="str">
        <f t="shared" si="0"/>
        <v>Adult</v>
      </c>
      <c r="I50">
        <v>0</v>
      </c>
      <c r="J50">
        <v>0</v>
      </c>
      <c r="K50" s="1">
        <v>370374</v>
      </c>
      <c r="L50">
        <v>7.75</v>
      </c>
      <c r="M50" t="s">
        <v>609</v>
      </c>
      <c r="N50" t="s">
        <v>14</v>
      </c>
      <c r="O50" t="str">
        <f t="shared" si="1"/>
        <v>no</v>
      </c>
      <c r="P50" t="str">
        <f t="shared" si="2"/>
        <v>no</v>
      </c>
      <c r="Q50" t="str">
        <f t="shared" si="3"/>
        <v>no</v>
      </c>
    </row>
    <row r="51" spans="2:17" x14ac:dyDescent="0.3">
      <c r="B51">
        <v>940</v>
      </c>
      <c r="C51">
        <v>1</v>
      </c>
      <c r="D51">
        <v>1</v>
      </c>
      <c r="E51" t="s">
        <v>91</v>
      </c>
      <c r="F51" t="s">
        <v>16</v>
      </c>
      <c r="G51">
        <v>60</v>
      </c>
      <c r="H51" t="str">
        <f t="shared" si="0"/>
        <v>Elder</v>
      </c>
      <c r="I51">
        <v>0</v>
      </c>
      <c r="J51">
        <v>0</v>
      </c>
      <c r="K51" s="1">
        <v>11813</v>
      </c>
      <c r="L51">
        <v>76.291700000000006</v>
      </c>
      <c r="M51" t="s">
        <v>92</v>
      </c>
      <c r="N51" t="s">
        <v>25</v>
      </c>
      <c r="O51" t="str">
        <f t="shared" si="1"/>
        <v>no</v>
      </c>
      <c r="P51" t="str">
        <f t="shared" si="2"/>
        <v>no</v>
      </c>
      <c r="Q51" t="str">
        <f t="shared" si="3"/>
        <v>no</v>
      </c>
    </row>
    <row r="52" spans="2:17" x14ac:dyDescent="0.3">
      <c r="B52">
        <v>941</v>
      </c>
      <c r="C52">
        <v>1</v>
      </c>
      <c r="D52">
        <v>3</v>
      </c>
      <c r="E52" t="s">
        <v>93</v>
      </c>
      <c r="F52" t="s">
        <v>16</v>
      </c>
      <c r="G52">
        <v>36</v>
      </c>
      <c r="H52" t="str">
        <f t="shared" si="0"/>
        <v>Adult</v>
      </c>
      <c r="I52">
        <v>0</v>
      </c>
      <c r="J52">
        <v>2</v>
      </c>
      <c r="K52" s="1" t="s">
        <v>94</v>
      </c>
      <c r="L52">
        <v>15.9</v>
      </c>
      <c r="M52" t="s">
        <v>609</v>
      </c>
      <c r="N52" t="s">
        <v>17</v>
      </c>
      <c r="O52" t="str">
        <f t="shared" si="1"/>
        <v>no</v>
      </c>
      <c r="P52" t="str">
        <f t="shared" si="2"/>
        <v>no</v>
      </c>
      <c r="Q52" t="str">
        <f t="shared" si="3"/>
        <v>yes</v>
      </c>
    </row>
    <row r="53" spans="2:17" x14ac:dyDescent="0.3">
      <c r="B53">
        <v>942</v>
      </c>
      <c r="C53">
        <v>0</v>
      </c>
      <c r="D53">
        <v>1</v>
      </c>
      <c r="E53" t="s">
        <v>95</v>
      </c>
      <c r="F53" t="s">
        <v>13</v>
      </c>
      <c r="G53">
        <v>24</v>
      </c>
      <c r="H53" t="str">
        <f t="shared" si="0"/>
        <v>Youth</v>
      </c>
      <c r="I53">
        <v>1</v>
      </c>
      <c r="J53">
        <v>0</v>
      </c>
      <c r="K53" s="1">
        <v>13695</v>
      </c>
      <c r="L53">
        <v>60</v>
      </c>
      <c r="M53" t="s">
        <v>96</v>
      </c>
      <c r="N53" t="s">
        <v>17</v>
      </c>
      <c r="O53" t="str">
        <f t="shared" si="1"/>
        <v>no</v>
      </c>
      <c r="P53" t="str">
        <f t="shared" si="2"/>
        <v>yes</v>
      </c>
      <c r="Q53" t="str">
        <f t="shared" si="3"/>
        <v>no</v>
      </c>
    </row>
    <row r="54" spans="2:17" x14ac:dyDescent="0.3">
      <c r="B54">
        <v>943</v>
      </c>
      <c r="C54">
        <v>0</v>
      </c>
      <c r="D54">
        <v>2</v>
      </c>
      <c r="E54" t="s">
        <v>97</v>
      </c>
      <c r="F54" t="s">
        <v>13</v>
      </c>
      <c r="G54">
        <v>27</v>
      </c>
      <c r="H54" t="str">
        <f t="shared" si="0"/>
        <v>Youth</v>
      </c>
      <c r="I54">
        <v>0</v>
      </c>
      <c r="J54">
        <v>0</v>
      </c>
      <c r="K54" s="1" t="s">
        <v>98</v>
      </c>
      <c r="L54">
        <v>15.033300000000001</v>
      </c>
      <c r="M54" t="s">
        <v>609</v>
      </c>
      <c r="N54" t="s">
        <v>25</v>
      </c>
      <c r="O54" t="str">
        <f t="shared" si="1"/>
        <v>no</v>
      </c>
      <c r="P54" t="str">
        <f t="shared" si="2"/>
        <v>no</v>
      </c>
      <c r="Q54" t="str">
        <f t="shared" si="3"/>
        <v>no</v>
      </c>
    </row>
    <row r="55" spans="2:17" x14ac:dyDescent="0.3">
      <c r="B55">
        <v>944</v>
      </c>
      <c r="C55">
        <v>1</v>
      </c>
      <c r="D55">
        <v>2</v>
      </c>
      <c r="E55" t="s">
        <v>99</v>
      </c>
      <c r="F55" t="s">
        <v>16</v>
      </c>
      <c r="G55">
        <v>20</v>
      </c>
      <c r="H55" t="str">
        <f t="shared" si="0"/>
        <v>Youth</v>
      </c>
      <c r="I55">
        <v>2</v>
      </c>
      <c r="J55">
        <v>1</v>
      </c>
      <c r="K55" s="1">
        <v>29105</v>
      </c>
      <c r="L55">
        <v>23</v>
      </c>
      <c r="M55" t="s">
        <v>609</v>
      </c>
      <c r="N55" t="s">
        <v>17</v>
      </c>
      <c r="O55" t="str">
        <f t="shared" si="1"/>
        <v>no</v>
      </c>
      <c r="P55" t="str">
        <f t="shared" si="2"/>
        <v>yes</v>
      </c>
      <c r="Q55" t="str">
        <f t="shared" si="3"/>
        <v>yes</v>
      </c>
    </row>
    <row r="56" spans="2:17" x14ac:dyDescent="0.3">
      <c r="B56">
        <v>945</v>
      </c>
      <c r="C56">
        <v>1</v>
      </c>
      <c r="D56">
        <v>1</v>
      </c>
      <c r="E56" t="s">
        <v>100</v>
      </c>
      <c r="F56" t="s">
        <v>16</v>
      </c>
      <c r="G56">
        <v>28</v>
      </c>
      <c r="H56" t="str">
        <f t="shared" si="0"/>
        <v>Youth</v>
      </c>
      <c r="I56">
        <v>3</v>
      </c>
      <c r="J56">
        <v>2</v>
      </c>
      <c r="K56" s="1">
        <v>19950</v>
      </c>
      <c r="L56">
        <v>263</v>
      </c>
      <c r="M56" t="s">
        <v>101</v>
      </c>
      <c r="N56" t="s">
        <v>17</v>
      </c>
      <c r="O56" t="str">
        <f t="shared" si="1"/>
        <v>no</v>
      </c>
      <c r="P56" t="str">
        <f t="shared" si="2"/>
        <v>yes</v>
      </c>
      <c r="Q56" t="str">
        <f t="shared" si="3"/>
        <v>yes</v>
      </c>
    </row>
    <row r="57" spans="2:17" x14ac:dyDescent="0.3">
      <c r="B57">
        <v>946</v>
      </c>
      <c r="C57">
        <v>0</v>
      </c>
      <c r="D57">
        <v>2</v>
      </c>
      <c r="E57" t="s">
        <v>102</v>
      </c>
      <c r="F57" t="s">
        <v>13</v>
      </c>
      <c r="G57">
        <v>30.2</v>
      </c>
      <c r="H57" t="str">
        <f t="shared" si="0"/>
        <v>Adult</v>
      </c>
      <c r="I57">
        <v>0</v>
      </c>
      <c r="J57">
        <v>0</v>
      </c>
      <c r="K57" s="1" t="s">
        <v>103</v>
      </c>
      <c r="L57">
        <v>15.5792</v>
      </c>
      <c r="M57" t="s">
        <v>609</v>
      </c>
      <c r="N57" t="s">
        <v>25</v>
      </c>
      <c r="O57" t="str">
        <f t="shared" si="1"/>
        <v>no</v>
      </c>
      <c r="P57" t="str">
        <f t="shared" si="2"/>
        <v>no</v>
      </c>
      <c r="Q57" t="str">
        <f t="shared" si="3"/>
        <v>no</v>
      </c>
    </row>
    <row r="58" spans="2:17" x14ac:dyDescent="0.3">
      <c r="B58">
        <v>947</v>
      </c>
      <c r="C58">
        <v>0</v>
      </c>
      <c r="D58">
        <v>3</v>
      </c>
      <c r="E58" t="s">
        <v>104</v>
      </c>
      <c r="F58" t="s">
        <v>13</v>
      </c>
      <c r="G58">
        <v>10</v>
      </c>
      <c r="H58" t="str">
        <f t="shared" si="0"/>
        <v>Teen</v>
      </c>
      <c r="I58">
        <v>4</v>
      </c>
      <c r="J58">
        <v>1</v>
      </c>
      <c r="K58" s="1">
        <v>382652</v>
      </c>
      <c r="L58">
        <v>29.125</v>
      </c>
      <c r="M58" t="s">
        <v>609</v>
      </c>
      <c r="N58" t="s">
        <v>14</v>
      </c>
      <c r="O58" t="str">
        <f t="shared" si="1"/>
        <v>yes</v>
      </c>
      <c r="P58" t="str">
        <f t="shared" si="2"/>
        <v>yes</v>
      </c>
      <c r="Q58" t="str">
        <f t="shared" si="3"/>
        <v>yes</v>
      </c>
    </row>
    <row r="59" spans="2:17" x14ac:dyDescent="0.3">
      <c r="B59">
        <v>948</v>
      </c>
      <c r="C59">
        <v>0</v>
      </c>
      <c r="D59">
        <v>3</v>
      </c>
      <c r="E59" t="s">
        <v>105</v>
      </c>
      <c r="F59" t="s">
        <v>13</v>
      </c>
      <c r="G59">
        <v>35</v>
      </c>
      <c r="H59" t="str">
        <f t="shared" si="0"/>
        <v>Adult</v>
      </c>
      <c r="I59">
        <v>0</v>
      </c>
      <c r="J59">
        <v>0</v>
      </c>
      <c r="K59" s="1">
        <v>349230</v>
      </c>
      <c r="L59">
        <v>7.8958000000000004</v>
      </c>
      <c r="M59" t="s">
        <v>609</v>
      </c>
      <c r="N59" t="s">
        <v>17</v>
      </c>
      <c r="O59" t="str">
        <f t="shared" si="1"/>
        <v>no</v>
      </c>
      <c r="P59" t="str">
        <f t="shared" si="2"/>
        <v>no</v>
      </c>
      <c r="Q59" t="str">
        <f t="shared" si="3"/>
        <v>no</v>
      </c>
    </row>
    <row r="60" spans="2:17" x14ac:dyDescent="0.3">
      <c r="B60">
        <v>949</v>
      </c>
      <c r="C60">
        <v>0</v>
      </c>
      <c r="D60">
        <v>3</v>
      </c>
      <c r="E60" t="s">
        <v>106</v>
      </c>
      <c r="F60" t="s">
        <v>13</v>
      </c>
      <c r="G60">
        <v>25</v>
      </c>
      <c r="H60" t="str">
        <f t="shared" si="0"/>
        <v>Youth</v>
      </c>
      <c r="I60">
        <v>0</v>
      </c>
      <c r="J60">
        <v>0</v>
      </c>
      <c r="K60" s="1">
        <v>348122</v>
      </c>
      <c r="L60">
        <v>7.65</v>
      </c>
      <c r="M60" t="s">
        <v>107</v>
      </c>
      <c r="N60" t="s">
        <v>17</v>
      </c>
      <c r="O60" t="str">
        <f t="shared" si="1"/>
        <v>no</v>
      </c>
      <c r="P60" t="str">
        <f t="shared" si="2"/>
        <v>no</v>
      </c>
      <c r="Q60" t="str">
        <f t="shared" si="3"/>
        <v>no</v>
      </c>
    </row>
    <row r="61" spans="2:17" x14ac:dyDescent="0.3">
      <c r="B61">
        <v>950</v>
      </c>
      <c r="C61">
        <v>0</v>
      </c>
      <c r="D61">
        <v>3</v>
      </c>
      <c r="E61" t="s">
        <v>108</v>
      </c>
      <c r="F61" t="s">
        <v>13</v>
      </c>
      <c r="G61">
        <v>30.2</v>
      </c>
      <c r="H61" t="str">
        <f t="shared" si="0"/>
        <v>Adult</v>
      </c>
      <c r="I61">
        <v>1</v>
      </c>
      <c r="J61">
        <v>0</v>
      </c>
      <c r="K61" s="1">
        <v>386525</v>
      </c>
      <c r="L61">
        <v>16.100000000000001</v>
      </c>
      <c r="M61" t="s">
        <v>609</v>
      </c>
      <c r="N61" t="s">
        <v>17</v>
      </c>
      <c r="O61" t="str">
        <f t="shared" si="1"/>
        <v>no</v>
      </c>
      <c r="P61" t="str">
        <f t="shared" si="2"/>
        <v>yes</v>
      </c>
      <c r="Q61" t="str">
        <f t="shared" si="3"/>
        <v>no</v>
      </c>
    </row>
    <row r="62" spans="2:17" x14ac:dyDescent="0.3">
      <c r="B62">
        <v>951</v>
      </c>
      <c r="C62">
        <v>1</v>
      </c>
      <c r="D62">
        <v>1</v>
      </c>
      <c r="E62" t="s">
        <v>109</v>
      </c>
      <c r="F62" t="s">
        <v>16</v>
      </c>
      <c r="G62">
        <v>36</v>
      </c>
      <c r="H62" t="str">
        <f t="shared" si="0"/>
        <v>Adult</v>
      </c>
      <c r="I62">
        <v>0</v>
      </c>
      <c r="J62">
        <v>0</v>
      </c>
      <c r="K62" s="1" t="s">
        <v>52</v>
      </c>
      <c r="L62">
        <v>262.375</v>
      </c>
      <c r="M62" t="s">
        <v>110</v>
      </c>
      <c r="N62" t="s">
        <v>25</v>
      </c>
      <c r="O62" t="str">
        <f t="shared" si="1"/>
        <v>no</v>
      </c>
      <c r="P62" t="str">
        <f t="shared" si="2"/>
        <v>no</v>
      </c>
      <c r="Q62" t="str">
        <f t="shared" si="3"/>
        <v>no</v>
      </c>
    </row>
    <row r="63" spans="2:17" x14ac:dyDescent="0.3">
      <c r="B63">
        <v>952</v>
      </c>
      <c r="C63">
        <v>0</v>
      </c>
      <c r="D63">
        <v>3</v>
      </c>
      <c r="E63" t="s">
        <v>111</v>
      </c>
      <c r="F63" t="s">
        <v>13</v>
      </c>
      <c r="G63">
        <v>17</v>
      </c>
      <c r="H63" t="str">
        <f t="shared" si="0"/>
        <v>Teen</v>
      </c>
      <c r="I63">
        <v>0</v>
      </c>
      <c r="J63">
        <v>0</v>
      </c>
      <c r="K63" s="1">
        <v>349232</v>
      </c>
      <c r="L63">
        <v>7.8958000000000004</v>
      </c>
      <c r="M63" t="s">
        <v>609</v>
      </c>
      <c r="N63" t="s">
        <v>17</v>
      </c>
      <c r="O63" t="str">
        <f t="shared" si="1"/>
        <v>yes</v>
      </c>
      <c r="P63" t="str">
        <f t="shared" si="2"/>
        <v>no</v>
      </c>
      <c r="Q63" t="str">
        <f t="shared" si="3"/>
        <v>no</v>
      </c>
    </row>
    <row r="64" spans="2:17" x14ac:dyDescent="0.3">
      <c r="B64">
        <v>953</v>
      </c>
      <c r="C64">
        <v>0</v>
      </c>
      <c r="D64">
        <v>2</v>
      </c>
      <c r="E64" t="s">
        <v>112</v>
      </c>
      <c r="F64" t="s">
        <v>13</v>
      </c>
      <c r="G64">
        <v>32</v>
      </c>
      <c r="H64" t="str">
        <f t="shared" si="0"/>
        <v>Adult</v>
      </c>
      <c r="I64">
        <v>0</v>
      </c>
      <c r="J64">
        <v>0</v>
      </c>
      <c r="K64" s="1">
        <v>237216</v>
      </c>
      <c r="L64">
        <v>13.5</v>
      </c>
      <c r="M64" t="s">
        <v>609</v>
      </c>
      <c r="N64" t="s">
        <v>17</v>
      </c>
      <c r="O64" t="str">
        <f t="shared" si="1"/>
        <v>no</v>
      </c>
      <c r="P64" t="str">
        <f t="shared" si="2"/>
        <v>no</v>
      </c>
      <c r="Q64" t="str">
        <f t="shared" si="3"/>
        <v>no</v>
      </c>
    </row>
    <row r="65" spans="2:17" x14ac:dyDescent="0.3">
      <c r="B65">
        <v>954</v>
      </c>
      <c r="C65">
        <v>0</v>
      </c>
      <c r="D65">
        <v>3</v>
      </c>
      <c r="E65" t="s">
        <v>113</v>
      </c>
      <c r="F65" t="s">
        <v>13</v>
      </c>
      <c r="G65">
        <v>18</v>
      </c>
      <c r="H65" t="str">
        <f t="shared" si="0"/>
        <v>Youth</v>
      </c>
      <c r="I65">
        <v>0</v>
      </c>
      <c r="J65">
        <v>0</v>
      </c>
      <c r="K65" s="1">
        <v>347090</v>
      </c>
      <c r="L65">
        <v>7.75</v>
      </c>
      <c r="M65" t="s">
        <v>609</v>
      </c>
      <c r="N65" t="s">
        <v>17</v>
      </c>
      <c r="O65" t="str">
        <f t="shared" si="1"/>
        <v>no</v>
      </c>
      <c r="P65" t="str">
        <f t="shared" si="2"/>
        <v>no</v>
      </c>
      <c r="Q65" t="str">
        <f t="shared" si="3"/>
        <v>no</v>
      </c>
    </row>
    <row r="66" spans="2:17" x14ac:dyDescent="0.3">
      <c r="B66">
        <v>955</v>
      </c>
      <c r="C66">
        <v>1</v>
      </c>
      <c r="D66">
        <v>3</v>
      </c>
      <c r="E66" t="s">
        <v>114</v>
      </c>
      <c r="F66" t="s">
        <v>16</v>
      </c>
      <c r="G66">
        <v>22</v>
      </c>
      <c r="H66" t="str">
        <f t="shared" si="0"/>
        <v>Youth</v>
      </c>
      <c r="I66">
        <v>0</v>
      </c>
      <c r="J66">
        <v>0</v>
      </c>
      <c r="K66" s="1">
        <v>334914</v>
      </c>
      <c r="L66">
        <v>7.7249999999999996</v>
      </c>
      <c r="M66" t="s">
        <v>609</v>
      </c>
      <c r="N66" t="s">
        <v>14</v>
      </c>
      <c r="O66" t="str">
        <f t="shared" si="1"/>
        <v>no</v>
      </c>
      <c r="P66" t="str">
        <f t="shared" si="2"/>
        <v>no</v>
      </c>
      <c r="Q66" t="str">
        <f t="shared" si="3"/>
        <v>no</v>
      </c>
    </row>
    <row r="67" spans="2:17" x14ac:dyDescent="0.3">
      <c r="B67">
        <v>956</v>
      </c>
      <c r="C67">
        <v>0</v>
      </c>
      <c r="D67">
        <v>1</v>
      </c>
      <c r="E67" t="s">
        <v>115</v>
      </c>
      <c r="F67" t="s">
        <v>13</v>
      </c>
      <c r="G67">
        <v>13</v>
      </c>
      <c r="H67" t="str">
        <f t="shared" ref="H67:H130" si="4">IF(G67&lt;18,"Teen",IF(G67&lt;30,"Youth",IF(G67&lt;60,"Adult",IF(G67&gt;=60,"Elder"))))</f>
        <v>Teen</v>
      </c>
      <c r="I67">
        <v>2</v>
      </c>
      <c r="J67">
        <v>2</v>
      </c>
      <c r="K67" s="1" t="s">
        <v>52</v>
      </c>
      <c r="L67">
        <v>262.375</v>
      </c>
      <c r="M67" t="s">
        <v>53</v>
      </c>
      <c r="N67" t="s">
        <v>25</v>
      </c>
      <c r="O67" t="str">
        <f t="shared" si="1"/>
        <v>yes</v>
      </c>
      <c r="P67" t="str">
        <f t="shared" si="2"/>
        <v>yes</v>
      </c>
      <c r="Q67" t="str">
        <f t="shared" si="3"/>
        <v>yes</v>
      </c>
    </row>
    <row r="68" spans="2:17" x14ac:dyDescent="0.3">
      <c r="B68">
        <v>957</v>
      </c>
      <c r="C68">
        <v>1</v>
      </c>
      <c r="D68">
        <v>2</v>
      </c>
      <c r="E68" t="s">
        <v>116</v>
      </c>
      <c r="F68" t="s">
        <v>16</v>
      </c>
      <c r="G68">
        <v>30.2</v>
      </c>
      <c r="H68" t="str">
        <f t="shared" si="4"/>
        <v>Adult</v>
      </c>
      <c r="I68">
        <v>0</v>
      </c>
      <c r="J68">
        <v>0</v>
      </c>
      <c r="K68" s="1" t="s">
        <v>117</v>
      </c>
      <c r="L68">
        <v>21</v>
      </c>
      <c r="M68" t="s">
        <v>609</v>
      </c>
      <c r="N68" t="s">
        <v>17</v>
      </c>
      <c r="O68" t="str">
        <f t="shared" ref="O68:O131" si="5">IF(G68&lt;18,"yes","no")</f>
        <v>no</v>
      </c>
      <c r="P68" t="str">
        <f t="shared" ref="P68:P131" si="6">IF(I68&gt;0,"yes","no")</f>
        <v>no</v>
      </c>
      <c r="Q68" t="str">
        <f t="shared" ref="Q68:Q131" si="7">IF(J68&gt;0,"yes","no")</f>
        <v>no</v>
      </c>
    </row>
    <row r="69" spans="2:17" x14ac:dyDescent="0.3">
      <c r="B69">
        <v>958</v>
      </c>
      <c r="C69">
        <v>1</v>
      </c>
      <c r="D69">
        <v>3</v>
      </c>
      <c r="E69" t="s">
        <v>118</v>
      </c>
      <c r="F69" t="s">
        <v>16</v>
      </c>
      <c r="G69">
        <v>18</v>
      </c>
      <c r="H69" t="str">
        <f t="shared" si="4"/>
        <v>Youth</v>
      </c>
      <c r="I69">
        <v>0</v>
      </c>
      <c r="J69">
        <v>0</v>
      </c>
      <c r="K69" s="1">
        <v>330963</v>
      </c>
      <c r="L69">
        <v>7.8792</v>
      </c>
      <c r="M69" t="s">
        <v>609</v>
      </c>
      <c r="N69" t="s">
        <v>14</v>
      </c>
      <c r="O69" t="str">
        <f t="shared" si="5"/>
        <v>no</v>
      </c>
      <c r="P69" t="str">
        <f t="shared" si="6"/>
        <v>no</v>
      </c>
      <c r="Q69" t="str">
        <f t="shared" si="7"/>
        <v>no</v>
      </c>
    </row>
    <row r="70" spans="2:17" x14ac:dyDescent="0.3">
      <c r="B70">
        <v>959</v>
      </c>
      <c r="C70">
        <v>0</v>
      </c>
      <c r="D70">
        <v>1</v>
      </c>
      <c r="E70" t="s">
        <v>119</v>
      </c>
      <c r="F70" t="s">
        <v>13</v>
      </c>
      <c r="G70">
        <v>47</v>
      </c>
      <c r="H70" t="str">
        <f t="shared" si="4"/>
        <v>Adult</v>
      </c>
      <c r="I70">
        <v>0</v>
      </c>
      <c r="J70">
        <v>0</v>
      </c>
      <c r="K70" s="1">
        <v>113796</v>
      </c>
      <c r="L70">
        <v>42.4</v>
      </c>
      <c r="M70" t="s">
        <v>609</v>
      </c>
      <c r="N70" t="s">
        <v>17</v>
      </c>
      <c r="O70" t="str">
        <f t="shared" si="5"/>
        <v>no</v>
      </c>
      <c r="P70" t="str">
        <f t="shared" si="6"/>
        <v>no</v>
      </c>
      <c r="Q70" t="str">
        <f t="shared" si="7"/>
        <v>no</v>
      </c>
    </row>
    <row r="71" spans="2:17" x14ac:dyDescent="0.3">
      <c r="B71">
        <v>960</v>
      </c>
      <c r="C71">
        <v>0</v>
      </c>
      <c r="D71">
        <v>1</v>
      </c>
      <c r="E71" t="s">
        <v>120</v>
      </c>
      <c r="F71" t="s">
        <v>13</v>
      </c>
      <c r="G71">
        <v>31</v>
      </c>
      <c r="H71" t="str">
        <f t="shared" si="4"/>
        <v>Adult</v>
      </c>
      <c r="I71">
        <v>0</v>
      </c>
      <c r="J71">
        <v>0</v>
      </c>
      <c r="K71" s="1">
        <v>2543</v>
      </c>
      <c r="L71">
        <v>28.537500000000001</v>
      </c>
      <c r="M71" t="s">
        <v>121</v>
      </c>
      <c r="N71" t="s">
        <v>25</v>
      </c>
      <c r="O71" t="str">
        <f t="shared" si="5"/>
        <v>no</v>
      </c>
      <c r="P71" t="str">
        <f t="shared" si="6"/>
        <v>no</v>
      </c>
      <c r="Q71" t="str">
        <f t="shared" si="7"/>
        <v>no</v>
      </c>
    </row>
    <row r="72" spans="2:17" x14ac:dyDescent="0.3">
      <c r="B72">
        <v>961</v>
      </c>
      <c r="C72">
        <v>1</v>
      </c>
      <c r="D72">
        <v>1</v>
      </c>
      <c r="E72" t="s">
        <v>122</v>
      </c>
      <c r="F72" t="s">
        <v>16</v>
      </c>
      <c r="G72">
        <v>60</v>
      </c>
      <c r="H72" t="str">
        <f t="shared" si="4"/>
        <v>Elder</v>
      </c>
      <c r="I72">
        <v>1</v>
      </c>
      <c r="J72">
        <v>4</v>
      </c>
      <c r="K72" s="1">
        <v>19950</v>
      </c>
      <c r="L72">
        <v>263</v>
      </c>
      <c r="M72" t="s">
        <v>101</v>
      </c>
      <c r="N72" t="s">
        <v>17</v>
      </c>
      <c r="O72" t="str">
        <f t="shared" si="5"/>
        <v>no</v>
      </c>
      <c r="P72" t="str">
        <f t="shared" si="6"/>
        <v>yes</v>
      </c>
      <c r="Q72" t="str">
        <f t="shared" si="7"/>
        <v>yes</v>
      </c>
    </row>
    <row r="73" spans="2:17" x14ac:dyDescent="0.3">
      <c r="B73">
        <v>962</v>
      </c>
      <c r="C73">
        <v>1</v>
      </c>
      <c r="D73">
        <v>3</v>
      </c>
      <c r="E73" t="s">
        <v>123</v>
      </c>
      <c r="F73" t="s">
        <v>16</v>
      </c>
      <c r="G73">
        <v>24</v>
      </c>
      <c r="H73" t="str">
        <f t="shared" si="4"/>
        <v>Youth</v>
      </c>
      <c r="I73">
        <v>0</v>
      </c>
      <c r="J73">
        <v>0</v>
      </c>
      <c r="K73" s="1">
        <v>382653</v>
      </c>
      <c r="L73">
        <v>7.75</v>
      </c>
      <c r="M73" t="s">
        <v>609</v>
      </c>
      <c r="N73" t="s">
        <v>14</v>
      </c>
      <c r="O73" t="str">
        <f t="shared" si="5"/>
        <v>no</v>
      </c>
      <c r="P73" t="str">
        <f t="shared" si="6"/>
        <v>no</v>
      </c>
      <c r="Q73" t="str">
        <f t="shared" si="7"/>
        <v>no</v>
      </c>
    </row>
    <row r="74" spans="2:17" x14ac:dyDescent="0.3">
      <c r="B74">
        <v>963</v>
      </c>
      <c r="C74">
        <v>0</v>
      </c>
      <c r="D74">
        <v>3</v>
      </c>
      <c r="E74" t="s">
        <v>124</v>
      </c>
      <c r="F74" t="s">
        <v>13</v>
      </c>
      <c r="G74">
        <v>21</v>
      </c>
      <c r="H74" t="str">
        <f t="shared" si="4"/>
        <v>Youth</v>
      </c>
      <c r="I74">
        <v>0</v>
      </c>
      <c r="J74">
        <v>0</v>
      </c>
      <c r="K74" s="1">
        <v>349211</v>
      </c>
      <c r="L74">
        <v>7.8958000000000004</v>
      </c>
      <c r="M74" t="s">
        <v>609</v>
      </c>
      <c r="N74" t="s">
        <v>17</v>
      </c>
      <c r="O74" t="str">
        <f t="shared" si="5"/>
        <v>no</v>
      </c>
      <c r="P74" t="str">
        <f t="shared" si="6"/>
        <v>no</v>
      </c>
      <c r="Q74" t="str">
        <f t="shared" si="7"/>
        <v>no</v>
      </c>
    </row>
    <row r="75" spans="2:17" x14ac:dyDescent="0.3">
      <c r="B75">
        <v>964</v>
      </c>
      <c r="C75">
        <v>1</v>
      </c>
      <c r="D75">
        <v>3</v>
      </c>
      <c r="E75" t="s">
        <v>125</v>
      </c>
      <c r="F75" t="s">
        <v>16</v>
      </c>
      <c r="G75">
        <v>29</v>
      </c>
      <c r="H75" t="str">
        <f t="shared" si="4"/>
        <v>Youth</v>
      </c>
      <c r="I75">
        <v>0</v>
      </c>
      <c r="J75">
        <v>0</v>
      </c>
      <c r="K75" s="1">
        <v>3101297</v>
      </c>
      <c r="L75">
        <v>7.9249999999999998</v>
      </c>
      <c r="M75" t="s">
        <v>609</v>
      </c>
      <c r="N75" t="s">
        <v>17</v>
      </c>
      <c r="O75" t="str">
        <f t="shared" si="5"/>
        <v>no</v>
      </c>
      <c r="P75" t="str">
        <f t="shared" si="6"/>
        <v>no</v>
      </c>
      <c r="Q75" t="str">
        <f t="shared" si="7"/>
        <v>no</v>
      </c>
    </row>
    <row r="76" spans="2:17" x14ac:dyDescent="0.3">
      <c r="B76">
        <v>965</v>
      </c>
      <c r="C76">
        <v>0</v>
      </c>
      <c r="D76">
        <v>1</v>
      </c>
      <c r="E76" t="s">
        <v>126</v>
      </c>
      <c r="F76" t="s">
        <v>13</v>
      </c>
      <c r="G76">
        <v>28.5</v>
      </c>
      <c r="H76" t="str">
        <f t="shared" si="4"/>
        <v>Youth</v>
      </c>
      <c r="I76">
        <v>0</v>
      </c>
      <c r="J76">
        <v>0</v>
      </c>
      <c r="K76" s="1" t="s">
        <v>127</v>
      </c>
      <c r="L76">
        <v>27.720800000000001</v>
      </c>
      <c r="M76" t="s">
        <v>128</v>
      </c>
      <c r="N76" t="s">
        <v>25</v>
      </c>
      <c r="O76" t="str">
        <f t="shared" si="5"/>
        <v>no</v>
      </c>
      <c r="P76" t="str">
        <f t="shared" si="6"/>
        <v>no</v>
      </c>
      <c r="Q76" t="str">
        <f t="shared" si="7"/>
        <v>no</v>
      </c>
    </row>
    <row r="77" spans="2:17" x14ac:dyDescent="0.3">
      <c r="B77">
        <v>966</v>
      </c>
      <c r="C77">
        <v>1</v>
      </c>
      <c r="D77">
        <v>1</v>
      </c>
      <c r="E77" t="s">
        <v>129</v>
      </c>
      <c r="F77" t="s">
        <v>16</v>
      </c>
      <c r="G77">
        <v>35</v>
      </c>
      <c r="H77" t="str">
        <f t="shared" si="4"/>
        <v>Adult</v>
      </c>
      <c r="I77">
        <v>0</v>
      </c>
      <c r="J77">
        <v>0</v>
      </c>
      <c r="K77" s="1">
        <v>113503</v>
      </c>
      <c r="L77">
        <v>211.5</v>
      </c>
      <c r="M77" t="s">
        <v>130</v>
      </c>
      <c r="N77" t="s">
        <v>25</v>
      </c>
      <c r="O77" t="str">
        <f t="shared" si="5"/>
        <v>no</v>
      </c>
      <c r="P77" t="str">
        <f t="shared" si="6"/>
        <v>no</v>
      </c>
      <c r="Q77" t="str">
        <f t="shared" si="7"/>
        <v>no</v>
      </c>
    </row>
    <row r="78" spans="2:17" x14ac:dyDescent="0.3">
      <c r="B78">
        <v>967</v>
      </c>
      <c r="C78">
        <v>0</v>
      </c>
      <c r="D78">
        <v>1</v>
      </c>
      <c r="E78" t="s">
        <v>131</v>
      </c>
      <c r="F78" t="s">
        <v>13</v>
      </c>
      <c r="G78">
        <v>32.5</v>
      </c>
      <c r="H78" t="str">
        <f t="shared" si="4"/>
        <v>Adult</v>
      </c>
      <c r="I78">
        <v>0</v>
      </c>
      <c r="J78">
        <v>0</v>
      </c>
      <c r="K78" s="1">
        <v>113503</v>
      </c>
      <c r="L78">
        <v>211.5</v>
      </c>
      <c r="M78" t="s">
        <v>132</v>
      </c>
      <c r="N78" t="s">
        <v>25</v>
      </c>
      <c r="O78" t="str">
        <f t="shared" si="5"/>
        <v>no</v>
      </c>
      <c r="P78" t="str">
        <f t="shared" si="6"/>
        <v>no</v>
      </c>
      <c r="Q78" t="str">
        <f t="shared" si="7"/>
        <v>no</v>
      </c>
    </row>
    <row r="79" spans="2:17" x14ac:dyDescent="0.3">
      <c r="B79">
        <v>968</v>
      </c>
      <c r="C79">
        <v>0</v>
      </c>
      <c r="D79">
        <v>3</v>
      </c>
      <c r="E79" t="s">
        <v>133</v>
      </c>
      <c r="F79" t="s">
        <v>13</v>
      </c>
      <c r="G79">
        <v>30.2</v>
      </c>
      <c r="H79" t="str">
        <f t="shared" si="4"/>
        <v>Adult</v>
      </c>
      <c r="I79">
        <v>0</v>
      </c>
      <c r="J79">
        <v>0</v>
      </c>
      <c r="K79" s="1">
        <v>359306</v>
      </c>
      <c r="L79">
        <v>8.0500000000000007</v>
      </c>
      <c r="M79" t="s">
        <v>609</v>
      </c>
      <c r="N79" t="s">
        <v>17</v>
      </c>
      <c r="O79" t="str">
        <f t="shared" si="5"/>
        <v>no</v>
      </c>
      <c r="P79" t="str">
        <f t="shared" si="6"/>
        <v>no</v>
      </c>
      <c r="Q79" t="str">
        <f t="shared" si="7"/>
        <v>no</v>
      </c>
    </row>
    <row r="80" spans="2:17" x14ac:dyDescent="0.3">
      <c r="B80">
        <v>969</v>
      </c>
      <c r="C80">
        <v>1</v>
      </c>
      <c r="D80">
        <v>1</v>
      </c>
      <c r="E80" t="s">
        <v>134</v>
      </c>
      <c r="F80" t="s">
        <v>16</v>
      </c>
      <c r="G80">
        <v>55</v>
      </c>
      <c r="H80" t="str">
        <f t="shared" si="4"/>
        <v>Adult</v>
      </c>
      <c r="I80">
        <v>2</v>
      </c>
      <c r="J80">
        <v>0</v>
      </c>
      <c r="K80" s="1">
        <v>11770</v>
      </c>
      <c r="L80">
        <v>25.7</v>
      </c>
      <c r="M80" t="s">
        <v>135</v>
      </c>
      <c r="N80" t="s">
        <v>17</v>
      </c>
      <c r="O80" t="str">
        <f t="shared" si="5"/>
        <v>no</v>
      </c>
      <c r="P80" t="str">
        <f t="shared" si="6"/>
        <v>yes</v>
      </c>
      <c r="Q80" t="str">
        <f t="shared" si="7"/>
        <v>no</v>
      </c>
    </row>
    <row r="81" spans="2:17" x14ac:dyDescent="0.3">
      <c r="B81">
        <v>970</v>
      </c>
      <c r="C81">
        <v>0</v>
      </c>
      <c r="D81">
        <v>2</v>
      </c>
      <c r="E81" t="s">
        <v>136</v>
      </c>
      <c r="F81" t="s">
        <v>13</v>
      </c>
      <c r="G81">
        <v>30</v>
      </c>
      <c r="H81" t="str">
        <f t="shared" si="4"/>
        <v>Adult</v>
      </c>
      <c r="I81">
        <v>0</v>
      </c>
      <c r="J81">
        <v>0</v>
      </c>
      <c r="K81" s="1">
        <v>248744</v>
      </c>
      <c r="L81">
        <v>13</v>
      </c>
      <c r="M81" t="s">
        <v>609</v>
      </c>
      <c r="N81" t="s">
        <v>17</v>
      </c>
      <c r="O81" t="str">
        <f t="shared" si="5"/>
        <v>no</v>
      </c>
      <c r="P81" t="str">
        <f t="shared" si="6"/>
        <v>no</v>
      </c>
      <c r="Q81" t="str">
        <f t="shared" si="7"/>
        <v>no</v>
      </c>
    </row>
    <row r="82" spans="2:17" x14ac:dyDescent="0.3">
      <c r="B82">
        <v>971</v>
      </c>
      <c r="C82">
        <v>1</v>
      </c>
      <c r="D82">
        <v>3</v>
      </c>
      <c r="E82" t="s">
        <v>137</v>
      </c>
      <c r="F82" t="s">
        <v>16</v>
      </c>
      <c r="G82">
        <v>24</v>
      </c>
      <c r="H82" t="str">
        <f t="shared" si="4"/>
        <v>Youth</v>
      </c>
      <c r="I82">
        <v>0</v>
      </c>
      <c r="J82">
        <v>0</v>
      </c>
      <c r="K82" s="1">
        <v>368702</v>
      </c>
      <c r="L82">
        <v>7.75</v>
      </c>
      <c r="M82" t="s">
        <v>609</v>
      </c>
      <c r="N82" t="s">
        <v>14</v>
      </c>
      <c r="O82" t="str">
        <f t="shared" si="5"/>
        <v>no</v>
      </c>
      <c r="P82" t="str">
        <f t="shared" si="6"/>
        <v>no</v>
      </c>
      <c r="Q82" t="str">
        <f t="shared" si="7"/>
        <v>no</v>
      </c>
    </row>
    <row r="83" spans="2:17" x14ac:dyDescent="0.3">
      <c r="B83">
        <v>972</v>
      </c>
      <c r="C83">
        <v>0</v>
      </c>
      <c r="D83">
        <v>3</v>
      </c>
      <c r="E83" t="s">
        <v>138</v>
      </c>
      <c r="F83" t="s">
        <v>13</v>
      </c>
      <c r="G83">
        <v>6</v>
      </c>
      <c r="H83" t="str">
        <f t="shared" si="4"/>
        <v>Teen</v>
      </c>
      <c r="I83">
        <v>1</v>
      </c>
      <c r="J83">
        <v>1</v>
      </c>
      <c r="K83" s="1">
        <v>2678</v>
      </c>
      <c r="L83">
        <v>15.245799999999999</v>
      </c>
      <c r="M83" t="s">
        <v>609</v>
      </c>
      <c r="N83" t="s">
        <v>25</v>
      </c>
      <c r="O83" t="str">
        <f t="shared" si="5"/>
        <v>yes</v>
      </c>
      <c r="P83" t="str">
        <f t="shared" si="6"/>
        <v>yes</v>
      </c>
      <c r="Q83" t="str">
        <f t="shared" si="7"/>
        <v>yes</v>
      </c>
    </row>
    <row r="84" spans="2:17" x14ac:dyDescent="0.3">
      <c r="B84">
        <v>973</v>
      </c>
      <c r="C84">
        <v>0</v>
      </c>
      <c r="D84">
        <v>1</v>
      </c>
      <c r="E84" t="s">
        <v>139</v>
      </c>
      <c r="F84" t="s">
        <v>13</v>
      </c>
      <c r="G84">
        <v>67</v>
      </c>
      <c r="H84" t="str">
        <f t="shared" si="4"/>
        <v>Elder</v>
      </c>
      <c r="I84">
        <v>1</v>
      </c>
      <c r="J84">
        <v>0</v>
      </c>
      <c r="K84" s="1" t="s">
        <v>140</v>
      </c>
      <c r="L84">
        <v>221.7792</v>
      </c>
      <c r="M84" t="s">
        <v>141</v>
      </c>
      <c r="N84" t="s">
        <v>17</v>
      </c>
      <c r="O84" t="str">
        <f t="shared" si="5"/>
        <v>no</v>
      </c>
      <c r="P84" t="str">
        <f t="shared" si="6"/>
        <v>yes</v>
      </c>
      <c r="Q84" t="str">
        <f t="shared" si="7"/>
        <v>no</v>
      </c>
    </row>
    <row r="85" spans="2:17" x14ac:dyDescent="0.3">
      <c r="B85">
        <v>974</v>
      </c>
      <c r="C85">
        <v>0</v>
      </c>
      <c r="D85">
        <v>1</v>
      </c>
      <c r="E85" t="s">
        <v>142</v>
      </c>
      <c r="F85" t="s">
        <v>13</v>
      </c>
      <c r="G85">
        <v>49</v>
      </c>
      <c r="H85" t="str">
        <f t="shared" si="4"/>
        <v>Adult</v>
      </c>
      <c r="I85">
        <v>0</v>
      </c>
      <c r="J85">
        <v>0</v>
      </c>
      <c r="K85" s="1">
        <v>19924</v>
      </c>
      <c r="L85">
        <v>26</v>
      </c>
      <c r="M85" t="s">
        <v>609</v>
      </c>
      <c r="N85" t="s">
        <v>17</v>
      </c>
      <c r="O85" t="str">
        <f t="shared" si="5"/>
        <v>no</v>
      </c>
      <c r="P85" t="str">
        <f t="shared" si="6"/>
        <v>no</v>
      </c>
      <c r="Q85" t="str">
        <f t="shared" si="7"/>
        <v>no</v>
      </c>
    </row>
    <row r="86" spans="2:17" x14ac:dyDescent="0.3">
      <c r="B86">
        <v>975</v>
      </c>
      <c r="C86">
        <v>0</v>
      </c>
      <c r="D86">
        <v>3</v>
      </c>
      <c r="E86" t="s">
        <v>143</v>
      </c>
      <c r="F86" t="s">
        <v>13</v>
      </c>
      <c r="G86">
        <v>30.2</v>
      </c>
      <c r="H86" t="str">
        <f t="shared" si="4"/>
        <v>Adult</v>
      </c>
      <c r="I86">
        <v>0</v>
      </c>
      <c r="J86">
        <v>0</v>
      </c>
      <c r="K86" s="1">
        <v>349238</v>
      </c>
      <c r="L86">
        <v>7.8958000000000004</v>
      </c>
      <c r="M86" t="s">
        <v>609</v>
      </c>
      <c r="N86" t="s">
        <v>17</v>
      </c>
      <c r="O86" t="str">
        <f t="shared" si="5"/>
        <v>no</v>
      </c>
      <c r="P86" t="str">
        <f t="shared" si="6"/>
        <v>no</v>
      </c>
      <c r="Q86" t="str">
        <f t="shared" si="7"/>
        <v>no</v>
      </c>
    </row>
    <row r="87" spans="2:17" x14ac:dyDescent="0.3">
      <c r="B87">
        <v>976</v>
      </c>
      <c r="C87">
        <v>0</v>
      </c>
      <c r="D87">
        <v>2</v>
      </c>
      <c r="E87" t="s">
        <v>144</v>
      </c>
      <c r="F87" t="s">
        <v>13</v>
      </c>
      <c r="G87">
        <v>30.2</v>
      </c>
      <c r="H87" t="str">
        <f t="shared" si="4"/>
        <v>Adult</v>
      </c>
      <c r="I87">
        <v>0</v>
      </c>
      <c r="J87">
        <v>0</v>
      </c>
      <c r="K87" s="1">
        <v>240261</v>
      </c>
      <c r="L87">
        <v>10.708299999999999</v>
      </c>
      <c r="M87" t="s">
        <v>609</v>
      </c>
      <c r="N87" t="s">
        <v>14</v>
      </c>
      <c r="O87" t="str">
        <f t="shared" si="5"/>
        <v>no</v>
      </c>
      <c r="P87" t="str">
        <f t="shared" si="6"/>
        <v>no</v>
      </c>
      <c r="Q87" t="str">
        <f t="shared" si="7"/>
        <v>no</v>
      </c>
    </row>
    <row r="88" spans="2:17" x14ac:dyDescent="0.3">
      <c r="B88">
        <v>977</v>
      </c>
      <c r="C88">
        <v>0</v>
      </c>
      <c r="D88">
        <v>3</v>
      </c>
      <c r="E88" t="s">
        <v>145</v>
      </c>
      <c r="F88" t="s">
        <v>13</v>
      </c>
      <c r="G88">
        <v>30.2</v>
      </c>
      <c r="H88" t="str">
        <f t="shared" si="4"/>
        <v>Adult</v>
      </c>
      <c r="I88">
        <v>1</v>
      </c>
      <c r="J88">
        <v>0</v>
      </c>
      <c r="K88" s="1">
        <v>2660</v>
      </c>
      <c r="L88">
        <v>14.4542</v>
      </c>
      <c r="M88" t="s">
        <v>609</v>
      </c>
      <c r="N88" t="s">
        <v>25</v>
      </c>
      <c r="O88" t="str">
        <f t="shared" si="5"/>
        <v>no</v>
      </c>
      <c r="P88" t="str">
        <f t="shared" si="6"/>
        <v>yes</v>
      </c>
      <c r="Q88" t="str">
        <f t="shared" si="7"/>
        <v>no</v>
      </c>
    </row>
    <row r="89" spans="2:17" x14ac:dyDescent="0.3">
      <c r="B89">
        <v>978</v>
      </c>
      <c r="C89">
        <v>1</v>
      </c>
      <c r="D89">
        <v>3</v>
      </c>
      <c r="E89" t="s">
        <v>146</v>
      </c>
      <c r="F89" t="s">
        <v>16</v>
      </c>
      <c r="G89">
        <v>27</v>
      </c>
      <c r="H89" t="str">
        <f t="shared" si="4"/>
        <v>Youth</v>
      </c>
      <c r="I89">
        <v>0</v>
      </c>
      <c r="J89">
        <v>0</v>
      </c>
      <c r="K89" s="1">
        <v>330844</v>
      </c>
      <c r="L89">
        <v>7.8792</v>
      </c>
      <c r="M89" t="s">
        <v>609</v>
      </c>
      <c r="N89" t="s">
        <v>14</v>
      </c>
      <c r="O89" t="str">
        <f t="shared" si="5"/>
        <v>no</v>
      </c>
      <c r="P89" t="str">
        <f t="shared" si="6"/>
        <v>no</v>
      </c>
      <c r="Q89" t="str">
        <f t="shared" si="7"/>
        <v>no</v>
      </c>
    </row>
    <row r="90" spans="2:17" x14ac:dyDescent="0.3">
      <c r="B90">
        <v>979</v>
      </c>
      <c r="C90">
        <v>1</v>
      </c>
      <c r="D90">
        <v>3</v>
      </c>
      <c r="E90" t="s">
        <v>147</v>
      </c>
      <c r="F90" t="s">
        <v>16</v>
      </c>
      <c r="G90">
        <v>18</v>
      </c>
      <c r="H90" t="str">
        <f t="shared" si="4"/>
        <v>Youth</v>
      </c>
      <c r="I90">
        <v>0</v>
      </c>
      <c r="J90">
        <v>0</v>
      </c>
      <c r="K90" s="1" t="s">
        <v>148</v>
      </c>
      <c r="L90">
        <v>8.0500000000000007</v>
      </c>
      <c r="M90" t="s">
        <v>609</v>
      </c>
      <c r="N90" t="s">
        <v>17</v>
      </c>
      <c r="O90" t="str">
        <f t="shared" si="5"/>
        <v>no</v>
      </c>
      <c r="P90" t="str">
        <f t="shared" si="6"/>
        <v>no</v>
      </c>
      <c r="Q90" t="str">
        <f t="shared" si="7"/>
        <v>no</v>
      </c>
    </row>
    <row r="91" spans="2:17" x14ac:dyDescent="0.3">
      <c r="B91">
        <v>980</v>
      </c>
      <c r="C91">
        <v>1</v>
      </c>
      <c r="D91">
        <v>3</v>
      </c>
      <c r="E91" t="s">
        <v>149</v>
      </c>
      <c r="F91" t="s">
        <v>16</v>
      </c>
      <c r="G91">
        <v>30.2</v>
      </c>
      <c r="H91" t="str">
        <f t="shared" si="4"/>
        <v>Adult</v>
      </c>
      <c r="I91">
        <v>0</v>
      </c>
      <c r="J91">
        <v>0</v>
      </c>
      <c r="K91" s="1">
        <v>364856</v>
      </c>
      <c r="L91">
        <v>7.75</v>
      </c>
      <c r="M91" t="s">
        <v>609</v>
      </c>
      <c r="N91" t="s">
        <v>14</v>
      </c>
      <c r="O91" t="str">
        <f t="shared" si="5"/>
        <v>no</v>
      </c>
      <c r="P91" t="str">
        <f t="shared" si="6"/>
        <v>no</v>
      </c>
      <c r="Q91" t="str">
        <f t="shared" si="7"/>
        <v>no</v>
      </c>
    </row>
    <row r="92" spans="2:17" x14ac:dyDescent="0.3">
      <c r="B92">
        <v>981</v>
      </c>
      <c r="C92">
        <v>0</v>
      </c>
      <c r="D92">
        <v>2</v>
      </c>
      <c r="E92" t="s">
        <v>150</v>
      </c>
      <c r="F92" t="s">
        <v>13</v>
      </c>
      <c r="G92">
        <v>2</v>
      </c>
      <c r="H92" t="str">
        <f t="shared" si="4"/>
        <v>Teen</v>
      </c>
      <c r="I92">
        <v>1</v>
      </c>
      <c r="J92">
        <v>1</v>
      </c>
      <c r="K92" s="1">
        <v>29103</v>
      </c>
      <c r="L92">
        <v>23</v>
      </c>
      <c r="M92" t="s">
        <v>609</v>
      </c>
      <c r="N92" t="s">
        <v>17</v>
      </c>
      <c r="O92" t="str">
        <f t="shared" si="5"/>
        <v>yes</v>
      </c>
      <c r="P92" t="str">
        <f t="shared" si="6"/>
        <v>yes</v>
      </c>
      <c r="Q92" t="str">
        <f t="shared" si="7"/>
        <v>yes</v>
      </c>
    </row>
    <row r="93" spans="2:17" x14ac:dyDescent="0.3">
      <c r="B93">
        <v>982</v>
      </c>
      <c r="C93">
        <v>1</v>
      </c>
      <c r="D93">
        <v>3</v>
      </c>
      <c r="E93" t="s">
        <v>151</v>
      </c>
      <c r="F93" t="s">
        <v>16</v>
      </c>
      <c r="G93">
        <v>22</v>
      </c>
      <c r="H93" t="str">
        <f t="shared" si="4"/>
        <v>Youth</v>
      </c>
      <c r="I93">
        <v>1</v>
      </c>
      <c r="J93">
        <v>0</v>
      </c>
      <c r="K93" s="1">
        <v>347072</v>
      </c>
      <c r="L93">
        <v>13.9</v>
      </c>
      <c r="M93" t="s">
        <v>609</v>
      </c>
      <c r="N93" t="s">
        <v>17</v>
      </c>
      <c r="O93" t="str">
        <f t="shared" si="5"/>
        <v>no</v>
      </c>
      <c r="P93" t="str">
        <f t="shared" si="6"/>
        <v>yes</v>
      </c>
      <c r="Q93" t="str">
        <f t="shared" si="7"/>
        <v>no</v>
      </c>
    </row>
    <row r="94" spans="2:17" x14ac:dyDescent="0.3">
      <c r="B94">
        <v>983</v>
      </c>
      <c r="C94">
        <v>0</v>
      </c>
      <c r="D94">
        <v>3</v>
      </c>
      <c r="E94" t="s">
        <v>152</v>
      </c>
      <c r="F94" t="s">
        <v>13</v>
      </c>
      <c r="G94">
        <v>30.2</v>
      </c>
      <c r="H94" t="str">
        <f t="shared" si="4"/>
        <v>Adult</v>
      </c>
      <c r="I94">
        <v>0</v>
      </c>
      <c r="J94">
        <v>0</v>
      </c>
      <c r="K94" s="1">
        <v>345498</v>
      </c>
      <c r="L94">
        <v>7.7750000000000004</v>
      </c>
      <c r="M94" t="s">
        <v>609</v>
      </c>
      <c r="N94" t="s">
        <v>17</v>
      </c>
      <c r="O94" t="str">
        <f t="shared" si="5"/>
        <v>no</v>
      </c>
      <c r="P94" t="str">
        <f t="shared" si="6"/>
        <v>no</v>
      </c>
      <c r="Q94" t="str">
        <f t="shared" si="7"/>
        <v>no</v>
      </c>
    </row>
    <row r="95" spans="2:17" x14ac:dyDescent="0.3">
      <c r="B95">
        <v>984</v>
      </c>
      <c r="C95">
        <v>1</v>
      </c>
      <c r="D95">
        <v>1</v>
      </c>
      <c r="E95" t="s">
        <v>153</v>
      </c>
      <c r="F95" t="s">
        <v>16</v>
      </c>
      <c r="G95">
        <v>27</v>
      </c>
      <c r="H95" t="str">
        <f t="shared" si="4"/>
        <v>Youth</v>
      </c>
      <c r="I95">
        <v>1</v>
      </c>
      <c r="J95">
        <v>2</v>
      </c>
      <c r="K95" s="1" t="s">
        <v>154</v>
      </c>
      <c r="L95">
        <v>52</v>
      </c>
      <c r="M95" t="s">
        <v>155</v>
      </c>
      <c r="N95" t="s">
        <v>17</v>
      </c>
      <c r="O95" t="str">
        <f t="shared" si="5"/>
        <v>no</v>
      </c>
      <c r="P95" t="str">
        <f t="shared" si="6"/>
        <v>yes</v>
      </c>
      <c r="Q95" t="str">
        <f t="shared" si="7"/>
        <v>yes</v>
      </c>
    </row>
    <row r="96" spans="2:17" x14ac:dyDescent="0.3">
      <c r="B96">
        <v>985</v>
      </c>
      <c r="C96">
        <v>0</v>
      </c>
      <c r="D96">
        <v>3</v>
      </c>
      <c r="E96" t="s">
        <v>156</v>
      </c>
      <c r="F96" t="s">
        <v>13</v>
      </c>
      <c r="G96">
        <v>30.2</v>
      </c>
      <c r="H96" t="str">
        <f t="shared" si="4"/>
        <v>Adult</v>
      </c>
      <c r="I96">
        <v>0</v>
      </c>
      <c r="J96">
        <v>0</v>
      </c>
      <c r="K96" s="1">
        <v>376563</v>
      </c>
      <c r="L96">
        <v>8.0500000000000007</v>
      </c>
      <c r="M96" t="s">
        <v>609</v>
      </c>
      <c r="N96" t="s">
        <v>17</v>
      </c>
      <c r="O96" t="str">
        <f t="shared" si="5"/>
        <v>no</v>
      </c>
      <c r="P96" t="str">
        <f t="shared" si="6"/>
        <v>no</v>
      </c>
      <c r="Q96" t="str">
        <f t="shared" si="7"/>
        <v>no</v>
      </c>
    </row>
    <row r="97" spans="2:17" x14ac:dyDescent="0.3">
      <c r="B97">
        <v>986</v>
      </c>
      <c r="C97">
        <v>0</v>
      </c>
      <c r="D97">
        <v>1</v>
      </c>
      <c r="E97" t="s">
        <v>157</v>
      </c>
      <c r="F97" t="s">
        <v>13</v>
      </c>
      <c r="G97">
        <v>25</v>
      </c>
      <c r="H97" t="str">
        <f t="shared" si="4"/>
        <v>Youth</v>
      </c>
      <c r="I97">
        <v>0</v>
      </c>
      <c r="J97">
        <v>0</v>
      </c>
      <c r="K97" s="1">
        <v>13905</v>
      </c>
      <c r="L97">
        <v>26</v>
      </c>
      <c r="M97" t="s">
        <v>609</v>
      </c>
      <c r="N97" t="s">
        <v>25</v>
      </c>
      <c r="O97" t="str">
        <f t="shared" si="5"/>
        <v>no</v>
      </c>
      <c r="P97" t="str">
        <f t="shared" si="6"/>
        <v>no</v>
      </c>
      <c r="Q97" t="str">
        <f t="shared" si="7"/>
        <v>no</v>
      </c>
    </row>
    <row r="98" spans="2:17" x14ac:dyDescent="0.3">
      <c r="B98">
        <v>987</v>
      </c>
      <c r="C98">
        <v>0</v>
      </c>
      <c r="D98">
        <v>3</v>
      </c>
      <c r="E98" t="s">
        <v>158</v>
      </c>
      <c r="F98" t="s">
        <v>13</v>
      </c>
      <c r="G98">
        <v>25</v>
      </c>
      <c r="H98" t="str">
        <f t="shared" si="4"/>
        <v>Youth</v>
      </c>
      <c r="I98">
        <v>0</v>
      </c>
      <c r="J98">
        <v>0</v>
      </c>
      <c r="K98" s="1">
        <v>350033</v>
      </c>
      <c r="L98">
        <v>7.7957999999999998</v>
      </c>
      <c r="M98" t="s">
        <v>609</v>
      </c>
      <c r="N98" t="s">
        <v>17</v>
      </c>
      <c r="O98" t="str">
        <f t="shared" si="5"/>
        <v>no</v>
      </c>
      <c r="P98" t="str">
        <f t="shared" si="6"/>
        <v>no</v>
      </c>
      <c r="Q98" t="str">
        <f t="shared" si="7"/>
        <v>no</v>
      </c>
    </row>
    <row r="99" spans="2:17" x14ac:dyDescent="0.3">
      <c r="B99">
        <v>988</v>
      </c>
      <c r="C99">
        <v>1</v>
      </c>
      <c r="D99">
        <v>1</v>
      </c>
      <c r="E99" t="s">
        <v>159</v>
      </c>
      <c r="F99" t="s">
        <v>16</v>
      </c>
      <c r="G99">
        <v>76</v>
      </c>
      <c r="H99" t="str">
        <f t="shared" si="4"/>
        <v>Elder</v>
      </c>
      <c r="I99">
        <v>1</v>
      </c>
      <c r="J99">
        <v>0</v>
      </c>
      <c r="K99" s="1">
        <v>19877</v>
      </c>
      <c r="L99">
        <v>78.849999999999994</v>
      </c>
      <c r="M99" t="s">
        <v>160</v>
      </c>
      <c r="N99" t="s">
        <v>17</v>
      </c>
      <c r="O99" t="str">
        <f t="shared" si="5"/>
        <v>no</v>
      </c>
      <c r="P99" t="str">
        <f t="shared" si="6"/>
        <v>yes</v>
      </c>
      <c r="Q99" t="str">
        <f t="shared" si="7"/>
        <v>no</v>
      </c>
    </row>
    <row r="100" spans="2:17" x14ac:dyDescent="0.3">
      <c r="B100">
        <v>989</v>
      </c>
      <c r="C100">
        <v>0</v>
      </c>
      <c r="D100">
        <v>3</v>
      </c>
      <c r="E100" t="s">
        <v>161</v>
      </c>
      <c r="F100" t="s">
        <v>13</v>
      </c>
      <c r="G100">
        <v>29</v>
      </c>
      <c r="H100" t="str">
        <f t="shared" si="4"/>
        <v>Youth</v>
      </c>
      <c r="I100">
        <v>0</v>
      </c>
      <c r="J100">
        <v>0</v>
      </c>
      <c r="K100" s="1" t="s">
        <v>162</v>
      </c>
      <c r="L100">
        <v>7.9249999999999998</v>
      </c>
      <c r="M100" t="s">
        <v>609</v>
      </c>
      <c r="N100" t="s">
        <v>17</v>
      </c>
      <c r="O100" t="str">
        <f t="shared" si="5"/>
        <v>no</v>
      </c>
      <c r="P100" t="str">
        <f t="shared" si="6"/>
        <v>no</v>
      </c>
      <c r="Q100" t="str">
        <f t="shared" si="7"/>
        <v>no</v>
      </c>
    </row>
    <row r="101" spans="2:17" x14ac:dyDescent="0.3">
      <c r="B101">
        <v>990</v>
      </c>
      <c r="C101">
        <v>1</v>
      </c>
      <c r="D101">
        <v>3</v>
      </c>
      <c r="E101" t="s">
        <v>163</v>
      </c>
      <c r="F101" t="s">
        <v>16</v>
      </c>
      <c r="G101">
        <v>20</v>
      </c>
      <c r="H101" t="str">
        <f t="shared" si="4"/>
        <v>Youth</v>
      </c>
      <c r="I101">
        <v>0</v>
      </c>
      <c r="J101">
        <v>0</v>
      </c>
      <c r="K101" s="1">
        <v>347471</v>
      </c>
      <c r="L101">
        <v>7.8541999999999996</v>
      </c>
      <c r="M101" t="s">
        <v>609</v>
      </c>
      <c r="N101" t="s">
        <v>17</v>
      </c>
      <c r="O101" t="str">
        <f t="shared" si="5"/>
        <v>no</v>
      </c>
      <c r="P101" t="str">
        <f t="shared" si="6"/>
        <v>no</v>
      </c>
      <c r="Q101" t="str">
        <f t="shared" si="7"/>
        <v>no</v>
      </c>
    </row>
    <row r="102" spans="2:17" x14ac:dyDescent="0.3">
      <c r="B102">
        <v>991</v>
      </c>
      <c r="C102">
        <v>0</v>
      </c>
      <c r="D102">
        <v>3</v>
      </c>
      <c r="E102" t="s">
        <v>164</v>
      </c>
      <c r="F102" t="s">
        <v>13</v>
      </c>
      <c r="G102">
        <v>33</v>
      </c>
      <c r="H102" t="str">
        <f t="shared" si="4"/>
        <v>Adult</v>
      </c>
      <c r="I102">
        <v>0</v>
      </c>
      <c r="J102">
        <v>0</v>
      </c>
      <c r="K102" s="1" t="s">
        <v>165</v>
      </c>
      <c r="L102">
        <v>8.0500000000000007</v>
      </c>
      <c r="M102" t="s">
        <v>609</v>
      </c>
      <c r="N102" t="s">
        <v>17</v>
      </c>
      <c r="O102" t="str">
        <f t="shared" si="5"/>
        <v>no</v>
      </c>
      <c r="P102" t="str">
        <f t="shared" si="6"/>
        <v>no</v>
      </c>
      <c r="Q102" t="str">
        <f t="shared" si="7"/>
        <v>no</v>
      </c>
    </row>
    <row r="103" spans="2:17" x14ac:dyDescent="0.3">
      <c r="B103">
        <v>992</v>
      </c>
      <c r="C103">
        <v>1</v>
      </c>
      <c r="D103">
        <v>1</v>
      </c>
      <c r="E103" t="s">
        <v>166</v>
      </c>
      <c r="F103" t="s">
        <v>16</v>
      </c>
      <c r="G103">
        <v>43</v>
      </c>
      <c r="H103" t="str">
        <f t="shared" si="4"/>
        <v>Adult</v>
      </c>
      <c r="I103">
        <v>1</v>
      </c>
      <c r="J103">
        <v>0</v>
      </c>
      <c r="K103" s="1">
        <v>11778</v>
      </c>
      <c r="L103">
        <v>55.441699999999997</v>
      </c>
      <c r="M103" t="s">
        <v>167</v>
      </c>
      <c r="N103" t="s">
        <v>25</v>
      </c>
      <c r="O103" t="str">
        <f t="shared" si="5"/>
        <v>no</v>
      </c>
      <c r="P103" t="str">
        <f t="shared" si="6"/>
        <v>yes</v>
      </c>
      <c r="Q103" t="str">
        <f t="shared" si="7"/>
        <v>no</v>
      </c>
    </row>
    <row r="104" spans="2:17" x14ac:dyDescent="0.3">
      <c r="B104">
        <v>993</v>
      </c>
      <c r="C104">
        <v>0</v>
      </c>
      <c r="D104">
        <v>2</v>
      </c>
      <c r="E104" t="s">
        <v>168</v>
      </c>
      <c r="F104" t="s">
        <v>13</v>
      </c>
      <c r="G104">
        <v>27</v>
      </c>
      <c r="H104" t="str">
        <f t="shared" si="4"/>
        <v>Youth</v>
      </c>
      <c r="I104">
        <v>1</v>
      </c>
      <c r="J104">
        <v>0</v>
      </c>
      <c r="K104" s="1">
        <v>228414</v>
      </c>
      <c r="L104">
        <v>26</v>
      </c>
      <c r="M104" t="s">
        <v>609</v>
      </c>
      <c r="N104" t="s">
        <v>17</v>
      </c>
      <c r="O104" t="str">
        <f t="shared" si="5"/>
        <v>no</v>
      </c>
      <c r="P104" t="str">
        <f t="shared" si="6"/>
        <v>yes</v>
      </c>
      <c r="Q104" t="str">
        <f t="shared" si="7"/>
        <v>no</v>
      </c>
    </row>
    <row r="105" spans="2:17" x14ac:dyDescent="0.3">
      <c r="B105">
        <v>994</v>
      </c>
      <c r="C105">
        <v>0</v>
      </c>
      <c r="D105">
        <v>3</v>
      </c>
      <c r="E105" t="s">
        <v>169</v>
      </c>
      <c r="F105" t="s">
        <v>13</v>
      </c>
      <c r="G105">
        <v>30.2</v>
      </c>
      <c r="H105" t="str">
        <f t="shared" si="4"/>
        <v>Adult</v>
      </c>
      <c r="I105">
        <v>0</v>
      </c>
      <c r="J105">
        <v>0</v>
      </c>
      <c r="K105" s="1">
        <v>365235</v>
      </c>
      <c r="L105">
        <v>7.75</v>
      </c>
      <c r="M105" t="s">
        <v>609</v>
      </c>
      <c r="N105" t="s">
        <v>14</v>
      </c>
      <c r="O105" t="str">
        <f t="shared" si="5"/>
        <v>no</v>
      </c>
      <c r="P105" t="str">
        <f t="shared" si="6"/>
        <v>no</v>
      </c>
      <c r="Q105" t="str">
        <f t="shared" si="7"/>
        <v>no</v>
      </c>
    </row>
    <row r="106" spans="2:17" x14ac:dyDescent="0.3">
      <c r="B106">
        <v>995</v>
      </c>
      <c r="C106">
        <v>0</v>
      </c>
      <c r="D106">
        <v>3</v>
      </c>
      <c r="E106" t="s">
        <v>170</v>
      </c>
      <c r="F106" t="s">
        <v>13</v>
      </c>
      <c r="G106">
        <v>26</v>
      </c>
      <c r="H106" t="str">
        <f t="shared" si="4"/>
        <v>Youth</v>
      </c>
      <c r="I106">
        <v>0</v>
      </c>
      <c r="J106">
        <v>0</v>
      </c>
      <c r="K106" s="1">
        <v>347070</v>
      </c>
      <c r="L106">
        <v>7.7750000000000004</v>
      </c>
      <c r="M106" t="s">
        <v>609</v>
      </c>
      <c r="N106" t="s">
        <v>17</v>
      </c>
      <c r="O106" t="str">
        <f t="shared" si="5"/>
        <v>no</v>
      </c>
      <c r="P106" t="str">
        <f t="shared" si="6"/>
        <v>no</v>
      </c>
      <c r="Q106" t="str">
        <f t="shared" si="7"/>
        <v>no</v>
      </c>
    </row>
    <row r="107" spans="2:17" x14ac:dyDescent="0.3">
      <c r="B107">
        <v>996</v>
      </c>
      <c r="C107">
        <v>1</v>
      </c>
      <c r="D107">
        <v>3</v>
      </c>
      <c r="E107" t="s">
        <v>171</v>
      </c>
      <c r="F107" t="s">
        <v>16</v>
      </c>
      <c r="G107">
        <v>16</v>
      </c>
      <c r="H107" t="str">
        <f t="shared" si="4"/>
        <v>Teen</v>
      </c>
      <c r="I107">
        <v>1</v>
      </c>
      <c r="J107">
        <v>1</v>
      </c>
      <c r="K107" s="1">
        <v>2625</v>
      </c>
      <c r="L107">
        <v>8.5167000000000002</v>
      </c>
      <c r="M107" t="s">
        <v>609</v>
      </c>
      <c r="N107" t="s">
        <v>25</v>
      </c>
      <c r="O107" t="str">
        <f t="shared" si="5"/>
        <v>yes</v>
      </c>
      <c r="P107" t="str">
        <f t="shared" si="6"/>
        <v>yes</v>
      </c>
      <c r="Q107" t="str">
        <f t="shared" si="7"/>
        <v>yes</v>
      </c>
    </row>
    <row r="108" spans="2:17" x14ac:dyDescent="0.3">
      <c r="B108">
        <v>997</v>
      </c>
      <c r="C108">
        <v>0</v>
      </c>
      <c r="D108">
        <v>3</v>
      </c>
      <c r="E108" t="s">
        <v>172</v>
      </c>
      <c r="F108" t="s">
        <v>13</v>
      </c>
      <c r="G108">
        <v>28</v>
      </c>
      <c r="H108" t="str">
        <f t="shared" si="4"/>
        <v>Youth</v>
      </c>
      <c r="I108">
        <v>0</v>
      </c>
      <c r="J108">
        <v>0</v>
      </c>
      <c r="K108" s="1" t="s">
        <v>173</v>
      </c>
      <c r="L108">
        <v>22.524999999999999</v>
      </c>
      <c r="M108" t="s">
        <v>609</v>
      </c>
      <c r="N108" t="s">
        <v>17</v>
      </c>
      <c r="O108" t="str">
        <f t="shared" si="5"/>
        <v>no</v>
      </c>
      <c r="P108" t="str">
        <f t="shared" si="6"/>
        <v>no</v>
      </c>
      <c r="Q108" t="str">
        <f t="shared" si="7"/>
        <v>no</v>
      </c>
    </row>
    <row r="109" spans="2:17" x14ac:dyDescent="0.3">
      <c r="B109">
        <v>998</v>
      </c>
      <c r="C109">
        <v>0</v>
      </c>
      <c r="D109">
        <v>3</v>
      </c>
      <c r="E109" t="s">
        <v>174</v>
      </c>
      <c r="F109" t="s">
        <v>13</v>
      </c>
      <c r="G109">
        <v>21</v>
      </c>
      <c r="H109" t="str">
        <f t="shared" si="4"/>
        <v>Youth</v>
      </c>
      <c r="I109">
        <v>0</v>
      </c>
      <c r="J109">
        <v>0</v>
      </c>
      <c r="K109" s="1">
        <v>330920</v>
      </c>
      <c r="L109">
        <v>7.8208000000000002</v>
      </c>
      <c r="M109" t="s">
        <v>609</v>
      </c>
      <c r="N109" t="s">
        <v>14</v>
      </c>
      <c r="O109" t="str">
        <f t="shared" si="5"/>
        <v>no</v>
      </c>
      <c r="P109" t="str">
        <f t="shared" si="6"/>
        <v>no</v>
      </c>
      <c r="Q109" t="str">
        <f t="shared" si="7"/>
        <v>no</v>
      </c>
    </row>
    <row r="110" spans="2:17" x14ac:dyDescent="0.3">
      <c r="B110">
        <v>999</v>
      </c>
      <c r="C110">
        <v>0</v>
      </c>
      <c r="D110">
        <v>3</v>
      </c>
      <c r="E110" t="s">
        <v>175</v>
      </c>
      <c r="F110" t="s">
        <v>13</v>
      </c>
      <c r="G110">
        <v>30.2</v>
      </c>
      <c r="H110" t="str">
        <f t="shared" si="4"/>
        <v>Adult</v>
      </c>
      <c r="I110">
        <v>0</v>
      </c>
      <c r="J110">
        <v>0</v>
      </c>
      <c r="K110" s="1">
        <v>383162</v>
      </c>
      <c r="L110">
        <v>7.75</v>
      </c>
      <c r="M110" t="s">
        <v>609</v>
      </c>
      <c r="N110" t="s">
        <v>14</v>
      </c>
      <c r="O110" t="str">
        <f t="shared" si="5"/>
        <v>no</v>
      </c>
      <c r="P110" t="str">
        <f t="shared" si="6"/>
        <v>no</v>
      </c>
      <c r="Q110" t="str">
        <f t="shared" si="7"/>
        <v>no</v>
      </c>
    </row>
    <row r="111" spans="2:17" x14ac:dyDescent="0.3">
      <c r="B111">
        <v>1000</v>
      </c>
      <c r="C111">
        <v>0</v>
      </c>
      <c r="D111">
        <v>3</v>
      </c>
      <c r="E111" t="s">
        <v>176</v>
      </c>
      <c r="F111" t="s">
        <v>13</v>
      </c>
      <c r="G111">
        <v>30.2</v>
      </c>
      <c r="H111" t="str">
        <f t="shared" si="4"/>
        <v>Adult</v>
      </c>
      <c r="I111">
        <v>0</v>
      </c>
      <c r="J111">
        <v>0</v>
      </c>
      <c r="K111" s="1">
        <v>3410</v>
      </c>
      <c r="L111">
        <v>8.7125000000000004</v>
      </c>
      <c r="M111" t="s">
        <v>609</v>
      </c>
      <c r="N111" t="s">
        <v>17</v>
      </c>
      <c r="O111" t="str">
        <f t="shared" si="5"/>
        <v>no</v>
      </c>
      <c r="P111" t="str">
        <f t="shared" si="6"/>
        <v>no</v>
      </c>
      <c r="Q111" t="str">
        <f t="shared" si="7"/>
        <v>no</v>
      </c>
    </row>
    <row r="112" spans="2:17" x14ac:dyDescent="0.3">
      <c r="B112">
        <v>1001</v>
      </c>
      <c r="C112">
        <v>0</v>
      </c>
      <c r="D112">
        <v>2</v>
      </c>
      <c r="E112" t="s">
        <v>177</v>
      </c>
      <c r="F112" t="s">
        <v>13</v>
      </c>
      <c r="G112">
        <v>18.5</v>
      </c>
      <c r="H112" t="str">
        <f t="shared" si="4"/>
        <v>Youth</v>
      </c>
      <c r="I112">
        <v>0</v>
      </c>
      <c r="J112">
        <v>0</v>
      </c>
      <c r="K112" s="1">
        <v>248734</v>
      </c>
      <c r="L112">
        <v>13</v>
      </c>
      <c r="M112" t="s">
        <v>178</v>
      </c>
      <c r="N112" t="s">
        <v>17</v>
      </c>
      <c r="O112" t="str">
        <f t="shared" si="5"/>
        <v>no</v>
      </c>
      <c r="P112" t="str">
        <f t="shared" si="6"/>
        <v>no</v>
      </c>
      <c r="Q112" t="str">
        <f t="shared" si="7"/>
        <v>no</v>
      </c>
    </row>
    <row r="113" spans="2:17" x14ac:dyDescent="0.3">
      <c r="B113">
        <v>1002</v>
      </c>
      <c r="C113">
        <v>0</v>
      </c>
      <c r="D113">
        <v>2</v>
      </c>
      <c r="E113" t="s">
        <v>179</v>
      </c>
      <c r="F113" t="s">
        <v>13</v>
      </c>
      <c r="G113">
        <v>41</v>
      </c>
      <c r="H113" t="str">
        <f t="shared" si="4"/>
        <v>Adult</v>
      </c>
      <c r="I113">
        <v>0</v>
      </c>
      <c r="J113">
        <v>0</v>
      </c>
      <c r="K113" s="1">
        <v>237734</v>
      </c>
      <c r="L113">
        <v>15.0458</v>
      </c>
      <c r="M113" t="s">
        <v>609</v>
      </c>
      <c r="N113" t="s">
        <v>25</v>
      </c>
      <c r="O113" t="str">
        <f t="shared" si="5"/>
        <v>no</v>
      </c>
      <c r="P113" t="str">
        <f t="shared" si="6"/>
        <v>no</v>
      </c>
      <c r="Q113" t="str">
        <f t="shared" si="7"/>
        <v>no</v>
      </c>
    </row>
    <row r="114" spans="2:17" x14ac:dyDescent="0.3">
      <c r="B114">
        <v>1003</v>
      </c>
      <c r="C114">
        <v>1</v>
      </c>
      <c r="D114">
        <v>3</v>
      </c>
      <c r="E114" t="s">
        <v>180</v>
      </c>
      <c r="F114" t="s">
        <v>16</v>
      </c>
      <c r="G114">
        <v>30.2</v>
      </c>
      <c r="H114" t="str">
        <f t="shared" si="4"/>
        <v>Adult</v>
      </c>
      <c r="I114">
        <v>0</v>
      </c>
      <c r="J114">
        <v>0</v>
      </c>
      <c r="K114" s="1">
        <v>330968</v>
      </c>
      <c r="L114">
        <v>7.7792000000000003</v>
      </c>
      <c r="M114" t="s">
        <v>609</v>
      </c>
      <c r="N114" t="s">
        <v>14</v>
      </c>
      <c r="O114" t="str">
        <f t="shared" si="5"/>
        <v>no</v>
      </c>
      <c r="P114" t="str">
        <f t="shared" si="6"/>
        <v>no</v>
      </c>
      <c r="Q114" t="str">
        <f t="shared" si="7"/>
        <v>no</v>
      </c>
    </row>
    <row r="115" spans="2:17" x14ac:dyDescent="0.3">
      <c r="B115">
        <v>1004</v>
      </c>
      <c r="C115">
        <v>1</v>
      </c>
      <c r="D115">
        <v>1</v>
      </c>
      <c r="E115" t="s">
        <v>181</v>
      </c>
      <c r="F115" t="s">
        <v>16</v>
      </c>
      <c r="G115">
        <v>36</v>
      </c>
      <c r="H115" t="str">
        <f t="shared" si="4"/>
        <v>Adult</v>
      </c>
      <c r="I115">
        <v>0</v>
      </c>
      <c r="J115">
        <v>0</v>
      </c>
      <c r="K115" s="1" t="s">
        <v>182</v>
      </c>
      <c r="L115">
        <v>31.679200000000002</v>
      </c>
      <c r="M115" t="s">
        <v>183</v>
      </c>
      <c r="N115" t="s">
        <v>25</v>
      </c>
      <c r="O115" t="str">
        <f t="shared" si="5"/>
        <v>no</v>
      </c>
      <c r="P115" t="str">
        <f t="shared" si="6"/>
        <v>no</v>
      </c>
      <c r="Q115" t="str">
        <f t="shared" si="7"/>
        <v>no</v>
      </c>
    </row>
    <row r="116" spans="2:17" x14ac:dyDescent="0.3">
      <c r="B116">
        <v>1005</v>
      </c>
      <c r="C116">
        <v>1</v>
      </c>
      <c r="D116">
        <v>3</v>
      </c>
      <c r="E116" t="s">
        <v>184</v>
      </c>
      <c r="F116" t="s">
        <v>16</v>
      </c>
      <c r="G116">
        <v>18.5</v>
      </c>
      <c r="H116" t="str">
        <f t="shared" si="4"/>
        <v>Youth</v>
      </c>
      <c r="I116">
        <v>0</v>
      </c>
      <c r="J116">
        <v>0</v>
      </c>
      <c r="K116" s="1">
        <v>329944</v>
      </c>
      <c r="L116">
        <v>7.2832999999999997</v>
      </c>
      <c r="M116" t="s">
        <v>609</v>
      </c>
      <c r="N116" t="s">
        <v>14</v>
      </c>
      <c r="O116" t="str">
        <f t="shared" si="5"/>
        <v>no</v>
      </c>
      <c r="P116" t="str">
        <f t="shared" si="6"/>
        <v>no</v>
      </c>
      <c r="Q116" t="str">
        <f t="shared" si="7"/>
        <v>no</v>
      </c>
    </row>
    <row r="117" spans="2:17" x14ac:dyDescent="0.3">
      <c r="B117">
        <v>1006</v>
      </c>
      <c r="C117">
        <v>1</v>
      </c>
      <c r="D117">
        <v>1</v>
      </c>
      <c r="E117" t="s">
        <v>185</v>
      </c>
      <c r="F117" t="s">
        <v>16</v>
      </c>
      <c r="G117">
        <v>63</v>
      </c>
      <c r="H117" t="str">
        <f t="shared" si="4"/>
        <v>Elder</v>
      </c>
      <c r="I117">
        <v>1</v>
      </c>
      <c r="J117">
        <v>0</v>
      </c>
      <c r="K117" s="1" t="s">
        <v>140</v>
      </c>
      <c r="L117">
        <v>221.7792</v>
      </c>
      <c r="M117" t="s">
        <v>141</v>
      </c>
      <c r="N117" t="s">
        <v>17</v>
      </c>
      <c r="O117" t="str">
        <f t="shared" si="5"/>
        <v>no</v>
      </c>
      <c r="P117" t="str">
        <f t="shared" si="6"/>
        <v>yes</v>
      </c>
      <c r="Q117" t="str">
        <f t="shared" si="7"/>
        <v>no</v>
      </c>
    </row>
    <row r="118" spans="2:17" x14ac:dyDescent="0.3">
      <c r="B118">
        <v>1007</v>
      </c>
      <c r="C118">
        <v>0</v>
      </c>
      <c r="D118">
        <v>3</v>
      </c>
      <c r="E118" t="s">
        <v>186</v>
      </c>
      <c r="F118" t="s">
        <v>13</v>
      </c>
      <c r="G118">
        <v>18</v>
      </c>
      <c r="H118" t="str">
        <f t="shared" si="4"/>
        <v>Youth</v>
      </c>
      <c r="I118">
        <v>1</v>
      </c>
      <c r="J118">
        <v>0</v>
      </c>
      <c r="K118" s="1">
        <v>2680</v>
      </c>
      <c r="L118">
        <v>14.4542</v>
      </c>
      <c r="M118" t="s">
        <v>609</v>
      </c>
      <c r="N118" t="s">
        <v>25</v>
      </c>
      <c r="O118" t="str">
        <f t="shared" si="5"/>
        <v>no</v>
      </c>
      <c r="P118" t="str">
        <f t="shared" si="6"/>
        <v>yes</v>
      </c>
      <c r="Q118" t="str">
        <f t="shared" si="7"/>
        <v>no</v>
      </c>
    </row>
    <row r="119" spans="2:17" x14ac:dyDescent="0.3">
      <c r="B119">
        <v>1008</v>
      </c>
      <c r="C119">
        <v>0</v>
      </c>
      <c r="D119">
        <v>3</v>
      </c>
      <c r="E119" t="s">
        <v>187</v>
      </c>
      <c r="F119" t="s">
        <v>13</v>
      </c>
      <c r="G119">
        <v>30.2</v>
      </c>
      <c r="H119" t="str">
        <f t="shared" si="4"/>
        <v>Adult</v>
      </c>
      <c r="I119">
        <v>0</v>
      </c>
      <c r="J119">
        <v>0</v>
      </c>
      <c r="K119" s="1">
        <v>2681</v>
      </c>
      <c r="L119">
        <v>6.4375</v>
      </c>
      <c r="M119" t="s">
        <v>609</v>
      </c>
      <c r="N119" t="s">
        <v>25</v>
      </c>
      <c r="O119" t="str">
        <f t="shared" si="5"/>
        <v>no</v>
      </c>
      <c r="P119" t="str">
        <f t="shared" si="6"/>
        <v>no</v>
      </c>
      <c r="Q119" t="str">
        <f t="shared" si="7"/>
        <v>no</v>
      </c>
    </row>
    <row r="120" spans="2:17" x14ac:dyDescent="0.3">
      <c r="B120">
        <v>1009</v>
      </c>
      <c r="C120">
        <v>1</v>
      </c>
      <c r="D120">
        <v>3</v>
      </c>
      <c r="E120" t="s">
        <v>188</v>
      </c>
      <c r="F120" t="s">
        <v>16</v>
      </c>
      <c r="G120">
        <v>1</v>
      </c>
      <c r="H120" t="str">
        <f t="shared" si="4"/>
        <v>Teen</v>
      </c>
      <c r="I120">
        <v>1</v>
      </c>
      <c r="J120">
        <v>1</v>
      </c>
      <c r="K120" s="1" t="s">
        <v>189</v>
      </c>
      <c r="L120">
        <v>16.7</v>
      </c>
      <c r="M120" t="s">
        <v>190</v>
      </c>
      <c r="N120" t="s">
        <v>17</v>
      </c>
      <c r="O120" t="str">
        <f t="shared" si="5"/>
        <v>yes</v>
      </c>
      <c r="P120" t="str">
        <f t="shared" si="6"/>
        <v>yes</v>
      </c>
      <c r="Q120" t="str">
        <f t="shared" si="7"/>
        <v>yes</v>
      </c>
    </row>
    <row r="121" spans="2:17" x14ac:dyDescent="0.3">
      <c r="B121">
        <v>1010</v>
      </c>
      <c r="C121">
        <v>0</v>
      </c>
      <c r="D121">
        <v>1</v>
      </c>
      <c r="E121" t="s">
        <v>191</v>
      </c>
      <c r="F121" t="s">
        <v>13</v>
      </c>
      <c r="G121">
        <v>36</v>
      </c>
      <c r="H121" t="str">
        <f t="shared" si="4"/>
        <v>Adult</v>
      </c>
      <c r="I121">
        <v>0</v>
      </c>
      <c r="J121">
        <v>0</v>
      </c>
      <c r="K121" s="1">
        <v>13050</v>
      </c>
      <c r="L121">
        <v>75.241699999999994</v>
      </c>
      <c r="M121" t="s">
        <v>192</v>
      </c>
      <c r="N121" t="s">
        <v>25</v>
      </c>
      <c r="O121" t="str">
        <f t="shared" si="5"/>
        <v>no</v>
      </c>
      <c r="P121" t="str">
        <f t="shared" si="6"/>
        <v>no</v>
      </c>
      <c r="Q121" t="str">
        <f t="shared" si="7"/>
        <v>no</v>
      </c>
    </row>
    <row r="122" spans="2:17" x14ac:dyDescent="0.3">
      <c r="B122">
        <v>1011</v>
      </c>
      <c r="C122">
        <v>1</v>
      </c>
      <c r="D122">
        <v>2</v>
      </c>
      <c r="E122" t="s">
        <v>193</v>
      </c>
      <c r="F122" t="s">
        <v>16</v>
      </c>
      <c r="G122">
        <v>29</v>
      </c>
      <c r="H122" t="str">
        <f t="shared" si="4"/>
        <v>Youth</v>
      </c>
      <c r="I122">
        <v>1</v>
      </c>
      <c r="J122">
        <v>0</v>
      </c>
      <c r="K122" s="1" t="s">
        <v>194</v>
      </c>
      <c r="L122">
        <v>26</v>
      </c>
      <c r="M122" t="s">
        <v>609</v>
      </c>
      <c r="N122" t="s">
        <v>17</v>
      </c>
      <c r="O122" t="str">
        <f t="shared" si="5"/>
        <v>no</v>
      </c>
      <c r="P122" t="str">
        <f t="shared" si="6"/>
        <v>yes</v>
      </c>
      <c r="Q122" t="str">
        <f t="shared" si="7"/>
        <v>no</v>
      </c>
    </row>
    <row r="123" spans="2:17" x14ac:dyDescent="0.3">
      <c r="B123">
        <v>1012</v>
      </c>
      <c r="C123">
        <v>1</v>
      </c>
      <c r="D123">
        <v>2</v>
      </c>
      <c r="E123" t="s">
        <v>195</v>
      </c>
      <c r="F123" t="s">
        <v>16</v>
      </c>
      <c r="G123">
        <v>12</v>
      </c>
      <c r="H123" t="str">
        <f t="shared" si="4"/>
        <v>Teen</v>
      </c>
      <c r="I123">
        <v>0</v>
      </c>
      <c r="J123">
        <v>0</v>
      </c>
      <c r="K123" s="1" t="s">
        <v>196</v>
      </c>
      <c r="L123">
        <v>15.75</v>
      </c>
      <c r="M123" t="s">
        <v>609</v>
      </c>
      <c r="N123" t="s">
        <v>17</v>
      </c>
      <c r="O123" t="str">
        <f t="shared" si="5"/>
        <v>yes</v>
      </c>
      <c r="P123" t="str">
        <f t="shared" si="6"/>
        <v>no</v>
      </c>
      <c r="Q123" t="str">
        <f t="shared" si="7"/>
        <v>no</v>
      </c>
    </row>
    <row r="124" spans="2:17" x14ac:dyDescent="0.3">
      <c r="B124">
        <v>1013</v>
      </c>
      <c r="C124">
        <v>0</v>
      </c>
      <c r="D124">
        <v>3</v>
      </c>
      <c r="E124" t="s">
        <v>197</v>
      </c>
      <c r="F124" t="s">
        <v>13</v>
      </c>
      <c r="G124">
        <v>30.2</v>
      </c>
      <c r="H124" t="str">
        <f t="shared" si="4"/>
        <v>Adult</v>
      </c>
      <c r="I124">
        <v>1</v>
      </c>
      <c r="J124">
        <v>0</v>
      </c>
      <c r="K124" s="1">
        <v>367227</v>
      </c>
      <c r="L124">
        <v>7.75</v>
      </c>
      <c r="M124" t="s">
        <v>609</v>
      </c>
      <c r="N124" t="s">
        <v>14</v>
      </c>
      <c r="O124" t="str">
        <f t="shared" si="5"/>
        <v>no</v>
      </c>
      <c r="P124" t="str">
        <f t="shared" si="6"/>
        <v>yes</v>
      </c>
      <c r="Q124" t="str">
        <f t="shared" si="7"/>
        <v>no</v>
      </c>
    </row>
    <row r="125" spans="2:17" x14ac:dyDescent="0.3">
      <c r="B125">
        <v>1014</v>
      </c>
      <c r="C125">
        <v>1</v>
      </c>
      <c r="D125">
        <v>1</v>
      </c>
      <c r="E125" t="s">
        <v>198</v>
      </c>
      <c r="F125" t="s">
        <v>16</v>
      </c>
      <c r="G125">
        <v>35</v>
      </c>
      <c r="H125" t="str">
        <f t="shared" si="4"/>
        <v>Adult</v>
      </c>
      <c r="I125">
        <v>1</v>
      </c>
      <c r="J125">
        <v>0</v>
      </c>
      <c r="K125" s="1">
        <v>13236</v>
      </c>
      <c r="L125">
        <v>57.75</v>
      </c>
      <c r="M125" t="s">
        <v>199</v>
      </c>
      <c r="N125" t="s">
        <v>25</v>
      </c>
      <c r="O125" t="str">
        <f t="shared" si="5"/>
        <v>no</v>
      </c>
      <c r="P125" t="str">
        <f t="shared" si="6"/>
        <v>yes</v>
      </c>
      <c r="Q125" t="str">
        <f t="shared" si="7"/>
        <v>no</v>
      </c>
    </row>
    <row r="126" spans="2:17" x14ac:dyDescent="0.3">
      <c r="B126">
        <v>1015</v>
      </c>
      <c r="C126">
        <v>0</v>
      </c>
      <c r="D126">
        <v>3</v>
      </c>
      <c r="E126" t="s">
        <v>200</v>
      </c>
      <c r="F126" t="s">
        <v>13</v>
      </c>
      <c r="G126">
        <v>28</v>
      </c>
      <c r="H126" t="str">
        <f t="shared" si="4"/>
        <v>Youth</v>
      </c>
      <c r="I126">
        <v>0</v>
      </c>
      <c r="J126">
        <v>0</v>
      </c>
      <c r="K126" s="1">
        <v>392095</v>
      </c>
      <c r="L126">
        <v>7.25</v>
      </c>
      <c r="M126" t="s">
        <v>609</v>
      </c>
      <c r="N126" t="s">
        <v>17</v>
      </c>
      <c r="O126" t="str">
        <f t="shared" si="5"/>
        <v>no</v>
      </c>
      <c r="P126" t="str">
        <f t="shared" si="6"/>
        <v>no</v>
      </c>
      <c r="Q126" t="str">
        <f t="shared" si="7"/>
        <v>no</v>
      </c>
    </row>
    <row r="127" spans="2:17" x14ac:dyDescent="0.3">
      <c r="B127">
        <v>1016</v>
      </c>
      <c r="C127">
        <v>0</v>
      </c>
      <c r="D127">
        <v>3</v>
      </c>
      <c r="E127" t="s">
        <v>201</v>
      </c>
      <c r="F127" t="s">
        <v>13</v>
      </c>
      <c r="G127">
        <v>30.2</v>
      </c>
      <c r="H127" t="str">
        <f t="shared" si="4"/>
        <v>Adult</v>
      </c>
      <c r="I127">
        <v>0</v>
      </c>
      <c r="J127">
        <v>0</v>
      </c>
      <c r="K127" s="1">
        <v>368783</v>
      </c>
      <c r="L127">
        <v>7.75</v>
      </c>
      <c r="M127" t="s">
        <v>609</v>
      </c>
      <c r="N127" t="s">
        <v>14</v>
      </c>
      <c r="O127" t="str">
        <f t="shared" si="5"/>
        <v>no</v>
      </c>
      <c r="P127" t="str">
        <f t="shared" si="6"/>
        <v>no</v>
      </c>
      <c r="Q127" t="str">
        <f t="shared" si="7"/>
        <v>no</v>
      </c>
    </row>
    <row r="128" spans="2:17" x14ac:dyDescent="0.3">
      <c r="B128">
        <v>1017</v>
      </c>
      <c r="C128">
        <v>1</v>
      </c>
      <c r="D128">
        <v>3</v>
      </c>
      <c r="E128" t="s">
        <v>202</v>
      </c>
      <c r="F128" t="s">
        <v>16</v>
      </c>
      <c r="G128">
        <v>17</v>
      </c>
      <c r="H128" t="str">
        <f t="shared" si="4"/>
        <v>Teen</v>
      </c>
      <c r="I128">
        <v>0</v>
      </c>
      <c r="J128">
        <v>1</v>
      </c>
      <c r="K128" s="1">
        <v>371362</v>
      </c>
      <c r="L128">
        <v>16.100000000000001</v>
      </c>
      <c r="M128" t="s">
        <v>609</v>
      </c>
      <c r="N128" t="s">
        <v>17</v>
      </c>
      <c r="O128" t="str">
        <f t="shared" si="5"/>
        <v>yes</v>
      </c>
      <c r="P128" t="str">
        <f t="shared" si="6"/>
        <v>no</v>
      </c>
      <c r="Q128" t="str">
        <f t="shared" si="7"/>
        <v>yes</v>
      </c>
    </row>
    <row r="129" spans="2:17" x14ac:dyDescent="0.3">
      <c r="B129">
        <v>1018</v>
      </c>
      <c r="C129">
        <v>0</v>
      </c>
      <c r="D129">
        <v>3</v>
      </c>
      <c r="E129" t="s">
        <v>203</v>
      </c>
      <c r="F129" t="s">
        <v>13</v>
      </c>
      <c r="G129">
        <v>22</v>
      </c>
      <c r="H129" t="str">
        <f t="shared" si="4"/>
        <v>Youth</v>
      </c>
      <c r="I129">
        <v>0</v>
      </c>
      <c r="J129">
        <v>0</v>
      </c>
      <c r="K129" s="1">
        <v>350045</v>
      </c>
      <c r="L129">
        <v>7.7957999999999998</v>
      </c>
      <c r="M129" t="s">
        <v>609</v>
      </c>
      <c r="N129" t="s">
        <v>17</v>
      </c>
      <c r="O129" t="str">
        <f t="shared" si="5"/>
        <v>no</v>
      </c>
      <c r="P129" t="str">
        <f t="shared" si="6"/>
        <v>no</v>
      </c>
      <c r="Q129" t="str">
        <f t="shared" si="7"/>
        <v>no</v>
      </c>
    </row>
    <row r="130" spans="2:17" x14ac:dyDescent="0.3">
      <c r="B130">
        <v>1019</v>
      </c>
      <c r="C130">
        <v>1</v>
      </c>
      <c r="D130">
        <v>3</v>
      </c>
      <c r="E130" t="s">
        <v>204</v>
      </c>
      <c r="F130" t="s">
        <v>16</v>
      </c>
      <c r="G130">
        <v>30.2</v>
      </c>
      <c r="H130" t="str">
        <f t="shared" si="4"/>
        <v>Adult</v>
      </c>
      <c r="I130">
        <v>2</v>
      </c>
      <c r="J130">
        <v>0</v>
      </c>
      <c r="K130" s="1">
        <v>367226</v>
      </c>
      <c r="L130">
        <v>23.25</v>
      </c>
      <c r="M130" t="s">
        <v>609</v>
      </c>
      <c r="N130" t="s">
        <v>14</v>
      </c>
      <c r="O130" t="str">
        <f t="shared" si="5"/>
        <v>no</v>
      </c>
      <c r="P130" t="str">
        <f t="shared" si="6"/>
        <v>yes</v>
      </c>
      <c r="Q130" t="str">
        <f t="shared" si="7"/>
        <v>no</v>
      </c>
    </row>
    <row r="131" spans="2:17" x14ac:dyDescent="0.3">
      <c r="B131">
        <v>1020</v>
      </c>
      <c r="C131">
        <v>0</v>
      </c>
      <c r="D131">
        <v>2</v>
      </c>
      <c r="E131" t="s">
        <v>205</v>
      </c>
      <c r="F131" t="s">
        <v>13</v>
      </c>
      <c r="G131">
        <v>42</v>
      </c>
      <c r="H131" t="str">
        <f t="shared" ref="H131:H194" si="8">IF(G131&lt;18,"Teen",IF(G131&lt;30,"Youth",IF(G131&lt;60,"Adult",IF(G131&gt;=60,"Elder"))))</f>
        <v>Adult</v>
      </c>
      <c r="I131">
        <v>0</v>
      </c>
      <c r="J131">
        <v>0</v>
      </c>
      <c r="K131" s="1">
        <v>211535</v>
      </c>
      <c r="L131">
        <v>13</v>
      </c>
      <c r="M131" t="s">
        <v>609</v>
      </c>
      <c r="N131" t="s">
        <v>17</v>
      </c>
      <c r="O131" t="str">
        <f t="shared" si="5"/>
        <v>no</v>
      </c>
      <c r="P131" t="str">
        <f t="shared" si="6"/>
        <v>no</v>
      </c>
      <c r="Q131" t="str">
        <f t="shared" si="7"/>
        <v>no</v>
      </c>
    </row>
    <row r="132" spans="2:17" x14ac:dyDescent="0.3">
      <c r="B132">
        <v>1021</v>
      </c>
      <c r="C132">
        <v>0</v>
      </c>
      <c r="D132">
        <v>3</v>
      </c>
      <c r="E132" t="s">
        <v>206</v>
      </c>
      <c r="F132" t="s">
        <v>13</v>
      </c>
      <c r="G132">
        <v>24</v>
      </c>
      <c r="H132" t="str">
        <f t="shared" si="8"/>
        <v>Youth</v>
      </c>
      <c r="I132">
        <v>0</v>
      </c>
      <c r="J132">
        <v>0</v>
      </c>
      <c r="K132" s="1">
        <v>342441</v>
      </c>
      <c r="L132">
        <v>8.0500000000000007</v>
      </c>
      <c r="M132" t="s">
        <v>609</v>
      </c>
      <c r="N132" t="s">
        <v>17</v>
      </c>
      <c r="O132" t="str">
        <f t="shared" ref="O132:O195" si="9">IF(G132&lt;18,"yes","no")</f>
        <v>no</v>
      </c>
      <c r="P132" t="str">
        <f t="shared" ref="P132:P195" si="10">IF(I132&gt;0,"yes","no")</f>
        <v>no</v>
      </c>
      <c r="Q132" t="str">
        <f t="shared" ref="Q132:Q195" si="11">IF(J132&gt;0,"yes","no")</f>
        <v>no</v>
      </c>
    </row>
    <row r="133" spans="2:17" x14ac:dyDescent="0.3">
      <c r="B133">
        <v>1022</v>
      </c>
      <c r="C133">
        <v>0</v>
      </c>
      <c r="D133">
        <v>3</v>
      </c>
      <c r="E133" t="s">
        <v>207</v>
      </c>
      <c r="F133" t="s">
        <v>13</v>
      </c>
      <c r="G133">
        <v>32</v>
      </c>
      <c r="H133" t="str">
        <f t="shared" si="8"/>
        <v>Adult</v>
      </c>
      <c r="I133">
        <v>0</v>
      </c>
      <c r="J133">
        <v>0</v>
      </c>
      <c r="K133" s="1" t="s">
        <v>208</v>
      </c>
      <c r="L133">
        <v>8.0500000000000007</v>
      </c>
      <c r="M133" t="s">
        <v>609</v>
      </c>
      <c r="N133" t="s">
        <v>17</v>
      </c>
      <c r="O133" t="str">
        <f t="shared" si="9"/>
        <v>no</v>
      </c>
      <c r="P133" t="str">
        <f t="shared" si="10"/>
        <v>no</v>
      </c>
      <c r="Q133" t="str">
        <f t="shared" si="11"/>
        <v>no</v>
      </c>
    </row>
    <row r="134" spans="2:17" x14ac:dyDescent="0.3">
      <c r="B134">
        <v>1023</v>
      </c>
      <c r="C134">
        <v>0</v>
      </c>
      <c r="D134">
        <v>1</v>
      </c>
      <c r="E134" t="s">
        <v>209</v>
      </c>
      <c r="F134" t="s">
        <v>13</v>
      </c>
      <c r="G134">
        <v>53</v>
      </c>
      <c r="H134" t="str">
        <f t="shared" si="8"/>
        <v>Adult</v>
      </c>
      <c r="I134">
        <v>0</v>
      </c>
      <c r="J134">
        <v>0</v>
      </c>
      <c r="K134" s="1">
        <v>113780</v>
      </c>
      <c r="L134">
        <v>28.5</v>
      </c>
      <c r="M134" t="s">
        <v>210</v>
      </c>
      <c r="N134" t="s">
        <v>25</v>
      </c>
      <c r="O134" t="str">
        <f t="shared" si="9"/>
        <v>no</v>
      </c>
      <c r="P134" t="str">
        <f t="shared" si="10"/>
        <v>no</v>
      </c>
      <c r="Q134" t="str">
        <f t="shared" si="11"/>
        <v>no</v>
      </c>
    </row>
    <row r="135" spans="2:17" x14ac:dyDescent="0.3">
      <c r="B135">
        <v>1024</v>
      </c>
      <c r="C135">
        <v>1</v>
      </c>
      <c r="D135">
        <v>3</v>
      </c>
      <c r="E135" t="s">
        <v>211</v>
      </c>
      <c r="F135" t="s">
        <v>16</v>
      </c>
      <c r="G135">
        <v>30.2</v>
      </c>
      <c r="H135" t="str">
        <f t="shared" si="8"/>
        <v>Adult</v>
      </c>
      <c r="I135">
        <v>0</v>
      </c>
      <c r="J135">
        <v>4</v>
      </c>
      <c r="K135" s="1">
        <v>4133</v>
      </c>
      <c r="L135">
        <v>25.466699999999999</v>
      </c>
      <c r="M135" t="s">
        <v>609</v>
      </c>
      <c r="N135" t="s">
        <v>17</v>
      </c>
      <c r="O135" t="str">
        <f t="shared" si="9"/>
        <v>no</v>
      </c>
      <c r="P135" t="str">
        <f t="shared" si="10"/>
        <v>no</v>
      </c>
      <c r="Q135" t="str">
        <f t="shared" si="11"/>
        <v>yes</v>
      </c>
    </row>
    <row r="136" spans="2:17" x14ac:dyDescent="0.3">
      <c r="B136">
        <v>1025</v>
      </c>
      <c r="C136">
        <v>0</v>
      </c>
      <c r="D136">
        <v>3</v>
      </c>
      <c r="E136" t="s">
        <v>212</v>
      </c>
      <c r="F136" t="s">
        <v>13</v>
      </c>
      <c r="G136">
        <v>30.2</v>
      </c>
      <c r="H136" t="str">
        <f t="shared" si="8"/>
        <v>Adult</v>
      </c>
      <c r="I136">
        <v>1</v>
      </c>
      <c r="J136">
        <v>0</v>
      </c>
      <c r="K136" s="1">
        <v>2621</v>
      </c>
      <c r="L136">
        <v>6.4375</v>
      </c>
      <c r="M136" t="s">
        <v>609</v>
      </c>
      <c r="N136" t="s">
        <v>25</v>
      </c>
      <c r="O136" t="str">
        <f t="shared" si="9"/>
        <v>no</v>
      </c>
      <c r="P136" t="str">
        <f t="shared" si="10"/>
        <v>yes</v>
      </c>
      <c r="Q136" t="str">
        <f t="shared" si="11"/>
        <v>no</v>
      </c>
    </row>
    <row r="137" spans="2:17" x14ac:dyDescent="0.3">
      <c r="B137">
        <v>1026</v>
      </c>
      <c r="C137">
        <v>0</v>
      </c>
      <c r="D137">
        <v>3</v>
      </c>
      <c r="E137" t="s">
        <v>213</v>
      </c>
      <c r="F137" t="s">
        <v>13</v>
      </c>
      <c r="G137">
        <v>43</v>
      </c>
      <c r="H137" t="str">
        <f t="shared" si="8"/>
        <v>Adult</v>
      </c>
      <c r="I137">
        <v>0</v>
      </c>
      <c r="J137">
        <v>0</v>
      </c>
      <c r="K137" s="1">
        <v>349226</v>
      </c>
      <c r="L137">
        <v>7.8958000000000004</v>
      </c>
      <c r="M137" t="s">
        <v>609</v>
      </c>
      <c r="N137" t="s">
        <v>17</v>
      </c>
      <c r="O137" t="str">
        <f t="shared" si="9"/>
        <v>no</v>
      </c>
      <c r="P137" t="str">
        <f t="shared" si="10"/>
        <v>no</v>
      </c>
      <c r="Q137" t="str">
        <f t="shared" si="11"/>
        <v>no</v>
      </c>
    </row>
    <row r="138" spans="2:17" x14ac:dyDescent="0.3">
      <c r="B138">
        <v>1027</v>
      </c>
      <c r="C138">
        <v>0</v>
      </c>
      <c r="D138">
        <v>3</v>
      </c>
      <c r="E138" t="s">
        <v>214</v>
      </c>
      <c r="F138" t="s">
        <v>13</v>
      </c>
      <c r="G138">
        <v>24</v>
      </c>
      <c r="H138" t="str">
        <f t="shared" si="8"/>
        <v>Youth</v>
      </c>
      <c r="I138">
        <v>0</v>
      </c>
      <c r="J138">
        <v>0</v>
      </c>
      <c r="K138" s="1">
        <v>350409</v>
      </c>
      <c r="L138">
        <v>7.8541999999999996</v>
      </c>
      <c r="M138" t="s">
        <v>609</v>
      </c>
      <c r="N138" t="s">
        <v>17</v>
      </c>
      <c r="O138" t="str">
        <f t="shared" si="9"/>
        <v>no</v>
      </c>
      <c r="P138" t="str">
        <f t="shared" si="10"/>
        <v>no</v>
      </c>
      <c r="Q138" t="str">
        <f t="shared" si="11"/>
        <v>no</v>
      </c>
    </row>
    <row r="139" spans="2:17" x14ac:dyDescent="0.3">
      <c r="B139">
        <v>1028</v>
      </c>
      <c r="C139">
        <v>0</v>
      </c>
      <c r="D139">
        <v>3</v>
      </c>
      <c r="E139" t="s">
        <v>215</v>
      </c>
      <c r="F139" t="s">
        <v>13</v>
      </c>
      <c r="G139">
        <v>26.5</v>
      </c>
      <c r="H139" t="str">
        <f t="shared" si="8"/>
        <v>Youth</v>
      </c>
      <c r="I139">
        <v>0</v>
      </c>
      <c r="J139">
        <v>0</v>
      </c>
      <c r="K139" s="1">
        <v>2656</v>
      </c>
      <c r="L139">
        <v>7.2249999999999996</v>
      </c>
      <c r="M139" t="s">
        <v>609</v>
      </c>
      <c r="N139" t="s">
        <v>25</v>
      </c>
      <c r="O139" t="str">
        <f t="shared" si="9"/>
        <v>no</v>
      </c>
      <c r="P139" t="str">
        <f t="shared" si="10"/>
        <v>no</v>
      </c>
      <c r="Q139" t="str">
        <f t="shared" si="11"/>
        <v>no</v>
      </c>
    </row>
    <row r="140" spans="2:17" x14ac:dyDescent="0.3">
      <c r="B140">
        <v>1029</v>
      </c>
      <c r="C140">
        <v>0</v>
      </c>
      <c r="D140">
        <v>2</v>
      </c>
      <c r="E140" t="s">
        <v>216</v>
      </c>
      <c r="F140" t="s">
        <v>13</v>
      </c>
      <c r="G140">
        <v>26</v>
      </c>
      <c r="H140" t="str">
        <f t="shared" si="8"/>
        <v>Youth</v>
      </c>
      <c r="I140">
        <v>0</v>
      </c>
      <c r="J140">
        <v>0</v>
      </c>
      <c r="K140" s="1">
        <v>248659</v>
      </c>
      <c r="L140">
        <v>13</v>
      </c>
      <c r="M140" t="s">
        <v>609</v>
      </c>
      <c r="N140" t="s">
        <v>17</v>
      </c>
      <c r="O140" t="str">
        <f t="shared" si="9"/>
        <v>no</v>
      </c>
      <c r="P140" t="str">
        <f t="shared" si="10"/>
        <v>no</v>
      </c>
      <c r="Q140" t="str">
        <f t="shared" si="11"/>
        <v>no</v>
      </c>
    </row>
    <row r="141" spans="2:17" x14ac:dyDescent="0.3">
      <c r="B141">
        <v>1030</v>
      </c>
      <c r="C141">
        <v>1</v>
      </c>
      <c r="D141">
        <v>3</v>
      </c>
      <c r="E141" t="s">
        <v>217</v>
      </c>
      <c r="F141" t="s">
        <v>16</v>
      </c>
      <c r="G141">
        <v>23</v>
      </c>
      <c r="H141" t="str">
        <f t="shared" si="8"/>
        <v>Youth</v>
      </c>
      <c r="I141">
        <v>0</v>
      </c>
      <c r="J141">
        <v>0</v>
      </c>
      <c r="K141" s="1" t="s">
        <v>218</v>
      </c>
      <c r="L141">
        <v>8.0500000000000007</v>
      </c>
      <c r="M141" t="s">
        <v>609</v>
      </c>
      <c r="N141" t="s">
        <v>17</v>
      </c>
      <c r="O141" t="str">
        <f t="shared" si="9"/>
        <v>no</v>
      </c>
      <c r="P141" t="str">
        <f t="shared" si="10"/>
        <v>no</v>
      </c>
      <c r="Q141" t="str">
        <f t="shared" si="11"/>
        <v>no</v>
      </c>
    </row>
    <row r="142" spans="2:17" x14ac:dyDescent="0.3">
      <c r="B142">
        <v>1031</v>
      </c>
      <c r="C142">
        <v>0</v>
      </c>
      <c r="D142">
        <v>3</v>
      </c>
      <c r="E142" t="s">
        <v>219</v>
      </c>
      <c r="F142" t="s">
        <v>13</v>
      </c>
      <c r="G142">
        <v>40</v>
      </c>
      <c r="H142" t="str">
        <f t="shared" si="8"/>
        <v>Adult</v>
      </c>
      <c r="I142">
        <v>1</v>
      </c>
      <c r="J142">
        <v>6</v>
      </c>
      <c r="K142" s="1" t="s">
        <v>220</v>
      </c>
      <c r="L142">
        <v>46.9</v>
      </c>
      <c r="M142" t="s">
        <v>609</v>
      </c>
      <c r="N142" t="s">
        <v>17</v>
      </c>
      <c r="O142" t="str">
        <f t="shared" si="9"/>
        <v>no</v>
      </c>
      <c r="P142" t="str">
        <f t="shared" si="10"/>
        <v>yes</v>
      </c>
      <c r="Q142" t="str">
        <f t="shared" si="11"/>
        <v>yes</v>
      </c>
    </row>
    <row r="143" spans="2:17" x14ac:dyDescent="0.3">
      <c r="B143">
        <v>1032</v>
      </c>
      <c r="C143">
        <v>1</v>
      </c>
      <c r="D143">
        <v>3</v>
      </c>
      <c r="E143" t="s">
        <v>221</v>
      </c>
      <c r="F143" t="s">
        <v>16</v>
      </c>
      <c r="G143">
        <v>10</v>
      </c>
      <c r="H143" t="str">
        <f t="shared" si="8"/>
        <v>Teen</v>
      </c>
      <c r="I143">
        <v>5</v>
      </c>
      <c r="J143">
        <v>2</v>
      </c>
      <c r="K143" s="1" t="s">
        <v>220</v>
      </c>
      <c r="L143">
        <v>46.9</v>
      </c>
      <c r="M143" t="s">
        <v>609</v>
      </c>
      <c r="N143" t="s">
        <v>17</v>
      </c>
      <c r="O143" t="str">
        <f t="shared" si="9"/>
        <v>yes</v>
      </c>
      <c r="P143" t="str">
        <f t="shared" si="10"/>
        <v>yes</v>
      </c>
      <c r="Q143" t="str">
        <f t="shared" si="11"/>
        <v>yes</v>
      </c>
    </row>
    <row r="144" spans="2:17" x14ac:dyDescent="0.3">
      <c r="B144">
        <v>1033</v>
      </c>
      <c r="C144">
        <v>1</v>
      </c>
      <c r="D144">
        <v>1</v>
      </c>
      <c r="E144" t="s">
        <v>222</v>
      </c>
      <c r="F144" t="s">
        <v>16</v>
      </c>
      <c r="G144">
        <v>33</v>
      </c>
      <c r="H144" t="str">
        <f t="shared" si="8"/>
        <v>Adult</v>
      </c>
      <c r="I144">
        <v>0</v>
      </c>
      <c r="J144">
        <v>0</v>
      </c>
      <c r="K144" s="1">
        <v>113781</v>
      </c>
      <c r="L144">
        <v>151.55000000000001</v>
      </c>
      <c r="M144" t="s">
        <v>609</v>
      </c>
      <c r="N144" t="s">
        <v>17</v>
      </c>
      <c r="O144" t="str">
        <f t="shared" si="9"/>
        <v>no</v>
      </c>
      <c r="P144" t="str">
        <f t="shared" si="10"/>
        <v>no</v>
      </c>
      <c r="Q144" t="str">
        <f t="shared" si="11"/>
        <v>no</v>
      </c>
    </row>
    <row r="145" spans="2:17" x14ac:dyDescent="0.3">
      <c r="B145">
        <v>1034</v>
      </c>
      <c r="C145">
        <v>0</v>
      </c>
      <c r="D145">
        <v>1</v>
      </c>
      <c r="E145" t="s">
        <v>223</v>
      </c>
      <c r="F145" t="s">
        <v>13</v>
      </c>
      <c r="G145">
        <v>61</v>
      </c>
      <c r="H145" t="str">
        <f t="shared" si="8"/>
        <v>Elder</v>
      </c>
      <c r="I145">
        <v>1</v>
      </c>
      <c r="J145">
        <v>3</v>
      </c>
      <c r="K145" s="1" t="s">
        <v>52</v>
      </c>
      <c r="L145">
        <v>262.375</v>
      </c>
      <c r="M145" t="s">
        <v>53</v>
      </c>
      <c r="N145" t="s">
        <v>25</v>
      </c>
      <c r="O145" t="str">
        <f t="shared" si="9"/>
        <v>no</v>
      </c>
      <c r="P145" t="str">
        <f t="shared" si="10"/>
        <v>yes</v>
      </c>
      <c r="Q145" t="str">
        <f t="shared" si="11"/>
        <v>yes</v>
      </c>
    </row>
    <row r="146" spans="2:17" x14ac:dyDescent="0.3">
      <c r="B146">
        <v>1035</v>
      </c>
      <c r="C146">
        <v>0</v>
      </c>
      <c r="D146">
        <v>2</v>
      </c>
      <c r="E146" t="s">
        <v>224</v>
      </c>
      <c r="F146" t="s">
        <v>13</v>
      </c>
      <c r="G146">
        <v>28</v>
      </c>
      <c r="H146" t="str">
        <f t="shared" si="8"/>
        <v>Youth</v>
      </c>
      <c r="I146">
        <v>0</v>
      </c>
      <c r="J146">
        <v>0</v>
      </c>
      <c r="K146" s="1">
        <v>244358</v>
      </c>
      <c r="L146">
        <v>26</v>
      </c>
      <c r="M146" t="s">
        <v>609</v>
      </c>
      <c r="N146" t="s">
        <v>17</v>
      </c>
      <c r="O146" t="str">
        <f t="shared" si="9"/>
        <v>no</v>
      </c>
      <c r="P146" t="str">
        <f t="shared" si="10"/>
        <v>no</v>
      </c>
      <c r="Q146" t="str">
        <f t="shared" si="11"/>
        <v>no</v>
      </c>
    </row>
    <row r="147" spans="2:17" x14ac:dyDescent="0.3">
      <c r="B147">
        <v>1036</v>
      </c>
      <c r="C147">
        <v>0</v>
      </c>
      <c r="D147">
        <v>1</v>
      </c>
      <c r="E147" t="s">
        <v>225</v>
      </c>
      <c r="F147" t="s">
        <v>13</v>
      </c>
      <c r="G147">
        <v>42</v>
      </c>
      <c r="H147" t="str">
        <f t="shared" si="8"/>
        <v>Adult</v>
      </c>
      <c r="I147">
        <v>0</v>
      </c>
      <c r="J147">
        <v>0</v>
      </c>
      <c r="K147" s="1">
        <v>17475</v>
      </c>
      <c r="L147">
        <v>26.55</v>
      </c>
      <c r="M147" t="s">
        <v>609</v>
      </c>
      <c r="N147" t="s">
        <v>17</v>
      </c>
      <c r="O147" t="str">
        <f t="shared" si="9"/>
        <v>no</v>
      </c>
      <c r="P147" t="str">
        <f t="shared" si="10"/>
        <v>no</v>
      </c>
      <c r="Q147" t="str">
        <f t="shared" si="11"/>
        <v>no</v>
      </c>
    </row>
    <row r="148" spans="2:17" x14ac:dyDescent="0.3">
      <c r="B148">
        <v>1037</v>
      </c>
      <c r="C148">
        <v>0</v>
      </c>
      <c r="D148">
        <v>3</v>
      </c>
      <c r="E148" t="s">
        <v>226</v>
      </c>
      <c r="F148" t="s">
        <v>13</v>
      </c>
      <c r="G148">
        <v>31</v>
      </c>
      <c r="H148" t="str">
        <f t="shared" si="8"/>
        <v>Adult</v>
      </c>
      <c r="I148">
        <v>3</v>
      </c>
      <c r="J148">
        <v>0</v>
      </c>
      <c r="K148" s="1">
        <v>345763</v>
      </c>
      <c r="L148">
        <v>18</v>
      </c>
      <c r="M148" t="s">
        <v>609</v>
      </c>
      <c r="N148" t="s">
        <v>17</v>
      </c>
      <c r="O148" t="str">
        <f t="shared" si="9"/>
        <v>no</v>
      </c>
      <c r="P148" t="str">
        <f t="shared" si="10"/>
        <v>yes</v>
      </c>
      <c r="Q148" t="str">
        <f t="shared" si="11"/>
        <v>no</v>
      </c>
    </row>
    <row r="149" spans="2:17" x14ac:dyDescent="0.3">
      <c r="B149">
        <v>1038</v>
      </c>
      <c r="C149">
        <v>0</v>
      </c>
      <c r="D149">
        <v>1</v>
      </c>
      <c r="E149" t="s">
        <v>227</v>
      </c>
      <c r="F149" t="s">
        <v>13</v>
      </c>
      <c r="G149">
        <v>30.2</v>
      </c>
      <c r="H149" t="str">
        <f t="shared" si="8"/>
        <v>Adult</v>
      </c>
      <c r="I149">
        <v>0</v>
      </c>
      <c r="J149">
        <v>0</v>
      </c>
      <c r="K149" s="1">
        <v>17463</v>
      </c>
      <c r="L149">
        <v>51.862499999999997</v>
      </c>
      <c r="M149" t="s">
        <v>228</v>
      </c>
      <c r="N149" t="s">
        <v>17</v>
      </c>
      <c r="O149" t="str">
        <f t="shared" si="9"/>
        <v>no</v>
      </c>
      <c r="P149" t="str">
        <f t="shared" si="10"/>
        <v>no</v>
      </c>
      <c r="Q149" t="str">
        <f t="shared" si="11"/>
        <v>no</v>
      </c>
    </row>
    <row r="150" spans="2:17" x14ac:dyDescent="0.3">
      <c r="B150">
        <v>1039</v>
      </c>
      <c r="C150">
        <v>0</v>
      </c>
      <c r="D150">
        <v>3</v>
      </c>
      <c r="E150" t="s">
        <v>229</v>
      </c>
      <c r="F150" t="s">
        <v>13</v>
      </c>
      <c r="G150">
        <v>22</v>
      </c>
      <c r="H150" t="str">
        <f t="shared" si="8"/>
        <v>Youth</v>
      </c>
      <c r="I150">
        <v>0</v>
      </c>
      <c r="J150">
        <v>0</v>
      </c>
      <c r="K150" s="1" t="s">
        <v>230</v>
      </c>
      <c r="L150">
        <v>8.0500000000000007</v>
      </c>
      <c r="M150" t="s">
        <v>609</v>
      </c>
      <c r="N150" t="s">
        <v>17</v>
      </c>
      <c r="O150" t="str">
        <f t="shared" si="9"/>
        <v>no</v>
      </c>
      <c r="P150" t="str">
        <f t="shared" si="10"/>
        <v>no</v>
      </c>
      <c r="Q150" t="str">
        <f t="shared" si="11"/>
        <v>no</v>
      </c>
    </row>
    <row r="151" spans="2:17" x14ac:dyDescent="0.3">
      <c r="B151">
        <v>1040</v>
      </c>
      <c r="C151">
        <v>0</v>
      </c>
      <c r="D151">
        <v>1</v>
      </c>
      <c r="E151" t="s">
        <v>231</v>
      </c>
      <c r="F151" t="s">
        <v>13</v>
      </c>
      <c r="G151">
        <v>30.2</v>
      </c>
      <c r="H151" t="str">
        <f t="shared" si="8"/>
        <v>Adult</v>
      </c>
      <c r="I151">
        <v>0</v>
      </c>
      <c r="J151">
        <v>0</v>
      </c>
      <c r="K151" s="1">
        <v>113791</v>
      </c>
      <c r="L151">
        <v>26.55</v>
      </c>
      <c r="M151" t="s">
        <v>609</v>
      </c>
      <c r="N151" t="s">
        <v>17</v>
      </c>
      <c r="O151" t="str">
        <f t="shared" si="9"/>
        <v>no</v>
      </c>
      <c r="P151" t="str">
        <f t="shared" si="10"/>
        <v>no</v>
      </c>
      <c r="Q151" t="str">
        <f t="shared" si="11"/>
        <v>no</v>
      </c>
    </row>
    <row r="152" spans="2:17" x14ac:dyDescent="0.3">
      <c r="B152">
        <v>1041</v>
      </c>
      <c r="C152">
        <v>0</v>
      </c>
      <c r="D152">
        <v>2</v>
      </c>
      <c r="E152" t="s">
        <v>232</v>
      </c>
      <c r="F152" t="s">
        <v>13</v>
      </c>
      <c r="G152">
        <v>30</v>
      </c>
      <c r="H152" t="str">
        <f t="shared" si="8"/>
        <v>Adult</v>
      </c>
      <c r="I152">
        <v>1</v>
      </c>
      <c r="J152">
        <v>1</v>
      </c>
      <c r="K152" s="1">
        <v>250651</v>
      </c>
      <c r="L152">
        <v>26</v>
      </c>
      <c r="M152" t="s">
        <v>609</v>
      </c>
      <c r="N152" t="s">
        <v>17</v>
      </c>
      <c r="O152" t="str">
        <f t="shared" si="9"/>
        <v>no</v>
      </c>
      <c r="P152" t="str">
        <f t="shared" si="10"/>
        <v>yes</v>
      </c>
      <c r="Q152" t="str">
        <f t="shared" si="11"/>
        <v>yes</v>
      </c>
    </row>
    <row r="153" spans="2:17" x14ac:dyDescent="0.3">
      <c r="B153">
        <v>1042</v>
      </c>
      <c r="C153">
        <v>1</v>
      </c>
      <c r="D153">
        <v>1</v>
      </c>
      <c r="E153" t="s">
        <v>233</v>
      </c>
      <c r="F153" t="s">
        <v>16</v>
      </c>
      <c r="G153">
        <v>23</v>
      </c>
      <c r="H153" t="str">
        <f t="shared" si="8"/>
        <v>Youth</v>
      </c>
      <c r="I153">
        <v>0</v>
      </c>
      <c r="J153">
        <v>1</v>
      </c>
      <c r="K153" s="1">
        <v>11767</v>
      </c>
      <c r="L153">
        <v>83.158299999999997</v>
      </c>
      <c r="M153" t="s">
        <v>234</v>
      </c>
      <c r="N153" t="s">
        <v>25</v>
      </c>
      <c r="O153" t="str">
        <f t="shared" si="9"/>
        <v>no</v>
      </c>
      <c r="P153" t="str">
        <f t="shared" si="10"/>
        <v>no</v>
      </c>
      <c r="Q153" t="str">
        <f t="shared" si="11"/>
        <v>yes</v>
      </c>
    </row>
    <row r="154" spans="2:17" x14ac:dyDescent="0.3">
      <c r="B154">
        <v>1043</v>
      </c>
      <c r="C154">
        <v>0</v>
      </c>
      <c r="D154">
        <v>3</v>
      </c>
      <c r="E154" t="s">
        <v>235</v>
      </c>
      <c r="F154" t="s">
        <v>13</v>
      </c>
      <c r="G154">
        <v>30.2</v>
      </c>
      <c r="H154" t="str">
        <f t="shared" si="8"/>
        <v>Adult</v>
      </c>
      <c r="I154">
        <v>0</v>
      </c>
      <c r="J154">
        <v>0</v>
      </c>
      <c r="K154" s="1">
        <v>349255</v>
      </c>
      <c r="L154">
        <v>7.8958000000000004</v>
      </c>
      <c r="M154" t="s">
        <v>609</v>
      </c>
      <c r="N154" t="s">
        <v>25</v>
      </c>
      <c r="O154" t="str">
        <f t="shared" si="9"/>
        <v>no</v>
      </c>
      <c r="P154" t="str">
        <f t="shared" si="10"/>
        <v>no</v>
      </c>
      <c r="Q154" t="str">
        <f t="shared" si="11"/>
        <v>no</v>
      </c>
    </row>
    <row r="155" spans="2:17" x14ac:dyDescent="0.3">
      <c r="B155">
        <v>1044</v>
      </c>
      <c r="C155">
        <v>0</v>
      </c>
      <c r="D155">
        <v>3</v>
      </c>
      <c r="E155" t="s">
        <v>236</v>
      </c>
      <c r="F155" t="s">
        <v>13</v>
      </c>
      <c r="G155">
        <v>60.5</v>
      </c>
      <c r="H155" t="str">
        <f t="shared" si="8"/>
        <v>Elder</v>
      </c>
      <c r="I155">
        <v>0</v>
      </c>
      <c r="J155">
        <v>0</v>
      </c>
      <c r="K155" s="1">
        <v>3701</v>
      </c>
      <c r="M155" t="s">
        <v>609</v>
      </c>
      <c r="N155" t="s">
        <v>17</v>
      </c>
      <c r="O155" t="str">
        <f t="shared" si="9"/>
        <v>no</v>
      </c>
      <c r="P155" t="str">
        <f t="shared" si="10"/>
        <v>no</v>
      </c>
      <c r="Q155" t="str">
        <f t="shared" si="11"/>
        <v>no</v>
      </c>
    </row>
    <row r="156" spans="2:17" x14ac:dyDescent="0.3">
      <c r="B156">
        <v>1045</v>
      </c>
      <c r="C156">
        <v>1</v>
      </c>
      <c r="D156">
        <v>3</v>
      </c>
      <c r="E156" t="s">
        <v>237</v>
      </c>
      <c r="F156" t="s">
        <v>16</v>
      </c>
      <c r="G156">
        <v>36</v>
      </c>
      <c r="H156" t="str">
        <f t="shared" si="8"/>
        <v>Adult</v>
      </c>
      <c r="I156">
        <v>0</v>
      </c>
      <c r="J156">
        <v>2</v>
      </c>
      <c r="K156" s="1">
        <v>350405</v>
      </c>
      <c r="L156">
        <v>12.183299999999999</v>
      </c>
      <c r="M156" t="s">
        <v>609</v>
      </c>
      <c r="N156" t="s">
        <v>17</v>
      </c>
      <c r="O156" t="str">
        <f t="shared" si="9"/>
        <v>no</v>
      </c>
      <c r="P156" t="str">
        <f t="shared" si="10"/>
        <v>no</v>
      </c>
      <c r="Q156" t="str">
        <f t="shared" si="11"/>
        <v>yes</v>
      </c>
    </row>
    <row r="157" spans="2:17" x14ac:dyDescent="0.3">
      <c r="B157">
        <v>1046</v>
      </c>
      <c r="C157">
        <v>0</v>
      </c>
      <c r="D157">
        <v>3</v>
      </c>
      <c r="E157" t="s">
        <v>238</v>
      </c>
      <c r="F157" t="s">
        <v>13</v>
      </c>
      <c r="G157">
        <v>13</v>
      </c>
      <c r="H157" t="str">
        <f t="shared" si="8"/>
        <v>Teen</v>
      </c>
      <c r="I157">
        <v>4</v>
      </c>
      <c r="J157">
        <v>2</v>
      </c>
      <c r="K157" s="1">
        <v>347077</v>
      </c>
      <c r="L157">
        <v>31.387499999999999</v>
      </c>
      <c r="M157" t="s">
        <v>609</v>
      </c>
      <c r="N157" t="s">
        <v>17</v>
      </c>
      <c r="O157" t="str">
        <f t="shared" si="9"/>
        <v>yes</v>
      </c>
      <c r="P157" t="str">
        <f t="shared" si="10"/>
        <v>yes</v>
      </c>
      <c r="Q157" t="str">
        <f t="shared" si="11"/>
        <v>yes</v>
      </c>
    </row>
    <row r="158" spans="2:17" x14ac:dyDescent="0.3">
      <c r="B158">
        <v>1047</v>
      </c>
      <c r="C158">
        <v>0</v>
      </c>
      <c r="D158">
        <v>3</v>
      </c>
      <c r="E158" t="s">
        <v>239</v>
      </c>
      <c r="F158" t="s">
        <v>13</v>
      </c>
      <c r="G158">
        <v>24</v>
      </c>
      <c r="H158" t="str">
        <f t="shared" si="8"/>
        <v>Youth</v>
      </c>
      <c r="I158">
        <v>0</v>
      </c>
      <c r="J158">
        <v>0</v>
      </c>
      <c r="K158" s="1" t="s">
        <v>240</v>
      </c>
      <c r="L158">
        <v>7.55</v>
      </c>
      <c r="M158" t="s">
        <v>609</v>
      </c>
      <c r="N158" t="s">
        <v>17</v>
      </c>
      <c r="O158" t="str">
        <f t="shared" si="9"/>
        <v>no</v>
      </c>
      <c r="P158" t="str">
        <f t="shared" si="10"/>
        <v>no</v>
      </c>
      <c r="Q158" t="str">
        <f t="shared" si="11"/>
        <v>no</v>
      </c>
    </row>
    <row r="159" spans="2:17" x14ac:dyDescent="0.3">
      <c r="B159">
        <v>1048</v>
      </c>
      <c r="C159">
        <v>1</v>
      </c>
      <c r="D159">
        <v>1</v>
      </c>
      <c r="E159" t="s">
        <v>241</v>
      </c>
      <c r="F159" t="s">
        <v>16</v>
      </c>
      <c r="G159">
        <v>29</v>
      </c>
      <c r="H159" t="str">
        <f t="shared" si="8"/>
        <v>Youth</v>
      </c>
      <c r="I159">
        <v>0</v>
      </c>
      <c r="J159">
        <v>0</v>
      </c>
      <c r="K159" s="1" t="s">
        <v>140</v>
      </c>
      <c r="L159">
        <v>221.7792</v>
      </c>
      <c r="M159" t="s">
        <v>242</v>
      </c>
      <c r="N159" t="s">
        <v>17</v>
      </c>
      <c r="O159" t="str">
        <f t="shared" si="9"/>
        <v>no</v>
      </c>
      <c r="P159" t="str">
        <f t="shared" si="10"/>
        <v>no</v>
      </c>
      <c r="Q159" t="str">
        <f t="shared" si="11"/>
        <v>no</v>
      </c>
    </row>
    <row r="160" spans="2:17" x14ac:dyDescent="0.3">
      <c r="B160">
        <v>1049</v>
      </c>
      <c r="C160">
        <v>1</v>
      </c>
      <c r="D160">
        <v>3</v>
      </c>
      <c r="E160" t="s">
        <v>243</v>
      </c>
      <c r="F160" t="s">
        <v>16</v>
      </c>
      <c r="G160">
        <v>23</v>
      </c>
      <c r="H160" t="str">
        <f t="shared" si="8"/>
        <v>Youth</v>
      </c>
      <c r="I160">
        <v>0</v>
      </c>
      <c r="J160">
        <v>0</v>
      </c>
      <c r="K160" s="1">
        <v>347469</v>
      </c>
      <c r="L160">
        <v>7.8541999999999996</v>
      </c>
      <c r="M160" t="s">
        <v>609</v>
      </c>
      <c r="N160" t="s">
        <v>17</v>
      </c>
      <c r="O160" t="str">
        <f t="shared" si="9"/>
        <v>no</v>
      </c>
      <c r="P160" t="str">
        <f t="shared" si="10"/>
        <v>no</v>
      </c>
      <c r="Q160" t="str">
        <f t="shared" si="11"/>
        <v>no</v>
      </c>
    </row>
    <row r="161" spans="2:17" x14ac:dyDescent="0.3">
      <c r="B161">
        <v>1050</v>
      </c>
      <c r="C161">
        <v>0</v>
      </c>
      <c r="D161">
        <v>1</v>
      </c>
      <c r="E161" t="s">
        <v>244</v>
      </c>
      <c r="F161" t="s">
        <v>13</v>
      </c>
      <c r="G161">
        <v>42</v>
      </c>
      <c r="H161" t="str">
        <f t="shared" si="8"/>
        <v>Adult</v>
      </c>
      <c r="I161">
        <v>0</v>
      </c>
      <c r="J161">
        <v>0</v>
      </c>
      <c r="K161" s="1">
        <v>110489</v>
      </c>
      <c r="L161">
        <v>26.55</v>
      </c>
      <c r="M161" t="s">
        <v>245</v>
      </c>
      <c r="N161" t="s">
        <v>17</v>
      </c>
      <c r="O161" t="str">
        <f t="shared" si="9"/>
        <v>no</v>
      </c>
      <c r="P161" t="str">
        <f t="shared" si="10"/>
        <v>no</v>
      </c>
      <c r="Q161" t="str">
        <f t="shared" si="11"/>
        <v>no</v>
      </c>
    </row>
    <row r="162" spans="2:17" x14ac:dyDescent="0.3">
      <c r="B162">
        <v>1051</v>
      </c>
      <c r="C162">
        <v>1</v>
      </c>
      <c r="D162">
        <v>3</v>
      </c>
      <c r="E162" t="s">
        <v>246</v>
      </c>
      <c r="F162" t="s">
        <v>16</v>
      </c>
      <c r="G162">
        <v>26</v>
      </c>
      <c r="H162" t="str">
        <f t="shared" si="8"/>
        <v>Youth</v>
      </c>
      <c r="I162">
        <v>0</v>
      </c>
      <c r="J162">
        <v>2</v>
      </c>
      <c r="K162" s="1" t="s">
        <v>247</v>
      </c>
      <c r="L162">
        <v>13.775</v>
      </c>
      <c r="M162" t="s">
        <v>609</v>
      </c>
      <c r="N162" t="s">
        <v>17</v>
      </c>
      <c r="O162" t="str">
        <f t="shared" si="9"/>
        <v>no</v>
      </c>
      <c r="P162" t="str">
        <f t="shared" si="10"/>
        <v>no</v>
      </c>
      <c r="Q162" t="str">
        <f t="shared" si="11"/>
        <v>yes</v>
      </c>
    </row>
    <row r="163" spans="2:17" x14ac:dyDescent="0.3">
      <c r="B163">
        <v>1052</v>
      </c>
      <c r="C163">
        <v>1</v>
      </c>
      <c r="D163">
        <v>3</v>
      </c>
      <c r="E163" t="s">
        <v>248</v>
      </c>
      <c r="F163" t="s">
        <v>16</v>
      </c>
      <c r="G163">
        <v>30.2</v>
      </c>
      <c r="H163" t="str">
        <f t="shared" si="8"/>
        <v>Adult</v>
      </c>
      <c r="I163">
        <v>0</v>
      </c>
      <c r="J163">
        <v>0</v>
      </c>
      <c r="K163" s="1">
        <v>335432</v>
      </c>
      <c r="L163">
        <v>7.7332999999999998</v>
      </c>
      <c r="M163" t="s">
        <v>609</v>
      </c>
      <c r="N163" t="s">
        <v>14</v>
      </c>
      <c r="O163" t="str">
        <f t="shared" si="9"/>
        <v>no</v>
      </c>
      <c r="P163" t="str">
        <f t="shared" si="10"/>
        <v>no</v>
      </c>
      <c r="Q163" t="str">
        <f t="shared" si="11"/>
        <v>no</v>
      </c>
    </row>
    <row r="164" spans="2:17" x14ac:dyDescent="0.3">
      <c r="B164">
        <v>1053</v>
      </c>
      <c r="C164">
        <v>0</v>
      </c>
      <c r="D164">
        <v>3</v>
      </c>
      <c r="E164" t="s">
        <v>249</v>
      </c>
      <c r="F164" t="s">
        <v>13</v>
      </c>
      <c r="G164">
        <v>7</v>
      </c>
      <c r="H164" t="str">
        <f t="shared" si="8"/>
        <v>Teen</v>
      </c>
      <c r="I164">
        <v>1</v>
      </c>
      <c r="J164">
        <v>1</v>
      </c>
      <c r="K164" s="1">
        <v>2650</v>
      </c>
      <c r="L164">
        <v>15.245799999999999</v>
      </c>
      <c r="M164" t="s">
        <v>609</v>
      </c>
      <c r="N164" t="s">
        <v>25</v>
      </c>
      <c r="O164" t="str">
        <f t="shared" si="9"/>
        <v>yes</v>
      </c>
      <c r="P164" t="str">
        <f t="shared" si="10"/>
        <v>yes</v>
      </c>
      <c r="Q164" t="str">
        <f t="shared" si="11"/>
        <v>yes</v>
      </c>
    </row>
    <row r="165" spans="2:17" x14ac:dyDescent="0.3">
      <c r="B165">
        <v>1054</v>
      </c>
      <c r="C165">
        <v>1</v>
      </c>
      <c r="D165">
        <v>2</v>
      </c>
      <c r="E165" t="s">
        <v>250</v>
      </c>
      <c r="F165" t="s">
        <v>16</v>
      </c>
      <c r="G165">
        <v>26</v>
      </c>
      <c r="H165" t="str">
        <f t="shared" si="8"/>
        <v>Youth</v>
      </c>
      <c r="I165">
        <v>0</v>
      </c>
      <c r="J165">
        <v>0</v>
      </c>
      <c r="K165" s="1">
        <v>220844</v>
      </c>
      <c r="L165">
        <v>13.5</v>
      </c>
      <c r="M165" t="s">
        <v>609</v>
      </c>
      <c r="N165" t="s">
        <v>17</v>
      </c>
      <c r="O165" t="str">
        <f t="shared" si="9"/>
        <v>no</v>
      </c>
      <c r="P165" t="str">
        <f t="shared" si="10"/>
        <v>no</v>
      </c>
      <c r="Q165" t="str">
        <f t="shared" si="11"/>
        <v>no</v>
      </c>
    </row>
    <row r="166" spans="2:17" x14ac:dyDescent="0.3">
      <c r="B166">
        <v>1055</v>
      </c>
      <c r="C166">
        <v>0</v>
      </c>
      <c r="D166">
        <v>3</v>
      </c>
      <c r="E166" t="s">
        <v>251</v>
      </c>
      <c r="F166" t="s">
        <v>13</v>
      </c>
      <c r="G166">
        <v>30.2</v>
      </c>
      <c r="H166" t="str">
        <f t="shared" si="8"/>
        <v>Adult</v>
      </c>
      <c r="I166">
        <v>0</v>
      </c>
      <c r="J166">
        <v>0</v>
      </c>
      <c r="K166" s="1">
        <v>343271</v>
      </c>
      <c r="L166">
        <v>7</v>
      </c>
      <c r="M166" t="s">
        <v>609</v>
      </c>
      <c r="N166" t="s">
        <v>17</v>
      </c>
      <c r="O166" t="str">
        <f t="shared" si="9"/>
        <v>no</v>
      </c>
      <c r="P166" t="str">
        <f t="shared" si="10"/>
        <v>no</v>
      </c>
      <c r="Q166" t="str">
        <f t="shared" si="11"/>
        <v>no</v>
      </c>
    </row>
    <row r="167" spans="2:17" x14ac:dyDescent="0.3">
      <c r="B167">
        <v>1056</v>
      </c>
      <c r="C167">
        <v>0</v>
      </c>
      <c r="D167">
        <v>2</v>
      </c>
      <c r="E167" t="s">
        <v>252</v>
      </c>
      <c r="F167" t="s">
        <v>13</v>
      </c>
      <c r="G167">
        <v>41</v>
      </c>
      <c r="H167" t="str">
        <f t="shared" si="8"/>
        <v>Adult</v>
      </c>
      <c r="I167">
        <v>0</v>
      </c>
      <c r="J167">
        <v>0</v>
      </c>
      <c r="K167" s="1">
        <v>237393</v>
      </c>
      <c r="L167">
        <v>13</v>
      </c>
      <c r="M167" t="s">
        <v>609</v>
      </c>
      <c r="N167" t="s">
        <v>17</v>
      </c>
      <c r="O167" t="str">
        <f t="shared" si="9"/>
        <v>no</v>
      </c>
      <c r="P167" t="str">
        <f t="shared" si="10"/>
        <v>no</v>
      </c>
      <c r="Q167" t="str">
        <f t="shared" si="11"/>
        <v>no</v>
      </c>
    </row>
    <row r="168" spans="2:17" x14ac:dyDescent="0.3">
      <c r="B168">
        <v>1057</v>
      </c>
      <c r="C168">
        <v>1</v>
      </c>
      <c r="D168">
        <v>3</v>
      </c>
      <c r="E168" t="s">
        <v>253</v>
      </c>
      <c r="F168" t="s">
        <v>16</v>
      </c>
      <c r="G168">
        <v>26</v>
      </c>
      <c r="H168" t="str">
        <f t="shared" si="8"/>
        <v>Youth</v>
      </c>
      <c r="I168">
        <v>1</v>
      </c>
      <c r="J168">
        <v>1</v>
      </c>
      <c r="K168" s="1">
        <v>315153</v>
      </c>
      <c r="L168">
        <v>22.024999999999999</v>
      </c>
      <c r="M168" t="s">
        <v>609</v>
      </c>
      <c r="N168" t="s">
        <v>17</v>
      </c>
      <c r="O168" t="str">
        <f t="shared" si="9"/>
        <v>no</v>
      </c>
      <c r="P168" t="str">
        <f t="shared" si="10"/>
        <v>yes</v>
      </c>
      <c r="Q168" t="str">
        <f t="shared" si="11"/>
        <v>yes</v>
      </c>
    </row>
    <row r="169" spans="2:17" x14ac:dyDescent="0.3">
      <c r="B169">
        <v>1058</v>
      </c>
      <c r="C169">
        <v>0</v>
      </c>
      <c r="D169">
        <v>1</v>
      </c>
      <c r="E169" t="s">
        <v>254</v>
      </c>
      <c r="F169" t="s">
        <v>13</v>
      </c>
      <c r="G169">
        <v>48</v>
      </c>
      <c r="H169" t="str">
        <f t="shared" si="8"/>
        <v>Adult</v>
      </c>
      <c r="I169">
        <v>0</v>
      </c>
      <c r="J169">
        <v>0</v>
      </c>
      <c r="K169" s="1" t="s">
        <v>255</v>
      </c>
      <c r="L169">
        <v>50.495800000000003</v>
      </c>
      <c r="M169" t="s">
        <v>256</v>
      </c>
      <c r="N169" t="s">
        <v>25</v>
      </c>
      <c r="O169" t="str">
        <f t="shared" si="9"/>
        <v>no</v>
      </c>
      <c r="P169" t="str">
        <f t="shared" si="10"/>
        <v>no</v>
      </c>
      <c r="Q169" t="str">
        <f t="shared" si="11"/>
        <v>no</v>
      </c>
    </row>
    <row r="170" spans="2:17" x14ac:dyDescent="0.3">
      <c r="B170">
        <v>1059</v>
      </c>
      <c r="C170">
        <v>0</v>
      </c>
      <c r="D170">
        <v>3</v>
      </c>
      <c r="E170" t="s">
        <v>257</v>
      </c>
      <c r="F170" t="s">
        <v>13</v>
      </c>
      <c r="G170">
        <v>18</v>
      </c>
      <c r="H170" t="str">
        <f t="shared" si="8"/>
        <v>Youth</v>
      </c>
      <c r="I170">
        <v>2</v>
      </c>
      <c r="J170">
        <v>2</v>
      </c>
      <c r="K170" s="1" t="s">
        <v>258</v>
      </c>
      <c r="L170">
        <v>34.375</v>
      </c>
      <c r="M170" t="s">
        <v>609</v>
      </c>
      <c r="N170" t="s">
        <v>17</v>
      </c>
      <c r="O170" t="str">
        <f t="shared" si="9"/>
        <v>no</v>
      </c>
      <c r="P170" t="str">
        <f t="shared" si="10"/>
        <v>yes</v>
      </c>
      <c r="Q170" t="str">
        <f t="shared" si="11"/>
        <v>yes</v>
      </c>
    </row>
    <row r="171" spans="2:17" x14ac:dyDescent="0.3">
      <c r="B171">
        <v>1060</v>
      </c>
      <c r="C171">
        <v>1</v>
      </c>
      <c r="D171">
        <v>1</v>
      </c>
      <c r="E171" t="s">
        <v>259</v>
      </c>
      <c r="F171" t="s">
        <v>16</v>
      </c>
      <c r="G171">
        <v>30.2</v>
      </c>
      <c r="H171" t="str">
        <f t="shared" si="8"/>
        <v>Adult</v>
      </c>
      <c r="I171">
        <v>0</v>
      </c>
      <c r="J171">
        <v>0</v>
      </c>
      <c r="K171" s="1">
        <v>17770</v>
      </c>
      <c r="L171">
        <v>27.720800000000001</v>
      </c>
      <c r="M171" t="s">
        <v>609</v>
      </c>
      <c r="N171" t="s">
        <v>25</v>
      </c>
      <c r="O171" t="str">
        <f t="shared" si="9"/>
        <v>no</v>
      </c>
      <c r="P171" t="str">
        <f t="shared" si="10"/>
        <v>no</v>
      </c>
      <c r="Q171" t="str">
        <f t="shared" si="11"/>
        <v>no</v>
      </c>
    </row>
    <row r="172" spans="2:17" x14ac:dyDescent="0.3">
      <c r="B172">
        <v>1061</v>
      </c>
      <c r="C172">
        <v>1</v>
      </c>
      <c r="D172">
        <v>3</v>
      </c>
      <c r="E172" t="s">
        <v>260</v>
      </c>
      <c r="F172" t="s">
        <v>16</v>
      </c>
      <c r="G172">
        <v>22</v>
      </c>
      <c r="H172" t="str">
        <f t="shared" si="8"/>
        <v>Youth</v>
      </c>
      <c r="I172">
        <v>0</v>
      </c>
      <c r="J172">
        <v>0</v>
      </c>
      <c r="K172" s="1">
        <v>7548</v>
      </c>
      <c r="L172">
        <v>8.9625000000000004</v>
      </c>
      <c r="M172" t="s">
        <v>609</v>
      </c>
      <c r="N172" t="s">
        <v>17</v>
      </c>
      <c r="O172" t="str">
        <f t="shared" si="9"/>
        <v>no</v>
      </c>
      <c r="P172" t="str">
        <f t="shared" si="10"/>
        <v>no</v>
      </c>
      <c r="Q172" t="str">
        <f t="shared" si="11"/>
        <v>no</v>
      </c>
    </row>
    <row r="173" spans="2:17" x14ac:dyDescent="0.3">
      <c r="B173">
        <v>1062</v>
      </c>
      <c r="C173">
        <v>0</v>
      </c>
      <c r="D173">
        <v>3</v>
      </c>
      <c r="E173" t="s">
        <v>261</v>
      </c>
      <c r="F173" t="s">
        <v>13</v>
      </c>
      <c r="G173">
        <v>30.2</v>
      </c>
      <c r="H173" t="str">
        <f t="shared" si="8"/>
        <v>Adult</v>
      </c>
      <c r="I173">
        <v>0</v>
      </c>
      <c r="J173">
        <v>0</v>
      </c>
      <c r="K173" s="1" t="s">
        <v>262</v>
      </c>
      <c r="L173">
        <v>7.55</v>
      </c>
      <c r="M173" t="s">
        <v>609</v>
      </c>
      <c r="N173" t="s">
        <v>17</v>
      </c>
      <c r="O173" t="str">
        <f t="shared" si="9"/>
        <v>no</v>
      </c>
      <c r="P173" t="str">
        <f t="shared" si="10"/>
        <v>no</v>
      </c>
      <c r="Q173" t="str">
        <f t="shared" si="11"/>
        <v>no</v>
      </c>
    </row>
    <row r="174" spans="2:17" x14ac:dyDescent="0.3">
      <c r="B174">
        <v>1063</v>
      </c>
      <c r="C174">
        <v>0</v>
      </c>
      <c r="D174">
        <v>3</v>
      </c>
      <c r="E174" t="s">
        <v>263</v>
      </c>
      <c r="F174" t="s">
        <v>13</v>
      </c>
      <c r="G174">
        <v>27</v>
      </c>
      <c r="H174" t="str">
        <f t="shared" si="8"/>
        <v>Youth</v>
      </c>
      <c r="I174">
        <v>0</v>
      </c>
      <c r="J174">
        <v>0</v>
      </c>
      <c r="K174" s="1">
        <v>2670</v>
      </c>
      <c r="L174">
        <v>7.2249999999999996</v>
      </c>
      <c r="M174" t="s">
        <v>609</v>
      </c>
      <c r="N174" t="s">
        <v>25</v>
      </c>
      <c r="O174" t="str">
        <f t="shared" si="9"/>
        <v>no</v>
      </c>
      <c r="P174" t="str">
        <f t="shared" si="10"/>
        <v>no</v>
      </c>
      <c r="Q174" t="str">
        <f t="shared" si="11"/>
        <v>no</v>
      </c>
    </row>
    <row r="175" spans="2:17" x14ac:dyDescent="0.3">
      <c r="B175">
        <v>1064</v>
      </c>
      <c r="C175">
        <v>0</v>
      </c>
      <c r="D175">
        <v>3</v>
      </c>
      <c r="E175" t="s">
        <v>264</v>
      </c>
      <c r="F175" t="s">
        <v>13</v>
      </c>
      <c r="G175">
        <v>23</v>
      </c>
      <c r="H175" t="str">
        <f t="shared" si="8"/>
        <v>Youth</v>
      </c>
      <c r="I175">
        <v>1</v>
      </c>
      <c r="J175">
        <v>0</v>
      </c>
      <c r="K175" s="1">
        <v>347072</v>
      </c>
      <c r="L175">
        <v>13.9</v>
      </c>
      <c r="M175" t="s">
        <v>609</v>
      </c>
      <c r="N175" t="s">
        <v>17</v>
      </c>
      <c r="O175" t="str">
        <f t="shared" si="9"/>
        <v>no</v>
      </c>
      <c r="P175" t="str">
        <f t="shared" si="10"/>
        <v>yes</v>
      </c>
      <c r="Q175" t="str">
        <f t="shared" si="11"/>
        <v>no</v>
      </c>
    </row>
    <row r="176" spans="2:17" x14ac:dyDescent="0.3">
      <c r="B176">
        <v>1065</v>
      </c>
      <c r="C176">
        <v>0</v>
      </c>
      <c r="D176">
        <v>3</v>
      </c>
      <c r="E176" t="s">
        <v>265</v>
      </c>
      <c r="F176" t="s">
        <v>13</v>
      </c>
      <c r="G176">
        <v>30.2</v>
      </c>
      <c r="H176" t="str">
        <f t="shared" si="8"/>
        <v>Adult</v>
      </c>
      <c r="I176">
        <v>0</v>
      </c>
      <c r="J176">
        <v>0</v>
      </c>
      <c r="K176" s="1">
        <v>2673</v>
      </c>
      <c r="L176">
        <v>7.2291999999999996</v>
      </c>
      <c r="M176" t="s">
        <v>609</v>
      </c>
      <c r="N176" t="s">
        <v>25</v>
      </c>
      <c r="O176" t="str">
        <f t="shared" si="9"/>
        <v>no</v>
      </c>
      <c r="P176" t="str">
        <f t="shared" si="10"/>
        <v>no</v>
      </c>
      <c r="Q176" t="str">
        <f t="shared" si="11"/>
        <v>no</v>
      </c>
    </row>
    <row r="177" spans="2:17" x14ac:dyDescent="0.3">
      <c r="B177">
        <v>1066</v>
      </c>
      <c r="C177">
        <v>0</v>
      </c>
      <c r="D177">
        <v>3</v>
      </c>
      <c r="E177" t="s">
        <v>266</v>
      </c>
      <c r="F177" t="s">
        <v>13</v>
      </c>
      <c r="G177">
        <v>40</v>
      </c>
      <c r="H177" t="str">
        <f t="shared" si="8"/>
        <v>Adult</v>
      </c>
      <c r="I177">
        <v>1</v>
      </c>
      <c r="J177">
        <v>5</v>
      </c>
      <c r="K177" s="1">
        <v>347077</v>
      </c>
      <c r="L177">
        <v>31.387499999999999</v>
      </c>
      <c r="M177" t="s">
        <v>609</v>
      </c>
      <c r="N177" t="s">
        <v>17</v>
      </c>
      <c r="O177" t="str">
        <f t="shared" si="9"/>
        <v>no</v>
      </c>
      <c r="P177" t="str">
        <f t="shared" si="10"/>
        <v>yes</v>
      </c>
      <c r="Q177" t="str">
        <f t="shared" si="11"/>
        <v>yes</v>
      </c>
    </row>
    <row r="178" spans="2:17" x14ac:dyDescent="0.3">
      <c r="B178">
        <v>1067</v>
      </c>
      <c r="C178">
        <v>1</v>
      </c>
      <c r="D178">
        <v>2</v>
      </c>
      <c r="E178" t="s">
        <v>267</v>
      </c>
      <c r="F178" t="s">
        <v>16</v>
      </c>
      <c r="G178">
        <v>15</v>
      </c>
      <c r="H178" t="str">
        <f t="shared" si="8"/>
        <v>Teen</v>
      </c>
      <c r="I178">
        <v>0</v>
      </c>
      <c r="J178">
        <v>2</v>
      </c>
      <c r="K178" s="1">
        <v>29750</v>
      </c>
      <c r="L178">
        <v>39</v>
      </c>
      <c r="M178" t="s">
        <v>609</v>
      </c>
      <c r="N178" t="s">
        <v>17</v>
      </c>
      <c r="O178" t="str">
        <f t="shared" si="9"/>
        <v>yes</v>
      </c>
      <c r="P178" t="str">
        <f t="shared" si="10"/>
        <v>no</v>
      </c>
      <c r="Q178" t="str">
        <f t="shared" si="11"/>
        <v>yes</v>
      </c>
    </row>
    <row r="179" spans="2:17" x14ac:dyDescent="0.3">
      <c r="B179">
        <v>1068</v>
      </c>
      <c r="C179">
        <v>1</v>
      </c>
      <c r="D179">
        <v>2</v>
      </c>
      <c r="E179" t="s">
        <v>268</v>
      </c>
      <c r="F179" t="s">
        <v>16</v>
      </c>
      <c r="G179">
        <v>20</v>
      </c>
      <c r="H179" t="str">
        <f t="shared" si="8"/>
        <v>Youth</v>
      </c>
      <c r="I179">
        <v>0</v>
      </c>
      <c r="J179">
        <v>0</v>
      </c>
      <c r="K179" s="1" t="s">
        <v>269</v>
      </c>
      <c r="L179">
        <v>36.75</v>
      </c>
      <c r="M179" t="s">
        <v>609</v>
      </c>
      <c r="N179" t="s">
        <v>17</v>
      </c>
      <c r="O179" t="str">
        <f t="shared" si="9"/>
        <v>no</v>
      </c>
      <c r="P179" t="str">
        <f t="shared" si="10"/>
        <v>no</v>
      </c>
      <c r="Q179" t="str">
        <f t="shared" si="11"/>
        <v>no</v>
      </c>
    </row>
    <row r="180" spans="2:17" x14ac:dyDescent="0.3">
      <c r="B180">
        <v>1069</v>
      </c>
      <c r="C180">
        <v>0</v>
      </c>
      <c r="D180">
        <v>1</v>
      </c>
      <c r="E180" t="s">
        <v>270</v>
      </c>
      <c r="F180" t="s">
        <v>13</v>
      </c>
      <c r="G180">
        <v>54</v>
      </c>
      <c r="H180" t="str">
        <f t="shared" si="8"/>
        <v>Adult</v>
      </c>
      <c r="I180">
        <v>1</v>
      </c>
      <c r="J180">
        <v>0</v>
      </c>
      <c r="K180" s="1">
        <v>11778</v>
      </c>
      <c r="L180">
        <v>55.441699999999997</v>
      </c>
      <c r="M180" t="s">
        <v>167</v>
      </c>
      <c r="N180" t="s">
        <v>25</v>
      </c>
      <c r="O180" t="str">
        <f t="shared" si="9"/>
        <v>no</v>
      </c>
      <c r="P180" t="str">
        <f t="shared" si="10"/>
        <v>yes</v>
      </c>
      <c r="Q180" t="str">
        <f t="shared" si="11"/>
        <v>no</v>
      </c>
    </row>
    <row r="181" spans="2:17" x14ac:dyDescent="0.3">
      <c r="B181">
        <v>1070</v>
      </c>
      <c r="C181">
        <v>1</v>
      </c>
      <c r="D181">
        <v>2</v>
      </c>
      <c r="E181" t="s">
        <v>271</v>
      </c>
      <c r="F181" t="s">
        <v>16</v>
      </c>
      <c r="G181">
        <v>36</v>
      </c>
      <c r="H181" t="str">
        <f t="shared" si="8"/>
        <v>Adult</v>
      </c>
      <c r="I181">
        <v>0</v>
      </c>
      <c r="J181">
        <v>3</v>
      </c>
      <c r="K181" s="1">
        <v>230136</v>
      </c>
      <c r="L181">
        <v>39</v>
      </c>
      <c r="M181" t="s">
        <v>272</v>
      </c>
      <c r="N181" t="s">
        <v>17</v>
      </c>
      <c r="O181" t="str">
        <f t="shared" si="9"/>
        <v>no</v>
      </c>
      <c r="P181" t="str">
        <f t="shared" si="10"/>
        <v>no</v>
      </c>
      <c r="Q181" t="str">
        <f t="shared" si="11"/>
        <v>yes</v>
      </c>
    </row>
    <row r="182" spans="2:17" x14ac:dyDescent="0.3">
      <c r="B182">
        <v>1071</v>
      </c>
      <c r="C182">
        <v>1</v>
      </c>
      <c r="D182">
        <v>1</v>
      </c>
      <c r="E182" t="s">
        <v>273</v>
      </c>
      <c r="F182" t="s">
        <v>16</v>
      </c>
      <c r="G182">
        <v>64</v>
      </c>
      <c r="H182" t="str">
        <f t="shared" si="8"/>
        <v>Elder</v>
      </c>
      <c r="I182">
        <v>0</v>
      </c>
      <c r="J182">
        <v>2</v>
      </c>
      <c r="K182" s="1" t="s">
        <v>274</v>
      </c>
      <c r="L182">
        <v>83.158299999999997</v>
      </c>
      <c r="M182" t="s">
        <v>275</v>
      </c>
      <c r="N182" t="s">
        <v>25</v>
      </c>
      <c r="O182" t="str">
        <f t="shared" si="9"/>
        <v>no</v>
      </c>
      <c r="P182" t="str">
        <f t="shared" si="10"/>
        <v>no</v>
      </c>
      <c r="Q182" t="str">
        <f t="shared" si="11"/>
        <v>yes</v>
      </c>
    </row>
    <row r="183" spans="2:17" x14ac:dyDescent="0.3">
      <c r="B183">
        <v>1072</v>
      </c>
      <c r="C183">
        <v>0</v>
      </c>
      <c r="D183">
        <v>2</v>
      </c>
      <c r="E183" t="s">
        <v>276</v>
      </c>
      <c r="F183" t="s">
        <v>13</v>
      </c>
      <c r="G183">
        <v>30</v>
      </c>
      <c r="H183" t="str">
        <f t="shared" si="8"/>
        <v>Adult</v>
      </c>
      <c r="I183">
        <v>0</v>
      </c>
      <c r="J183">
        <v>0</v>
      </c>
      <c r="K183" s="1">
        <v>233478</v>
      </c>
      <c r="L183">
        <v>13</v>
      </c>
      <c r="M183" t="s">
        <v>609</v>
      </c>
      <c r="N183" t="s">
        <v>17</v>
      </c>
      <c r="O183" t="str">
        <f t="shared" si="9"/>
        <v>no</v>
      </c>
      <c r="P183" t="str">
        <f t="shared" si="10"/>
        <v>no</v>
      </c>
      <c r="Q183" t="str">
        <f t="shared" si="11"/>
        <v>no</v>
      </c>
    </row>
    <row r="184" spans="2:17" x14ac:dyDescent="0.3">
      <c r="B184">
        <v>1073</v>
      </c>
      <c r="C184">
        <v>0</v>
      </c>
      <c r="D184">
        <v>1</v>
      </c>
      <c r="E184" t="s">
        <v>277</v>
      </c>
      <c r="F184" t="s">
        <v>13</v>
      </c>
      <c r="G184">
        <v>37</v>
      </c>
      <c r="H184" t="str">
        <f t="shared" si="8"/>
        <v>Adult</v>
      </c>
      <c r="I184">
        <v>1</v>
      </c>
      <c r="J184">
        <v>1</v>
      </c>
      <c r="K184" s="1" t="s">
        <v>274</v>
      </c>
      <c r="L184">
        <v>83.158299999999997</v>
      </c>
      <c r="M184" t="s">
        <v>278</v>
      </c>
      <c r="N184" t="s">
        <v>25</v>
      </c>
      <c r="O184" t="str">
        <f t="shared" si="9"/>
        <v>no</v>
      </c>
      <c r="P184" t="str">
        <f t="shared" si="10"/>
        <v>yes</v>
      </c>
      <c r="Q184" t="str">
        <f t="shared" si="11"/>
        <v>yes</v>
      </c>
    </row>
    <row r="185" spans="2:17" x14ac:dyDescent="0.3">
      <c r="B185">
        <v>1074</v>
      </c>
      <c r="C185">
        <v>1</v>
      </c>
      <c r="D185">
        <v>1</v>
      </c>
      <c r="E185" t="s">
        <v>279</v>
      </c>
      <c r="F185" t="s">
        <v>16</v>
      </c>
      <c r="G185">
        <v>18</v>
      </c>
      <c r="H185" t="str">
        <f t="shared" si="8"/>
        <v>Youth</v>
      </c>
      <c r="I185">
        <v>1</v>
      </c>
      <c r="J185">
        <v>0</v>
      </c>
      <c r="K185" s="1">
        <v>113773</v>
      </c>
      <c r="L185">
        <v>53.1</v>
      </c>
      <c r="M185" t="s">
        <v>280</v>
      </c>
      <c r="N185" t="s">
        <v>17</v>
      </c>
      <c r="O185" t="str">
        <f t="shared" si="9"/>
        <v>no</v>
      </c>
      <c r="P185" t="str">
        <f t="shared" si="10"/>
        <v>yes</v>
      </c>
      <c r="Q185" t="str">
        <f t="shared" si="11"/>
        <v>no</v>
      </c>
    </row>
    <row r="186" spans="2:17" x14ac:dyDescent="0.3">
      <c r="B186">
        <v>1075</v>
      </c>
      <c r="C186">
        <v>0</v>
      </c>
      <c r="D186">
        <v>3</v>
      </c>
      <c r="E186" t="s">
        <v>281</v>
      </c>
      <c r="F186" t="s">
        <v>13</v>
      </c>
      <c r="G186">
        <v>30.2</v>
      </c>
      <c r="H186" t="str">
        <f t="shared" si="8"/>
        <v>Adult</v>
      </c>
      <c r="I186">
        <v>0</v>
      </c>
      <c r="J186">
        <v>0</v>
      </c>
      <c r="K186" s="1">
        <v>7935</v>
      </c>
      <c r="L186">
        <v>7.75</v>
      </c>
      <c r="M186" t="s">
        <v>609</v>
      </c>
      <c r="N186" t="s">
        <v>14</v>
      </c>
      <c r="O186" t="str">
        <f t="shared" si="9"/>
        <v>no</v>
      </c>
      <c r="P186" t="str">
        <f t="shared" si="10"/>
        <v>no</v>
      </c>
      <c r="Q186" t="str">
        <f t="shared" si="11"/>
        <v>no</v>
      </c>
    </row>
    <row r="187" spans="2:17" x14ac:dyDescent="0.3">
      <c r="B187">
        <v>1076</v>
      </c>
      <c r="C187">
        <v>1</v>
      </c>
      <c r="D187">
        <v>1</v>
      </c>
      <c r="E187" t="s">
        <v>282</v>
      </c>
      <c r="F187" t="s">
        <v>16</v>
      </c>
      <c r="G187">
        <v>27</v>
      </c>
      <c r="H187" t="str">
        <f t="shared" si="8"/>
        <v>Youth</v>
      </c>
      <c r="I187">
        <v>1</v>
      </c>
      <c r="J187">
        <v>1</v>
      </c>
      <c r="K187" s="1" t="s">
        <v>283</v>
      </c>
      <c r="L187">
        <v>247.52080000000001</v>
      </c>
      <c r="M187" t="s">
        <v>284</v>
      </c>
      <c r="N187" t="s">
        <v>25</v>
      </c>
      <c r="O187" t="str">
        <f t="shared" si="9"/>
        <v>no</v>
      </c>
      <c r="P187" t="str">
        <f t="shared" si="10"/>
        <v>yes</v>
      </c>
      <c r="Q187" t="str">
        <f t="shared" si="11"/>
        <v>yes</v>
      </c>
    </row>
    <row r="188" spans="2:17" x14ac:dyDescent="0.3">
      <c r="B188">
        <v>1077</v>
      </c>
      <c r="C188">
        <v>0</v>
      </c>
      <c r="D188">
        <v>2</v>
      </c>
      <c r="E188" t="s">
        <v>285</v>
      </c>
      <c r="F188" t="s">
        <v>13</v>
      </c>
      <c r="G188">
        <v>40</v>
      </c>
      <c r="H188" t="str">
        <f t="shared" si="8"/>
        <v>Adult</v>
      </c>
      <c r="I188">
        <v>0</v>
      </c>
      <c r="J188">
        <v>0</v>
      </c>
      <c r="K188" s="1">
        <v>239059</v>
      </c>
      <c r="L188">
        <v>16</v>
      </c>
      <c r="M188" t="s">
        <v>609</v>
      </c>
      <c r="N188" t="s">
        <v>17</v>
      </c>
      <c r="O188" t="str">
        <f t="shared" si="9"/>
        <v>no</v>
      </c>
      <c r="P188" t="str">
        <f t="shared" si="10"/>
        <v>no</v>
      </c>
      <c r="Q188" t="str">
        <f t="shared" si="11"/>
        <v>no</v>
      </c>
    </row>
    <row r="189" spans="2:17" x14ac:dyDescent="0.3">
      <c r="B189">
        <v>1078</v>
      </c>
      <c r="C189">
        <v>1</v>
      </c>
      <c r="D189">
        <v>2</v>
      </c>
      <c r="E189" t="s">
        <v>286</v>
      </c>
      <c r="F189" t="s">
        <v>16</v>
      </c>
      <c r="G189">
        <v>21</v>
      </c>
      <c r="H189" t="str">
        <f t="shared" si="8"/>
        <v>Youth</v>
      </c>
      <c r="I189">
        <v>0</v>
      </c>
      <c r="J189">
        <v>1</v>
      </c>
      <c r="K189" s="1" t="s">
        <v>287</v>
      </c>
      <c r="L189">
        <v>21</v>
      </c>
      <c r="M189" t="s">
        <v>609</v>
      </c>
      <c r="N189" t="s">
        <v>17</v>
      </c>
      <c r="O189" t="str">
        <f t="shared" si="9"/>
        <v>no</v>
      </c>
      <c r="P189" t="str">
        <f t="shared" si="10"/>
        <v>no</v>
      </c>
      <c r="Q189" t="str">
        <f t="shared" si="11"/>
        <v>yes</v>
      </c>
    </row>
    <row r="190" spans="2:17" x14ac:dyDescent="0.3">
      <c r="B190">
        <v>1079</v>
      </c>
      <c r="C190">
        <v>0</v>
      </c>
      <c r="D190">
        <v>3</v>
      </c>
      <c r="E190" t="s">
        <v>288</v>
      </c>
      <c r="F190" t="s">
        <v>13</v>
      </c>
      <c r="G190">
        <v>17</v>
      </c>
      <c r="H190" t="str">
        <f t="shared" si="8"/>
        <v>Teen</v>
      </c>
      <c r="I190">
        <v>2</v>
      </c>
      <c r="J190">
        <v>0</v>
      </c>
      <c r="K190" s="1" t="s">
        <v>289</v>
      </c>
      <c r="L190">
        <v>8.0500000000000007</v>
      </c>
      <c r="M190" t="s">
        <v>609</v>
      </c>
      <c r="N190" t="s">
        <v>17</v>
      </c>
      <c r="O190" t="str">
        <f t="shared" si="9"/>
        <v>yes</v>
      </c>
      <c r="P190" t="str">
        <f t="shared" si="10"/>
        <v>yes</v>
      </c>
      <c r="Q190" t="str">
        <f t="shared" si="11"/>
        <v>no</v>
      </c>
    </row>
    <row r="191" spans="2:17" x14ac:dyDescent="0.3">
      <c r="B191">
        <v>1080</v>
      </c>
      <c r="C191">
        <v>1</v>
      </c>
      <c r="D191">
        <v>3</v>
      </c>
      <c r="E191" t="s">
        <v>290</v>
      </c>
      <c r="F191" t="s">
        <v>16</v>
      </c>
      <c r="G191">
        <v>30.2</v>
      </c>
      <c r="H191" t="str">
        <f t="shared" si="8"/>
        <v>Adult</v>
      </c>
      <c r="I191">
        <v>8</v>
      </c>
      <c r="J191">
        <v>2</v>
      </c>
      <c r="K191" s="1" t="s">
        <v>291</v>
      </c>
      <c r="L191">
        <v>69.55</v>
      </c>
      <c r="M191" t="s">
        <v>609</v>
      </c>
      <c r="N191" t="s">
        <v>17</v>
      </c>
      <c r="O191" t="str">
        <f t="shared" si="9"/>
        <v>no</v>
      </c>
      <c r="P191" t="str">
        <f t="shared" si="10"/>
        <v>yes</v>
      </c>
      <c r="Q191" t="str">
        <f t="shared" si="11"/>
        <v>yes</v>
      </c>
    </row>
    <row r="192" spans="2:17" x14ac:dyDescent="0.3">
      <c r="B192">
        <v>1081</v>
      </c>
      <c r="C192">
        <v>0</v>
      </c>
      <c r="D192">
        <v>2</v>
      </c>
      <c r="E192" t="s">
        <v>292</v>
      </c>
      <c r="F192" t="s">
        <v>13</v>
      </c>
      <c r="G192">
        <v>40</v>
      </c>
      <c r="H192" t="str">
        <f t="shared" si="8"/>
        <v>Adult</v>
      </c>
      <c r="I192">
        <v>0</v>
      </c>
      <c r="J192">
        <v>0</v>
      </c>
      <c r="K192" s="1">
        <v>28221</v>
      </c>
      <c r="L192">
        <v>13</v>
      </c>
      <c r="M192" t="s">
        <v>609</v>
      </c>
      <c r="N192" t="s">
        <v>17</v>
      </c>
      <c r="O192" t="str">
        <f t="shared" si="9"/>
        <v>no</v>
      </c>
      <c r="P192" t="str">
        <f t="shared" si="10"/>
        <v>no</v>
      </c>
      <c r="Q192" t="str">
        <f t="shared" si="11"/>
        <v>no</v>
      </c>
    </row>
    <row r="193" spans="2:17" x14ac:dyDescent="0.3">
      <c r="B193">
        <v>1082</v>
      </c>
      <c r="C193">
        <v>0</v>
      </c>
      <c r="D193">
        <v>2</v>
      </c>
      <c r="E193" t="s">
        <v>293</v>
      </c>
      <c r="F193" t="s">
        <v>13</v>
      </c>
      <c r="G193">
        <v>34</v>
      </c>
      <c r="H193" t="str">
        <f t="shared" si="8"/>
        <v>Adult</v>
      </c>
      <c r="I193">
        <v>1</v>
      </c>
      <c r="J193">
        <v>0</v>
      </c>
      <c r="K193" s="1">
        <v>226875</v>
      </c>
      <c r="L193">
        <v>26</v>
      </c>
      <c r="M193" t="s">
        <v>609</v>
      </c>
      <c r="N193" t="s">
        <v>17</v>
      </c>
      <c r="O193" t="str">
        <f t="shared" si="9"/>
        <v>no</v>
      </c>
      <c r="P193" t="str">
        <f t="shared" si="10"/>
        <v>yes</v>
      </c>
      <c r="Q193" t="str">
        <f t="shared" si="11"/>
        <v>no</v>
      </c>
    </row>
    <row r="194" spans="2:17" x14ac:dyDescent="0.3">
      <c r="B194">
        <v>1083</v>
      </c>
      <c r="C194">
        <v>0</v>
      </c>
      <c r="D194">
        <v>1</v>
      </c>
      <c r="E194" t="s">
        <v>294</v>
      </c>
      <c r="F194" t="s">
        <v>13</v>
      </c>
      <c r="G194">
        <v>30.2</v>
      </c>
      <c r="H194" t="str">
        <f t="shared" si="8"/>
        <v>Adult</v>
      </c>
      <c r="I194">
        <v>0</v>
      </c>
      <c r="J194">
        <v>0</v>
      </c>
      <c r="K194" s="1">
        <v>111163</v>
      </c>
      <c r="L194">
        <v>26</v>
      </c>
      <c r="M194" t="s">
        <v>609</v>
      </c>
      <c r="N194" t="s">
        <v>17</v>
      </c>
      <c r="O194" t="str">
        <f t="shared" si="9"/>
        <v>no</v>
      </c>
      <c r="P194" t="str">
        <f t="shared" si="10"/>
        <v>no</v>
      </c>
      <c r="Q194" t="str">
        <f t="shared" si="11"/>
        <v>no</v>
      </c>
    </row>
    <row r="195" spans="2:17" x14ac:dyDescent="0.3">
      <c r="B195">
        <v>1084</v>
      </c>
      <c r="C195">
        <v>0</v>
      </c>
      <c r="D195">
        <v>3</v>
      </c>
      <c r="E195" t="s">
        <v>295</v>
      </c>
      <c r="F195" t="s">
        <v>13</v>
      </c>
      <c r="G195">
        <v>11.5</v>
      </c>
      <c r="H195" t="str">
        <f t="shared" ref="H195:H258" si="12">IF(G195&lt;18,"Teen",IF(G195&lt;30,"Youth",IF(G195&lt;60,"Adult",IF(G195&gt;=60,"Elder"))))</f>
        <v>Teen</v>
      </c>
      <c r="I195">
        <v>1</v>
      </c>
      <c r="J195">
        <v>1</v>
      </c>
      <c r="K195" s="1" t="s">
        <v>296</v>
      </c>
      <c r="L195">
        <v>14.5</v>
      </c>
      <c r="M195" t="s">
        <v>609</v>
      </c>
      <c r="N195" t="s">
        <v>17</v>
      </c>
      <c r="O195" t="str">
        <f t="shared" si="9"/>
        <v>yes</v>
      </c>
      <c r="P195" t="str">
        <f t="shared" si="10"/>
        <v>yes</v>
      </c>
      <c r="Q195" t="str">
        <f t="shared" si="11"/>
        <v>yes</v>
      </c>
    </row>
    <row r="196" spans="2:17" x14ac:dyDescent="0.3">
      <c r="B196">
        <v>1085</v>
      </c>
      <c r="C196">
        <v>0</v>
      </c>
      <c r="D196">
        <v>2</v>
      </c>
      <c r="E196" t="s">
        <v>297</v>
      </c>
      <c r="F196" t="s">
        <v>13</v>
      </c>
      <c r="G196">
        <v>61</v>
      </c>
      <c r="H196" t="str">
        <f t="shared" si="12"/>
        <v>Elder</v>
      </c>
      <c r="I196">
        <v>0</v>
      </c>
      <c r="J196">
        <v>0</v>
      </c>
      <c r="K196" s="1">
        <v>235509</v>
      </c>
      <c r="L196">
        <v>12.35</v>
      </c>
      <c r="M196" t="s">
        <v>609</v>
      </c>
      <c r="N196" t="s">
        <v>14</v>
      </c>
      <c r="O196" t="str">
        <f t="shared" ref="O196:O259" si="13">IF(G196&lt;18,"yes","no")</f>
        <v>no</v>
      </c>
      <c r="P196" t="str">
        <f t="shared" ref="P196:P259" si="14">IF(I196&gt;0,"yes","no")</f>
        <v>no</v>
      </c>
      <c r="Q196" t="str">
        <f t="shared" ref="Q196:Q259" si="15">IF(J196&gt;0,"yes","no")</f>
        <v>no</v>
      </c>
    </row>
    <row r="197" spans="2:17" x14ac:dyDescent="0.3">
      <c r="B197">
        <v>1086</v>
      </c>
      <c r="C197">
        <v>0</v>
      </c>
      <c r="D197">
        <v>2</v>
      </c>
      <c r="E197" t="s">
        <v>298</v>
      </c>
      <c r="F197" t="s">
        <v>13</v>
      </c>
      <c r="G197">
        <v>8</v>
      </c>
      <c r="H197" t="str">
        <f t="shared" si="12"/>
        <v>Teen</v>
      </c>
      <c r="I197">
        <v>0</v>
      </c>
      <c r="J197">
        <v>2</v>
      </c>
      <c r="K197" s="1">
        <v>28220</v>
      </c>
      <c r="L197">
        <v>32.5</v>
      </c>
      <c r="M197" t="s">
        <v>609</v>
      </c>
      <c r="N197" t="s">
        <v>17</v>
      </c>
      <c r="O197" t="str">
        <f t="shared" si="13"/>
        <v>yes</v>
      </c>
      <c r="P197" t="str">
        <f t="shared" si="14"/>
        <v>no</v>
      </c>
      <c r="Q197" t="str">
        <f t="shared" si="15"/>
        <v>yes</v>
      </c>
    </row>
    <row r="198" spans="2:17" x14ac:dyDescent="0.3">
      <c r="B198">
        <v>1087</v>
      </c>
      <c r="C198">
        <v>0</v>
      </c>
      <c r="D198">
        <v>3</v>
      </c>
      <c r="E198" t="s">
        <v>299</v>
      </c>
      <c r="F198" t="s">
        <v>13</v>
      </c>
      <c r="G198">
        <v>33</v>
      </c>
      <c r="H198" t="str">
        <f t="shared" si="12"/>
        <v>Adult</v>
      </c>
      <c r="I198">
        <v>0</v>
      </c>
      <c r="J198">
        <v>0</v>
      </c>
      <c r="K198" s="1">
        <v>347465</v>
      </c>
      <c r="L198">
        <v>7.8541999999999996</v>
      </c>
      <c r="M198" t="s">
        <v>609</v>
      </c>
      <c r="N198" t="s">
        <v>17</v>
      </c>
      <c r="O198" t="str">
        <f t="shared" si="13"/>
        <v>no</v>
      </c>
      <c r="P198" t="str">
        <f t="shared" si="14"/>
        <v>no</v>
      </c>
      <c r="Q198" t="str">
        <f t="shared" si="15"/>
        <v>no</v>
      </c>
    </row>
    <row r="199" spans="2:17" x14ac:dyDescent="0.3">
      <c r="B199">
        <v>1088</v>
      </c>
      <c r="C199">
        <v>0</v>
      </c>
      <c r="D199">
        <v>1</v>
      </c>
      <c r="E199" t="s">
        <v>300</v>
      </c>
      <c r="F199" t="s">
        <v>13</v>
      </c>
      <c r="G199">
        <v>6</v>
      </c>
      <c r="H199" t="str">
        <f t="shared" si="12"/>
        <v>Teen</v>
      </c>
      <c r="I199">
        <v>0</v>
      </c>
      <c r="J199">
        <v>2</v>
      </c>
      <c r="K199" s="1">
        <v>16966</v>
      </c>
      <c r="L199">
        <v>134.5</v>
      </c>
      <c r="M199" t="s">
        <v>301</v>
      </c>
      <c r="N199" t="s">
        <v>25</v>
      </c>
      <c r="O199" t="str">
        <f t="shared" si="13"/>
        <v>yes</v>
      </c>
      <c r="P199" t="str">
        <f t="shared" si="14"/>
        <v>no</v>
      </c>
      <c r="Q199" t="str">
        <f t="shared" si="15"/>
        <v>yes</v>
      </c>
    </row>
    <row r="200" spans="2:17" x14ac:dyDescent="0.3">
      <c r="B200">
        <v>1089</v>
      </c>
      <c r="C200">
        <v>1</v>
      </c>
      <c r="D200">
        <v>3</v>
      </c>
      <c r="E200" t="s">
        <v>302</v>
      </c>
      <c r="F200" t="s">
        <v>16</v>
      </c>
      <c r="G200">
        <v>18</v>
      </c>
      <c r="H200" t="str">
        <f t="shared" si="12"/>
        <v>Youth</v>
      </c>
      <c r="I200">
        <v>0</v>
      </c>
      <c r="J200">
        <v>0</v>
      </c>
      <c r="K200" s="1">
        <v>347066</v>
      </c>
      <c r="L200">
        <v>7.7750000000000004</v>
      </c>
      <c r="M200" t="s">
        <v>609</v>
      </c>
      <c r="N200" t="s">
        <v>17</v>
      </c>
      <c r="O200" t="str">
        <f t="shared" si="13"/>
        <v>no</v>
      </c>
      <c r="P200" t="str">
        <f t="shared" si="14"/>
        <v>no</v>
      </c>
      <c r="Q200" t="str">
        <f t="shared" si="15"/>
        <v>no</v>
      </c>
    </row>
    <row r="201" spans="2:17" x14ac:dyDescent="0.3">
      <c r="B201">
        <v>1090</v>
      </c>
      <c r="C201">
        <v>0</v>
      </c>
      <c r="D201">
        <v>2</v>
      </c>
      <c r="E201" t="s">
        <v>303</v>
      </c>
      <c r="F201" t="s">
        <v>13</v>
      </c>
      <c r="G201">
        <v>23</v>
      </c>
      <c r="H201" t="str">
        <f t="shared" si="12"/>
        <v>Youth</v>
      </c>
      <c r="I201">
        <v>0</v>
      </c>
      <c r="J201">
        <v>0</v>
      </c>
      <c r="K201" s="1" t="s">
        <v>304</v>
      </c>
      <c r="L201">
        <v>10.5</v>
      </c>
      <c r="M201" t="s">
        <v>609</v>
      </c>
      <c r="N201" t="s">
        <v>17</v>
      </c>
      <c r="O201" t="str">
        <f t="shared" si="13"/>
        <v>no</v>
      </c>
      <c r="P201" t="str">
        <f t="shared" si="14"/>
        <v>no</v>
      </c>
      <c r="Q201" t="str">
        <f t="shared" si="15"/>
        <v>no</v>
      </c>
    </row>
    <row r="202" spans="2:17" x14ac:dyDescent="0.3">
      <c r="B202">
        <v>1091</v>
      </c>
      <c r="C202">
        <v>1</v>
      </c>
      <c r="D202">
        <v>3</v>
      </c>
      <c r="E202" t="s">
        <v>305</v>
      </c>
      <c r="F202" t="s">
        <v>16</v>
      </c>
      <c r="G202">
        <v>30.2</v>
      </c>
      <c r="H202" t="str">
        <f t="shared" si="12"/>
        <v>Adult</v>
      </c>
      <c r="I202">
        <v>0</v>
      </c>
      <c r="J202">
        <v>0</v>
      </c>
      <c r="K202" s="1">
        <v>65305</v>
      </c>
      <c r="L202">
        <v>8.1125000000000007</v>
      </c>
      <c r="M202" t="s">
        <v>609</v>
      </c>
      <c r="N202" t="s">
        <v>17</v>
      </c>
      <c r="O202" t="str">
        <f t="shared" si="13"/>
        <v>no</v>
      </c>
      <c r="P202" t="str">
        <f t="shared" si="14"/>
        <v>no</v>
      </c>
      <c r="Q202" t="str">
        <f t="shared" si="15"/>
        <v>no</v>
      </c>
    </row>
    <row r="203" spans="2:17" x14ac:dyDescent="0.3">
      <c r="B203">
        <v>1092</v>
      </c>
      <c r="C203">
        <v>1</v>
      </c>
      <c r="D203">
        <v>3</v>
      </c>
      <c r="E203" t="s">
        <v>306</v>
      </c>
      <c r="F203" t="s">
        <v>16</v>
      </c>
      <c r="G203">
        <v>30.2</v>
      </c>
      <c r="H203" t="str">
        <f t="shared" si="12"/>
        <v>Adult</v>
      </c>
      <c r="I203">
        <v>0</v>
      </c>
      <c r="J203">
        <v>0</v>
      </c>
      <c r="K203" s="1">
        <v>36568</v>
      </c>
      <c r="L203">
        <v>15.5</v>
      </c>
      <c r="M203" t="s">
        <v>609</v>
      </c>
      <c r="N203" t="s">
        <v>14</v>
      </c>
      <c r="O203" t="str">
        <f t="shared" si="13"/>
        <v>no</v>
      </c>
      <c r="P203" t="str">
        <f t="shared" si="14"/>
        <v>no</v>
      </c>
      <c r="Q203" t="str">
        <f t="shared" si="15"/>
        <v>no</v>
      </c>
    </row>
    <row r="204" spans="2:17" x14ac:dyDescent="0.3">
      <c r="B204">
        <v>1093</v>
      </c>
      <c r="C204">
        <v>0</v>
      </c>
      <c r="D204">
        <v>3</v>
      </c>
      <c r="E204" t="s">
        <v>307</v>
      </c>
      <c r="F204" t="s">
        <v>13</v>
      </c>
      <c r="G204">
        <v>0.33</v>
      </c>
      <c r="H204" t="str">
        <f t="shared" si="12"/>
        <v>Teen</v>
      </c>
      <c r="I204">
        <v>0</v>
      </c>
      <c r="J204">
        <v>2</v>
      </c>
      <c r="K204" s="1">
        <v>347080</v>
      </c>
      <c r="L204">
        <v>14.4</v>
      </c>
      <c r="M204" t="s">
        <v>609</v>
      </c>
      <c r="N204" t="s">
        <v>17</v>
      </c>
      <c r="O204" t="str">
        <f t="shared" si="13"/>
        <v>yes</v>
      </c>
      <c r="P204" t="str">
        <f t="shared" si="14"/>
        <v>no</v>
      </c>
      <c r="Q204" t="str">
        <f t="shared" si="15"/>
        <v>yes</v>
      </c>
    </row>
    <row r="205" spans="2:17" x14ac:dyDescent="0.3">
      <c r="B205">
        <v>1094</v>
      </c>
      <c r="C205">
        <v>0</v>
      </c>
      <c r="D205">
        <v>1</v>
      </c>
      <c r="E205" t="s">
        <v>308</v>
      </c>
      <c r="F205" t="s">
        <v>13</v>
      </c>
      <c r="G205">
        <v>47</v>
      </c>
      <c r="H205" t="str">
        <f t="shared" si="12"/>
        <v>Adult</v>
      </c>
      <c r="I205">
        <v>1</v>
      </c>
      <c r="J205">
        <v>0</v>
      </c>
      <c r="K205" s="1" t="s">
        <v>309</v>
      </c>
      <c r="L205">
        <v>227.52500000000001</v>
      </c>
      <c r="M205" t="s">
        <v>310</v>
      </c>
      <c r="N205" t="s">
        <v>25</v>
      </c>
      <c r="O205" t="str">
        <f t="shared" si="13"/>
        <v>no</v>
      </c>
      <c r="P205" t="str">
        <f t="shared" si="14"/>
        <v>yes</v>
      </c>
      <c r="Q205" t="str">
        <f t="shared" si="15"/>
        <v>no</v>
      </c>
    </row>
    <row r="206" spans="2:17" x14ac:dyDescent="0.3">
      <c r="B206">
        <v>1095</v>
      </c>
      <c r="C206">
        <v>1</v>
      </c>
      <c r="D206">
        <v>2</v>
      </c>
      <c r="E206" t="s">
        <v>311</v>
      </c>
      <c r="F206" t="s">
        <v>16</v>
      </c>
      <c r="G206">
        <v>8</v>
      </c>
      <c r="H206" t="str">
        <f t="shared" si="12"/>
        <v>Teen</v>
      </c>
      <c r="I206">
        <v>1</v>
      </c>
      <c r="J206">
        <v>1</v>
      </c>
      <c r="K206" s="1">
        <v>26360</v>
      </c>
      <c r="L206">
        <v>26</v>
      </c>
      <c r="M206" t="s">
        <v>609</v>
      </c>
      <c r="N206" t="s">
        <v>17</v>
      </c>
      <c r="O206" t="str">
        <f t="shared" si="13"/>
        <v>yes</v>
      </c>
      <c r="P206" t="str">
        <f t="shared" si="14"/>
        <v>yes</v>
      </c>
      <c r="Q206" t="str">
        <f t="shared" si="15"/>
        <v>yes</v>
      </c>
    </row>
    <row r="207" spans="2:17" x14ac:dyDescent="0.3">
      <c r="B207">
        <v>1096</v>
      </c>
      <c r="C207">
        <v>0</v>
      </c>
      <c r="D207">
        <v>2</v>
      </c>
      <c r="E207" t="s">
        <v>312</v>
      </c>
      <c r="F207" t="s">
        <v>13</v>
      </c>
      <c r="G207">
        <v>25</v>
      </c>
      <c r="H207" t="str">
        <f t="shared" si="12"/>
        <v>Youth</v>
      </c>
      <c r="I207">
        <v>0</v>
      </c>
      <c r="J207">
        <v>0</v>
      </c>
      <c r="K207" s="1" t="s">
        <v>313</v>
      </c>
      <c r="L207">
        <v>10.5</v>
      </c>
      <c r="M207" t="s">
        <v>609</v>
      </c>
      <c r="N207" t="s">
        <v>17</v>
      </c>
      <c r="O207" t="str">
        <f t="shared" si="13"/>
        <v>no</v>
      </c>
      <c r="P207" t="str">
        <f t="shared" si="14"/>
        <v>no</v>
      </c>
      <c r="Q207" t="str">
        <f t="shared" si="15"/>
        <v>no</v>
      </c>
    </row>
    <row r="208" spans="2:17" x14ac:dyDescent="0.3">
      <c r="B208">
        <v>1097</v>
      </c>
      <c r="C208">
        <v>0</v>
      </c>
      <c r="D208">
        <v>1</v>
      </c>
      <c r="E208" t="s">
        <v>314</v>
      </c>
      <c r="F208" t="s">
        <v>13</v>
      </c>
      <c r="G208">
        <v>30.2</v>
      </c>
      <c r="H208" t="str">
        <f t="shared" si="12"/>
        <v>Adult</v>
      </c>
      <c r="I208">
        <v>0</v>
      </c>
      <c r="J208">
        <v>0</v>
      </c>
      <c r="K208" s="1" t="s">
        <v>315</v>
      </c>
      <c r="L208">
        <v>25.741700000000002</v>
      </c>
      <c r="M208" t="s">
        <v>609</v>
      </c>
      <c r="N208" t="s">
        <v>25</v>
      </c>
      <c r="O208" t="str">
        <f t="shared" si="13"/>
        <v>no</v>
      </c>
      <c r="P208" t="str">
        <f t="shared" si="14"/>
        <v>no</v>
      </c>
      <c r="Q208" t="str">
        <f t="shared" si="15"/>
        <v>no</v>
      </c>
    </row>
    <row r="209" spans="2:17" x14ac:dyDescent="0.3">
      <c r="B209">
        <v>1098</v>
      </c>
      <c r="C209">
        <v>1</v>
      </c>
      <c r="D209">
        <v>3</v>
      </c>
      <c r="E209" t="s">
        <v>316</v>
      </c>
      <c r="F209" t="s">
        <v>16</v>
      </c>
      <c r="G209">
        <v>35</v>
      </c>
      <c r="H209" t="str">
        <f t="shared" si="12"/>
        <v>Adult</v>
      </c>
      <c r="I209">
        <v>0</v>
      </c>
      <c r="J209">
        <v>0</v>
      </c>
      <c r="K209" s="1">
        <v>9232</v>
      </c>
      <c r="L209">
        <v>7.75</v>
      </c>
      <c r="M209" t="s">
        <v>609</v>
      </c>
      <c r="N209" t="s">
        <v>14</v>
      </c>
      <c r="O209" t="str">
        <f t="shared" si="13"/>
        <v>no</v>
      </c>
      <c r="P209" t="str">
        <f t="shared" si="14"/>
        <v>no</v>
      </c>
      <c r="Q209" t="str">
        <f t="shared" si="15"/>
        <v>no</v>
      </c>
    </row>
    <row r="210" spans="2:17" x14ac:dyDescent="0.3">
      <c r="B210">
        <v>1099</v>
      </c>
      <c r="C210">
        <v>0</v>
      </c>
      <c r="D210">
        <v>2</v>
      </c>
      <c r="E210" t="s">
        <v>317</v>
      </c>
      <c r="F210" t="s">
        <v>13</v>
      </c>
      <c r="G210">
        <v>24</v>
      </c>
      <c r="H210" t="str">
        <f t="shared" si="12"/>
        <v>Youth</v>
      </c>
      <c r="I210">
        <v>0</v>
      </c>
      <c r="J210">
        <v>0</v>
      </c>
      <c r="K210" s="1">
        <v>28034</v>
      </c>
      <c r="L210">
        <v>10.5</v>
      </c>
      <c r="M210" t="s">
        <v>609</v>
      </c>
      <c r="N210" t="s">
        <v>17</v>
      </c>
      <c r="O210" t="str">
        <f t="shared" si="13"/>
        <v>no</v>
      </c>
      <c r="P210" t="str">
        <f t="shared" si="14"/>
        <v>no</v>
      </c>
      <c r="Q210" t="str">
        <f t="shared" si="15"/>
        <v>no</v>
      </c>
    </row>
    <row r="211" spans="2:17" x14ac:dyDescent="0.3">
      <c r="B211">
        <v>1100</v>
      </c>
      <c r="C211">
        <v>1</v>
      </c>
      <c r="D211">
        <v>1</v>
      </c>
      <c r="E211" t="s">
        <v>318</v>
      </c>
      <c r="F211" t="s">
        <v>16</v>
      </c>
      <c r="G211">
        <v>33</v>
      </c>
      <c r="H211" t="str">
        <f t="shared" si="12"/>
        <v>Adult</v>
      </c>
      <c r="I211">
        <v>0</v>
      </c>
      <c r="J211">
        <v>0</v>
      </c>
      <c r="K211" s="1" t="s">
        <v>319</v>
      </c>
      <c r="L211">
        <v>27.720800000000001</v>
      </c>
      <c r="M211" t="s">
        <v>320</v>
      </c>
      <c r="N211" t="s">
        <v>25</v>
      </c>
      <c r="O211" t="str">
        <f t="shared" si="13"/>
        <v>no</v>
      </c>
      <c r="P211" t="str">
        <f t="shared" si="14"/>
        <v>no</v>
      </c>
      <c r="Q211" t="str">
        <f t="shared" si="15"/>
        <v>no</v>
      </c>
    </row>
    <row r="212" spans="2:17" x14ac:dyDescent="0.3">
      <c r="B212">
        <v>1101</v>
      </c>
      <c r="C212">
        <v>0</v>
      </c>
      <c r="D212">
        <v>3</v>
      </c>
      <c r="E212" t="s">
        <v>321</v>
      </c>
      <c r="F212" t="s">
        <v>13</v>
      </c>
      <c r="G212">
        <v>25</v>
      </c>
      <c r="H212" t="str">
        <f t="shared" si="12"/>
        <v>Youth</v>
      </c>
      <c r="I212">
        <v>0</v>
      </c>
      <c r="J212">
        <v>0</v>
      </c>
      <c r="K212" s="1">
        <v>349250</v>
      </c>
      <c r="L212">
        <v>7.8958000000000004</v>
      </c>
      <c r="M212" t="s">
        <v>609</v>
      </c>
      <c r="N212" t="s">
        <v>17</v>
      </c>
      <c r="O212" t="str">
        <f t="shared" si="13"/>
        <v>no</v>
      </c>
      <c r="P212" t="str">
        <f t="shared" si="14"/>
        <v>no</v>
      </c>
      <c r="Q212" t="str">
        <f t="shared" si="15"/>
        <v>no</v>
      </c>
    </row>
    <row r="213" spans="2:17" x14ac:dyDescent="0.3">
      <c r="B213">
        <v>1102</v>
      </c>
      <c r="C213">
        <v>0</v>
      </c>
      <c r="D213">
        <v>3</v>
      </c>
      <c r="E213" t="s">
        <v>322</v>
      </c>
      <c r="F213" t="s">
        <v>13</v>
      </c>
      <c r="G213">
        <v>32</v>
      </c>
      <c r="H213" t="str">
        <f t="shared" si="12"/>
        <v>Adult</v>
      </c>
      <c r="I213">
        <v>0</v>
      </c>
      <c r="J213">
        <v>0</v>
      </c>
      <c r="K213" s="1" t="s">
        <v>173</v>
      </c>
      <c r="L213">
        <v>22.524999999999999</v>
      </c>
      <c r="M213" t="s">
        <v>609</v>
      </c>
      <c r="N213" t="s">
        <v>17</v>
      </c>
      <c r="O213" t="str">
        <f t="shared" si="13"/>
        <v>no</v>
      </c>
      <c r="P213" t="str">
        <f t="shared" si="14"/>
        <v>no</v>
      </c>
      <c r="Q213" t="str">
        <f t="shared" si="15"/>
        <v>no</v>
      </c>
    </row>
    <row r="214" spans="2:17" x14ac:dyDescent="0.3">
      <c r="B214">
        <v>1103</v>
      </c>
      <c r="C214">
        <v>0</v>
      </c>
      <c r="D214">
        <v>3</v>
      </c>
      <c r="E214" t="s">
        <v>323</v>
      </c>
      <c r="F214" t="s">
        <v>13</v>
      </c>
      <c r="G214">
        <v>30.2</v>
      </c>
      <c r="H214" t="str">
        <f t="shared" si="12"/>
        <v>Adult</v>
      </c>
      <c r="I214">
        <v>0</v>
      </c>
      <c r="J214">
        <v>0</v>
      </c>
      <c r="K214" s="1" t="s">
        <v>324</v>
      </c>
      <c r="L214">
        <v>7.05</v>
      </c>
      <c r="M214" t="s">
        <v>609</v>
      </c>
      <c r="N214" t="s">
        <v>17</v>
      </c>
      <c r="O214" t="str">
        <f t="shared" si="13"/>
        <v>no</v>
      </c>
      <c r="P214" t="str">
        <f t="shared" si="14"/>
        <v>no</v>
      </c>
      <c r="Q214" t="str">
        <f t="shared" si="15"/>
        <v>no</v>
      </c>
    </row>
    <row r="215" spans="2:17" x14ac:dyDescent="0.3">
      <c r="B215">
        <v>1104</v>
      </c>
      <c r="C215">
        <v>0</v>
      </c>
      <c r="D215">
        <v>2</v>
      </c>
      <c r="E215" t="s">
        <v>325</v>
      </c>
      <c r="F215" t="s">
        <v>13</v>
      </c>
      <c r="G215">
        <v>17</v>
      </c>
      <c r="H215" t="str">
        <f t="shared" si="12"/>
        <v>Teen</v>
      </c>
      <c r="I215">
        <v>0</v>
      </c>
      <c r="J215">
        <v>0</v>
      </c>
      <c r="K215" s="1" t="s">
        <v>326</v>
      </c>
      <c r="L215">
        <v>73.5</v>
      </c>
      <c r="M215" t="s">
        <v>609</v>
      </c>
      <c r="N215" t="s">
        <v>17</v>
      </c>
      <c r="O215" t="str">
        <f t="shared" si="13"/>
        <v>yes</v>
      </c>
      <c r="P215" t="str">
        <f t="shared" si="14"/>
        <v>no</v>
      </c>
      <c r="Q215" t="str">
        <f t="shared" si="15"/>
        <v>no</v>
      </c>
    </row>
    <row r="216" spans="2:17" x14ac:dyDescent="0.3">
      <c r="B216">
        <v>1105</v>
      </c>
      <c r="C216">
        <v>1</v>
      </c>
      <c r="D216">
        <v>2</v>
      </c>
      <c r="E216" t="s">
        <v>327</v>
      </c>
      <c r="F216" t="s">
        <v>16</v>
      </c>
      <c r="G216">
        <v>60</v>
      </c>
      <c r="H216" t="str">
        <f t="shared" si="12"/>
        <v>Elder</v>
      </c>
      <c r="I216">
        <v>1</v>
      </c>
      <c r="J216">
        <v>0</v>
      </c>
      <c r="K216" s="1">
        <v>24065</v>
      </c>
      <c r="L216">
        <v>26</v>
      </c>
      <c r="M216" t="s">
        <v>609</v>
      </c>
      <c r="N216" t="s">
        <v>17</v>
      </c>
      <c r="O216" t="str">
        <f t="shared" si="13"/>
        <v>no</v>
      </c>
      <c r="P216" t="str">
        <f t="shared" si="14"/>
        <v>yes</v>
      </c>
      <c r="Q216" t="str">
        <f t="shared" si="15"/>
        <v>no</v>
      </c>
    </row>
    <row r="217" spans="2:17" x14ac:dyDescent="0.3">
      <c r="B217">
        <v>1106</v>
      </c>
      <c r="C217">
        <v>1</v>
      </c>
      <c r="D217">
        <v>3</v>
      </c>
      <c r="E217" t="s">
        <v>328</v>
      </c>
      <c r="F217" t="s">
        <v>16</v>
      </c>
      <c r="G217">
        <v>38</v>
      </c>
      <c r="H217" t="str">
        <f t="shared" si="12"/>
        <v>Adult</v>
      </c>
      <c r="I217">
        <v>4</v>
      </c>
      <c r="J217">
        <v>2</v>
      </c>
      <c r="K217" s="1">
        <v>347091</v>
      </c>
      <c r="L217">
        <v>7.7750000000000004</v>
      </c>
      <c r="M217" t="s">
        <v>609</v>
      </c>
      <c r="N217" t="s">
        <v>17</v>
      </c>
      <c r="O217" t="str">
        <f t="shared" si="13"/>
        <v>no</v>
      </c>
      <c r="P217" t="str">
        <f t="shared" si="14"/>
        <v>yes</v>
      </c>
      <c r="Q217" t="str">
        <f t="shared" si="15"/>
        <v>yes</v>
      </c>
    </row>
    <row r="218" spans="2:17" x14ac:dyDescent="0.3">
      <c r="B218">
        <v>1107</v>
      </c>
      <c r="C218">
        <v>0</v>
      </c>
      <c r="D218">
        <v>1</v>
      </c>
      <c r="E218" t="s">
        <v>329</v>
      </c>
      <c r="F218" t="s">
        <v>13</v>
      </c>
      <c r="G218">
        <v>42</v>
      </c>
      <c r="H218" t="str">
        <f t="shared" si="12"/>
        <v>Adult</v>
      </c>
      <c r="I218">
        <v>0</v>
      </c>
      <c r="J218">
        <v>0</v>
      </c>
      <c r="K218" s="1">
        <v>113038</v>
      </c>
      <c r="L218">
        <v>42.5</v>
      </c>
      <c r="M218" t="s">
        <v>330</v>
      </c>
      <c r="N218" t="s">
        <v>17</v>
      </c>
      <c r="O218" t="str">
        <f t="shared" si="13"/>
        <v>no</v>
      </c>
      <c r="P218" t="str">
        <f t="shared" si="14"/>
        <v>no</v>
      </c>
      <c r="Q218" t="str">
        <f t="shared" si="15"/>
        <v>no</v>
      </c>
    </row>
    <row r="219" spans="2:17" x14ac:dyDescent="0.3">
      <c r="B219">
        <v>1108</v>
      </c>
      <c r="C219">
        <v>1</v>
      </c>
      <c r="D219">
        <v>3</v>
      </c>
      <c r="E219" t="s">
        <v>331</v>
      </c>
      <c r="F219" t="s">
        <v>16</v>
      </c>
      <c r="G219">
        <v>30.2</v>
      </c>
      <c r="H219" t="str">
        <f t="shared" si="12"/>
        <v>Adult</v>
      </c>
      <c r="I219">
        <v>0</v>
      </c>
      <c r="J219">
        <v>0</v>
      </c>
      <c r="K219" s="1">
        <v>330924</v>
      </c>
      <c r="L219">
        <v>7.8792</v>
      </c>
      <c r="M219" t="s">
        <v>609</v>
      </c>
      <c r="N219" t="s">
        <v>14</v>
      </c>
      <c r="O219" t="str">
        <f t="shared" si="13"/>
        <v>no</v>
      </c>
      <c r="P219" t="str">
        <f t="shared" si="14"/>
        <v>no</v>
      </c>
      <c r="Q219" t="str">
        <f t="shared" si="15"/>
        <v>no</v>
      </c>
    </row>
    <row r="220" spans="2:17" x14ac:dyDescent="0.3">
      <c r="B220">
        <v>1109</v>
      </c>
      <c r="C220">
        <v>0</v>
      </c>
      <c r="D220">
        <v>1</v>
      </c>
      <c r="E220" t="s">
        <v>332</v>
      </c>
      <c r="F220" t="s">
        <v>13</v>
      </c>
      <c r="G220">
        <v>57</v>
      </c>
      <c r="H220" t="str">
        <f t="shared" si="12"/>
        <v>Adult</v>
      </c>
      <c r="I220">
        <v>1</v>
      </c>
      <c r="J220">
        <v>1</v>
      </c>
      <c r="K220" s="1">
        <v>36928</v>
      </c>
      <c r="L220">
        <v>164.86670000000001</v>
      </c>
      <c r="M220" t="s">
        <v>609</v>
      </c>
      <c r="N220" t="s">
        <v>17</v>
      </c>
      <c r="O220" t="str">
        <f t="shared" si="13"/>
        <v>no</v>
      </c>
      <c r="P220" t="str">
        <f t="shared" si="14"/>
        <v>yes</v>
      </c>
      <c r="Q220" t="str">
        <f t="shared" si="15"/>
        <v>yes</v>
      </c>
    </row>
    <row r="221" spans="2:17" x14ac:dyDescent="0.3">
      <c r="B221">
        <v>1110</v>
      </c>
      <c r="C221">
        <v>1</v>
      </c>
      <c r="D221">
        <v>1</v>
      </c>
      <c r="E221" t="s">
        <v>333</v>
      </c>
      <c r="F221" t="s">
        <v>16</v>
      </c>
      <c r="G221">
        <v>50</v>
      </c>
      <c r="H221" t="str">
        <f t="shared" si="12"/>
        <v>Adult</v>
      </c>
      <c r="I221">
        <v>1</v>
      </c>
      <c r="J221">
        <v>1</v>
      </c>
      <c r="K221" s="1">
        <v>113503</v>
      </c>
      <c r="L221">
        <v>211.5</v>
      </c>
      <c r="M221" t="s">
        <v>334</v>
      </c>
      <c r="N221" t="s">
        <v>25</v>
      </c>
      <c r="O221" t="str">
        <f t="shared" si="13"/>
        <v>no</v>
      </c>
      <c r="P221" t="str">
        <f t="shared" si="14"/>
        <v>yes</v>
      </c>
      <c r="Q221" t="str">
        <f t="shared" si="15"/>
        <v>yes</v>
      </c>
    </row>
    <row r="222" spans="2:17" x14ac:dyDescent="0.3">
      <c r="B222">
        <v>1111</v>
      </c>
      <c r="C222">
        <v>0</v>
      </c>
      <c r="D222">
        <v>3</v>
      </c>
      <c r="E222" t="s">
        <v>335</v>
      </c>
      <c r="F222" t="s">
        <v>13</v>
      </c>
      <c r="G222">
        <v>30.2</v>
      </c>
      <c r="H222" t="str">
        <f t="shared" si="12"/>
        <v>Adult</v>
      </c>
      <c r="I222">
        <v>0</v>
      </c>
      <c r="J222">
        <v>0</v>
      </c>
      <c r="K222" s="1">
        <v>32302</v>
      </c>
      <c r="L222">
        <v>8.0500000000000007</v>
      </c>
      <c r="M222" t="s">
        <v>609</v>
      </c>
      <c r="N222" t="s">
        <v>17</v>
      </c>
      <c r="O222" t="str">
        <f t="shared" si="13"/>
        <v>no</v>
      </c>
      <c r="P222" t="str">
        <f t="shared" si="14"/>
        <v>no</v>
      </c>
      <c r="Q222" t="str">
        <f t="shared" si="15"/>
        <v>no</v>
      </c>
    </row>
    <row r="223" spans="2:17" x14ac:dyDescent="0.3">
      <c r="B223">
        <v>1112</v>
      </c>
      <c r="C223">
        <v>1</v>
      </c>
      <c r="D223">
        <v>2</v>
      </c>
      <c r="E223" t="s">
        <v>336</v>
      </c>
      <c r="F223" t="s">
        <v>16</v>
      </c>
      <c r="G223">
        <v>30</v>
      </c>
      <c r="H223" t="str">
        <f t="shared" si="12"/>
        <v>Adult</v>
      </c>
      <c r="I223">
        <v>1</v>
      </c>
      <c r="J223">
        <v>0</v>
      </c>
      <c r="K223" s="1" t="s">
        <v>337</v>
      </c>
      <c r="L223">
        <v>13.8583</v>
      </c>
      <c r="M223" t="s">
        <v>609</v>
      </c>
      <c r="N223" t="s">
        <v>25</v>
      </c>
      <c r="O223" t="str">
        <f t="shared" si="13"/>
        <v>no</v>
      </c>
      <c r="P223" t="str">
        <f t="shared" si="14"/>
        <v>yes</v>
      </c>
      <c r="Q223" t="str">
        <f t="shared" si="15"/>
        <v>no</v>
      </c>
    </row>
    <row r="224" spans="2:17" x14ac:dyDescent="0.3">
      <c r="B224">
        <v>1113</v>
      </c>
      <c r="C224">
        <v>0</v>
      </c>
      <c r="D224">
        <v>3</v>
      </c>
      <c r="E224" t="s">
        <v>338</v>
      </c>
      <c r="F224" t="s">
        <v>13</v>
      </c>
      <c r="G224">
        <v>21</v>
      </c>
      <c r="H224" t="str">
        <f t="shared" si="12"/>
        <v>Youth</v>
      </c>
      <c r="I224">
        <v>0</v>
      </c>
      <c r="J224">
        <v>0</v>
      </c>
      <c r="K224" s="1">
        <v>342684</v>
      </c>
      <c r="L224">
        <v>8.0500000000000007</v>
      </c>
      <c r="M224" t="s">
        <v>609</v>
      </c>
      <c r="N224" t="s">
        <v>17</v>
      </c>
      <c r="O224" t="str">
        <f t="shared" si="13"/>
        <v>no</v>
      </c>
      <c r="P224" t="str">
        <f t="shared" si="14"/>
        <v>no</v>
      </c>
      <c r="Q224" t="str">
        <f t="shared" si="15"/>
        <v>no</v>
      </c>
    </row>
    <row r="225" spans="2:17" x14ac:dyDescent="0.3">
      <c r="B225">
        <v>1114</v>
      </c>
      <c r="C225">
        <v>1</v>
      </c>
      <c r="D225">
        <v>2</v>
      </c>
      <c r="E225" t="s">
        <v>339</v>
      </c>
      <c r="F225" t="s">
        <v>16</v>
      </c>
      <c r="G225">
        <v>22</v>
      </c>
      <c r="H225" t="str">
        <f t="shared" si="12"/>
        <v>Youth</v>
      </c>
      <c r="I225">
        <v>0</v>
      </c>
      <c r="J225">
        <v>0</v>
      </c>
      <c r="K225" s="1" t="s">
        <v>340</v>
      </c>
      <c r="L225">
        <v>10.5</v>
      </c>
      <c r="M225" t="s">
        <v>341</v>
      </c>
      <c r="N225" t="s">
        <v>17</v>
      </c>
      <c r="O225" t="str">
        <f t="shared" si="13"/>
        <v>no</v>
      </c>
      <c r="P225" t="str">
        <f t="shared" si="14"/>
        <v>no</v>
      </c>
      <c r="Q225" t="str">
        <f t="shared" si="15"/>
        <v>no</v>
      </c>
    </row>
    <row r="226" spans="2:17" x14ac:dyDescent="0.3">
      <c r="B226">
        <v>1115</v>
      </c>
      <c r="C226">
        <v>0</v>
      </c>
      <c r="D226">
        <v>3</v>
      </c>
      <c r="E226" t="s">
        <v>342</v>
      </c>
      <c r="F226" t="s">
        <v>13</v>
      </c>
      <c r="G226">
        <v>21</v>
      </c>
      <c r="H226" t="str">
        <f t="shared" si="12"/>
        <v>Youth</v>
      </c>
      <c r="I226">
        <v>0</v>
      </c>
      <c r="J226">
        <v>0</v>
      </c>
      <c r="K226" s="1">
        <v>350053</v>
      </c>
      <c r="L226">
        <v>7.7957999999999998</v>
      </c>
      <c r="M226" t="s">
        <v>609</v>
      </c>
      <c r="N226" t="s">
        <v>17</v>
      </c>
      <c r="O226" t="str">
        <f t="shared" si="13"/>
        <v>no</v>
      </c>
      <c r="P226" t="str">
        <f t="shared" si="14"/>
        <v>no</v>
      </c>
      <c r="Q226" t="str">
        <f t="shared" si="15"/>
        <v>no</v>
      </c>
    </row>
    <row r="227" spans="2:17" x14ac:dyDescent="0.3">
      <c r="B227">
        <v>1116</v>
      </c>
      <c r="C227">
        <v>1</v>
      </c>
      <c r="D227">
        <v>1</v>
      </c>
      <c r="E227" t="s">
        <v>343</v>
      </c>
      <c r="F227" t="s">
        <v>16</v>
      </c>
      <c r="G227">
        <v>53</v>
      </c>
      <c r="H227" t="str">
        <f t="shared" si="12"/>
        <v>Adult</v>
      </c>
      <c r="I227">
        <v>0</v>
      </c>
      <c r="J227">
        <v>0</v>
      </c>
      <c r="K227" s="1" t="s">
        <v>344</v>
      </c>
      <c r="L227">
        <v>27.445799999999998</v>
      </c>
      <c r="M227" t="s">
        <v>609</v>
      </c>
      <c r="N227" t="s">
        <v>25</v>
      </c>
      <c r="O227" t="str">
        <f t="shared" si="13"/>
        <v>no</v>
      </c>
      <c r="P227" t="str">
        <f t="shared" si="14"/>
        <v>no</v>
      </c>
      <c r="Q227" t="str">
        <f t="shared" si="15"/>
        <v>no</v>
      </c>
    </row>
    <row r="228" spans="2:17" x14ac:dyDescent="0.3">
      <c r="B228">
        <v>1117</v>
      </c>
      <c r="C228">
        <v>1</v>
      </c>
      <c r="D228">
        <v>3</v>
      </c>
      <c r="E228" t="s">
        <v>345</v>
      </c>
      <c r="F228" t="s">
        <v>16</v>
      </c>
      <c r="G228">
        <v>30.2</v>
      </c>
      <c r="H228" t="str">
        <f t="shared" si="12"/>
        <v>Adult</v>
      </c>
      <c r="I228">
        <v>0</v>
      </c>
      <c r="J228">
        <v>2</v>
      </c>
      <c r="K228" s="1">
        <v>2661</v>
      </c>
      <c r="L228">
        <v>15.245799999999999</v>
      </c>
      <c r="M228" t="s">
        <v>609</v>
      </c>
      <c r="N228" t="s">
        <v>25</v>
      </c>
      <c r="O228" t="str">
        <f t="shared" si="13"/>
        <v>no</v>
      </c>
      <c r="P228" t="str">
        <f t="shared" si="14"/>
        <v>no</v>
      </c>
      <c r="Q228" t="str">
        <f t="shared" si="15"/>
        <v>yes</v>
      </c>
    </row>
    <row r="229" spans="2:17" x14ac:dyDescent="0.3">
      <c r="B229">
        <v>1118</v>
      </c>
      <c r="C229">
        <v>0</v>
      </c>
      <c r="D229">
        <v>3</v>
      </c>
      <c r="E229" t="s">
        <v>346</v>
      </c>
      <c r="F229" t="s">
        <v>13</v>
      </c>
      <c r="G229">
        <v>23</v>
      </c>
      <c r="H229" t="str">
        <f t="shared" si="12"/>
        <v>Youth</v>
      </c>
      <c r="I229">
        <v>0</v>
      </c>
      <c r="J229">
        <v>0</v>
      </c>
      <c r="K229" s="1">
        <v>350054</v>
      </c>
      <c r="L229">
        <v>7.7957999999999998</v>
      </c>
      <c r="M229" t="s">
        <v>609</v>
      </c>
      <c r="N229" t="s">
        <v>17</v>
      </c>
      <c r="O229" t="str">
        <f t="shared" si="13"/>
        <v>no</v>
      </c>
      <c r="P229" t="str">
        <f t="shared" si="14"/>
        <v>no</v>
      </c>
      <c r="Q229" t="str">
        <f t="shared" si="15"/>
        <v>no</v>
      </c>
    </row>
    <row r="230" spans="2:17" x14ac:dyDescent="0.3">
      <c r="B230">
        <v>1119</v>
      </c>
      <c r="C230">
        <v>1</v>
      </c>
      <c r="D230">
        <v>3</v>
      </c>
      <c r="E230" t="s">
        <v>347</v>
      </c>
      <c r="F230" t="s">
        <v>16</v>
      </c>
      <c r="G230">
        <v>30.2</v>
      </c>
      <c r="H230" t="str">
        <f t="shared" si="12"/>
        <v>Adult</v>
      </c>
      <c r="I230">
        <v>0</v>
      </c>
      <c r="J230">
        <v>0</v>
      </c>
      <c r="K230" s="1">
        <v>370368</v>
      </c>
      <c r="L230">
        <v>7.75</v>
      </c>
      <c r="M230" t="s">
        <v>609</v>
      </c>
      <c r="N230" t="s">
        <v>14</v>
      </c>
      <c r="O230" t="str">
        <f t="shared" si="13"/>
        <v>no</v>
      </c>
      <c r="P230" t="str">
        <f t="shared" si="14"/>
        <v>no</v>
      </c>
      <c r="Q230" t="str">
        <f t="shared" si="15"/>
        <v>no</v>
      </c>
    </row>
    <row r="231" spans="2:17" x14ac:dyDescent="0.3">
      <c r="B231">
        <v>1120</v>
      </c>
      <c r="C231">
        <v>0</v>
      </c>
      <c r="D231">
        <v>3</v>
      </c>
      <c r="E231" t="s">
        <v>348</v>
      </c>
      <c r="F231" t="s">
        <v>13</v>
      </c>
      <c r="G231">
        <v>40.5</v>
      </c>
      <c r="H231" t="str">
        <f t="shared" si="12"/>
        <v>Adult</v>
      </c>
      <c r="I231">
        <v>0</v>
      </c>
      <c r="J231">
        <v>0</v>
      </c>
      <c r="K231" s="1" t="s">
        <v>349</v>
      </c>
      <c r="L231">
        <v>15.1</v>
      </c>
      <c r="M231" t="s">
        <v>609</v>
      </c>
      <c r="N231" t="s">
        <v>17</v>
      </c>
      <c r="O231" t="str">
        <f t="shared" si="13"/>
        <v>no</v>
      </c>
      <c r="P231" t="str">
        <f t="shared" si="14"/>
        <v>no</v>
      </c>
      <c r="Q231" t="str">
        <f t="shared" si="15"/>
        <v>no</v>
      </c>
    </row>
    <row r="232" spans="2:17" x14ac:dyDescent="0.3">
      <c r="B232">
        <v>1121</v>
      </c>
      <c r="C232">
        <v>0</v>
      </c>
      <c r="D232">
        <v>2</v>
      </c>
      <c r="E232" t="s">
        <v>350</v>
      </c>
      <c r="F232" t="s">
        <v>13</v>
      </c>
      <c r="G232">
        <v>36</v>
      </c>
      <c r="H232" t="str">
        <f t="shared" si="12"/>
        <v>Adult</v>
      </c>
      <c r="I232">
        <v>0</v>
      </c>
      <c r="J232">
        <v>0</v>
      </c>
      <c r="K232" s="1">
        <v>242963</v>
      </c>
      <c r="L232">
        <v>13</v>
      </c>
      <c r="M232" t="s">
        <v>609</v>
      </c>
      <c r="N232" t="s">
        <v>17</v>
      </c>
      <c r="O232" t="str">
        <f t="shared" si="13"/>
        <v>no</v>
      </c>
      <c r="P232" t="str">
        <f t="shared" si="14"/>
        <v>no</v>
      </c>
      <c r="Q232" t="str">
        <f t="shared" si="15"/>
        <v>no</v>
      </c>
    </row>
    <row r="233" spans="2:17" x14ac:dyDescent="0.3">
      <c r="B233">
        <v>1122</v>
      </c>
      <c r="C233">
        <v>0</v>
      </c>
      <c r="D233">
        <v>2</v>
      </c>
      <c r="E233" t="s">
        <v>351</v>
      </c>
      <c r="F233" t="s">
        <v>13</v>
      </c>
      <c r="G233">
        <v>14</v>
      </c>
      <c r="H233" t="str">
        <f t="shared" si="12"/>
        <v>Teen</v>
      </c>
      <c r="I233">
        <v>0</v>
      </c>
      <c r="J233">
        <v>0</v>
      </c>
      <c r="K233" s="1">
        <v>220845</v>
      </c>
      <c r="L233">
        <v>65</v>
      </c>
      <c r="M233" t="s">
        <v>609</v>
      </c>
      <c r="N233" t="s">
        <v>17</v>
      </c>
      <c r="O233" t="str">
        <f t="shared" si="13"/>
        <v>yes</v>
      </c>
      <c r="P233" t="str">
        <f t="shared" si="14"/>
        <v>no</v>
      </c>
      <c r="Q233" t="str">
        <f t="shared" si="15"/>
        <v>no</v>
      </c>
    </row>
    <row r="234" spans="2:17" x14ac:dyDescent="0.3">
      <c r="B234">
        <v>1123</v>
      </c>
      <c r="C234">
        <v>1</v>
      </c>
      <c r="D234">
        <v>1</v>
      </c>
      <c r="E234" t="s">
        <v>352</v>
      </c>
      <c r="F234" t="s">
        <v>16</v>
      </c>
      <c r="G234">
        <v>21</v>
      </c>
      <c r="H234" t="str">
        <f t="shared" si="12"/>
        <v>Youth</v>
      </c>
      <c r="I234">
        <v>0</v>
      </c>
      <c r="J234">
        <v>0</v>
      </c>
      <c r="K234" s="1">
        <v>113795</v>
      </c>
      <c r="L234">
        <v>26.55</v>
      </c>
      <c r="M234" t="s">
        <v>609</v>
      </c>
      <c r="N234" t="s">
        <v>17</v>
      </c>
      <c r="O234" t="str">
        <f t="shared" si="13"/>
        <v>no</v>
      </c>
      <c r="P234" t="str">
        <f t="shared" si="14"/>
        <v>no</v>
      </c>
      <c r="Q234" t="str">
        <f t="shared" si="15"/>
        <v>no</v>
      </c>
    </row>
    <row r="235" spans="2:17" x14ac:dyDescent="0.3">
      <c r="B235">
        <v>1124</v>
      </c>
      <c r="C235">
        <v>0</v>
      </c>
      <c r="D235">
        <v>3</v>
      </c>
      <c r="E235" t="s">
        <v>353</v>
      </c>
      <c r="F235" t="s">
        <v>13</v>
      </c>
      <c r="G235">
        <v>21</v>
      </c>
      <c r="H235" t="str">
        <f t="shared" si="12"/>
        <v>Youth</v>
      </c>
      <c r="I235">
        <v>1</v>
      </c>
      <c r="J235">
        <v>0</v>
      </c>
      <c r="K235" s="1">
        <v>3101266</v>
      </c>
      <c r="L235">
        <v>6.4958</v>
      </c>
      <c r="M235" t="s">
        <v>609</v>
      </c>
      <c r="N235" t="s">
        <v>17</v>
      </c>
      <c r="O235" t="str">
        <f t="shared" si="13"/>
        <v>no</v>
      </c>
      <c r="P235" t="str">
        <f t="shared" si="14"/>
        <v>yes</v>
      </c>
      <c r="Q235" t="str">
        <f t="shared" si="15"/>
        <v>no</v>
      </c>
    </row>
    <row r="236" spans="2:17" x14ac:dyDescent="0.3">
      <c r="B236">
        <v>1125</v>
      </c>
      <c r="C236">
        <v>0</v>
      </c>
      <c r="D236">
        <v>3</v>
      </c>
      <c r="E236" t="s">
        <v>354</v>
      </c>
      <c r="F236" t="s">
        <v>13</v>
      </c>
      <c r="G236">
        <v>30.2</v>
      </c>
      <c r="H236" t="str">
        <f t="shared" si="12"/>
        <v>Adult</v>
      </c>
      <c r="I236">
        <v>0</v>
      </c>
      <c r="J236">
        <v>0</v>
      </c>
      <c r="K236" s="1">
        <v>330971</v>
      </c>
      <c r="L236">
        <v>7.8792</v>
      </c>
      <c r="M236" t="s">
        <v>609</v>
      </c>
      <c r="N236" t="s">
        <v>14</v>
      </c>
      <c r="O236" t="str">
        <f t="shared" si="13"/>
        <v>no</v>
      </c>
      <c r="P236" t="str">
        <f t="shared" si="14"/>
        <v>no</v>
      </c>
      <c r="Q236" t="str">
        <f t="shared" si="15"/>
        <v>no</v>
      </c>
    </row>
    <row r="237" spans="2:17" x14ac:dyDescent="0.3">
      <c r="B237">
        <v>1126</v>
      </c>
      <c r="C237">
        <v>0</v>
      </c>
      <c r="D237">
        <v>1</v>
      </c>
      <c r="E237" t="s">
        <v>355</v>
      </c>
      <c r="F237" t="s">
        <v>13</v>
      </c>
      <c r="G237">
        <v>39</v>
      </c>
      <c r="H237" t="str">
        <f t="shared" si="12"/>
        <v>Adult</v>
      </c>
      <c r="I237">
        <v>1</v>
      </c>
      <c r="J237">
        <v>0</v>
      </c>
      <c r="K237" s="1" t="s">
        <v>356</v>
      </c>
      <c r="L237">
        <v>71.283299999999997</v>
      </c>
      <c r="M237" t="s">
        <v>357</v>
      </c>
      <c r="N237" t="s">
        <v>25</v>
      </c>
      <c r="O237" t="str">
        <f t="shared" si="13"/>
        <v>no</v>
      </c>
      <c r="P237" t="str">
        <f t="shared" si="14"/>
        <v>yes</v>
      </c>
      <c r="Q237" t="str">
        <f t="shared" si="15"/>
        <v>no</v>
      </c>
    </row>
    <row r="238" spans="2:17" x14ac:dyDescent="0.3">
      <c r="B238">
        <v>1127</v>
      </c>
      <c r="C238">
        <v>0</v>
      </c>
      <c r="D238">
        <v>3</v>
      </c>
      <c r="E238" t="s">
        <v>358</v>
      </c>
      <c r="F238" t="s">
        <v>13</v>
      </c>
      <c r="G238">
        <v>20</v>
      </c>
      <c r="H238" t="str">
        <f t="shared" si="12"/>
        <v>Youth</v>
      </c>
      <c r="I238">
        <v>0</v>
      </c>
      <c r="J238">
        <v>0</v>
      </c>
      <c r="K238" s="1">
        <v>350416</v>
      </c>
      <c r="L238">
        <v>7.8541999999999996</v>
      </c>
      <c r="M238" t="s">
        <v>609</v>
      </c>
      <c r="N238" t="s">
        <v>17</v>
      </c>
      <c r="O238" t="str">
        <f t="shared" si="13"/>
        <v>no</v>
      </c>
      <c r="P238" t="str">
        <f t="shared" si="14"/>
        <v>no</v>
      </c>
      <c r="Q238" t="str">
        <f t="shared" si="15"/>
        <v>no</v>
      </c>
    </row>
    <row r="239" spans="2:17" x14ac:dyDescent="0.3">
      <c r="B239">
        <v>1128</v>
      </c>
      <c r="C239">
        <v>0</v>
      </c>
      <c r="D239">
        <v>1</v>
      </c>
      <c r="E239" t="s">
        <v>359</v>
      </c>
      <c r="F239" t="s">
        <v>13</v>
      </c>
      <c r="G239">
        <v>64</v>
      </c>
      <c r="H239" t="str">
        <f t="shared" si="12"/>
        <v>Elder</v>
      </c>
      <c r="I239">
        <v>1</v>
      </c>
      <c r="J239">
        <v>0</v>
      </c>
      <c r="K239" s="1">
        <v>110813</v>
      </c>
      <c r="L239">
        <v>75.25</v>
      </c>
      <c r="M239" t="s">
        <v>360</v>
      </c>
      <c r="N239" t="s">
        <v>25</v>
      </c>
      <c r="O239" t="str">
        <f t="shared" si="13"/>
        <v>no</v>
      </c>
      <c r="P239" t="str">
        <f t="shared" si="14"/>
        <v>yes</v>
      </c>
      <c r="Q239" t="str">
        <f t="shared" si="15"/>
        <v>no</v>
      </c>
    </row>
    <row r="240" spans="2:17" x14ac:dyDescent="0.3">
      <c r="B240">
        <v>1129</v>
      </c>
      <c r="C240">
        <v>0</v>
      </c>
      <c r="D240">
        <v>3</v>
      </c>
      <c r="E240" t="s">
        <v>361</v>
      </c>
      <c r="F240" t="s">
        <v>13</v>
      </c>
      <c r="G240">
        <v>20</v>
      </c>
      <c r="H240" t="str">
        <f t="shared" si="12"/>
        <v>Youth</v>
      </c>
      <c r="I240">
        <v>0</v>
      </c>
      <c r="J240">
        <v>0</v>
      </c>
      <c r="K240" s="1">
        <v>2679</v>
      </c>
      <c r="L240">
        <v>7.2249999999999996</v>
      </c>
      <c r="M240" t="s">
        <v>609</v>
      </c>
      <c r="N240" t="s">
        <v>25</v>
      </c>
      <c r="O240" t="str">
        <f t="shared" si="13"/>
        <v>no</v>
      </c>
      <c r="P240" t="str">
        <f t="shared" si="14"/>
        <v>no</v>
      </c>
      <c r="Q240" t="str">
        <f t="shared" si="15"/>
        <v>no</v>
      </c>
    </row>
    <row r="241" spans="2:17" x14ac:dyDescent="0.3">
      <c r="B241">
        <v>1130</v>
      </c>
      <c r="C241">
        <v>1</v>
      </c>
      <c r="D241">
        <v>2</v>
      </c>
      <c r="E241" t="s">
        <v>362</v>
      </c>
      <c r="F241" t="s">
        <v>16</v>
      </c>
      <c r="G241">
        <v>18</v>
      </c>
      <c r="H241" t="str">
        <f t="shared" si="12"/>
        <v>Youth</v>
      </c>
      <c r="I241">
        <v>1</v>
      </c>
      <c r="J241">
        <v>1</v>
      </c>
      <c r="K241" s="1">
        <v>250650</v>
      </c>
      <c r="L241">
        <v>13</v>
      </c>
      <c r="M241" t="s">
        <v>609</v>
      </c>
      <c r="N241" t="s">
        <v>17</v>
      </c>
      <c r="O241" t="str">
        <f t="shared" si="13"/>
        <v>no</v>
      </c>
      <c r="P241" t="str">
        <f t="shared" si="14"/>
        <v>yes</v>
      </c>
      <c r="Q241" t="str">
        <f t="shared" si="15"/>
        <v>yes</v>
      </c>
    </row>
    <row r="242" spans="2:17" x14ac:dyDescent="0.3">
      <c r="B242">
        <v>1131</v>
      </c>
      <c r="C242">
        <v>1</v>
      </c>
      <c r="D242">
        <v>1</v>
      </c>
      <c r="E242" t="s">
        <v>363</v>
      </c>
      <c r="F242" t="s">
        <v>16</v>
      </c>
      <c r="G242">
        <v>48</v>
      </c>
      <c r="H242" t="str">
        <f t="shared" si="12"/>
        <v>Adult</v>
      </c>
      <c r="I242">
        <v>1</v>
      </c>
      <c r="J242">
        <v>0</v>
      </c>
      <c r="K242" s="1" t="s">
        <v>364</v>
      </c>
      <c r="L242">
        <v>106.425</v>
      </c>
      <c r="M242" t="s">
        <v>365</v>
      </c>
      <c r="N242" t="s">
        <v>25</v>
      </c>
      <c r="O242" t="str">
        <f t="shared" si="13"/>
        <v>no</v>
      </c>
      <c r="P242" t="str">
        <f t="shared" si="14"/>
        <v>yes</v>
      </c>
      <c r="Q242" t="str">
        <f t="shared" si="15"/>
        <v>no</v>
      </c>
    </row>
    <row r="243" spans="2:17" x14ac:dyDescent="0.3">
      <c r="B243">
        <v>1132</v>
      </c>
      <c r="C243">
        <v>1</v>
      </c>
      <c r="D243">
        <v>1</v>
      </c>
      <c r="E243" t="s">
        <v>366</v>
      </c>
      <c r="F243" t="s">
        <v>16</v>
      </c>
      <c r="G243">
        <v>55</v>
      </c>
      <c r="H243" t="str">
        <f t="shared" si="12"/>
        <v>Adult</v>
      </c>
      <c r="I243">
        <v>0</v>
      </c>
      <c r="J243">
        <v>0</v>
      </c>
      <c r="K243" s="1">
        <v>112377</v>
      </c>
      <c r="L243">
        <v>27.720800000000001</v>
      </c>
      <c r="M243" t="s">
        <v>609</v>
      </c>
      <c r="N243" t="s">
        <v>25</v>
      </c>
      <c r="O243" t="str">
        <f t="shared" si="13"/>
        <v>no</v>
      </c>
      <c r="P243" t="str">
        <f t="shared" si="14"/>
        <v>no</v>
      </c>
      <c r="Q243" t="str">
        <f t="shared" si="15"/>
        <v>no</v>
      </c>
    </row>
    <row r="244" spans="2:17" x14ac:dyDescent="0.3">
      <c r="B244">
        <v>1133</v>
      </c>
      <c r="C244">
        <v>1</v>
      </c>
      <c r="D244">
        <v>2</v>
      </c>
      <c r="E244" t="s">
        <v>367</v>
      </c>
      <c r="F244" t="s">
        <v>16</v>
      </c>
      <c r="G244">
        <v>45</v>
      </c>
      <c r="H244" t="str">
        <f t="shared" si="12"/>
        <v>Adult</v>
      </c>
      <c r="I244">
        <v>0</v>
      </c>
      <c r="J244">
        <v>2</v>
      </c>
      <c r="K244" s="1">
        <v>237789</v>
      </c>
      <c r="L244">
        <v>30</v>
      </c>
      <c r="M244" t="s">
        <v>609</v>
      </c>
      <c r="N244" t="s">
        <v>17</v>
      </c>
      <c r="O244" t="str">
        <f t="shared" si="13"/>
        <v>no</v>
      </c>
      <c r="P244" t="str">
        <f t="shared" si="14"/>
        <v>no</v>
      </c>
      <c r="Q244" t="str">
        <f t="shared" si="15"/>
        <v>yes</v>
      </c>
    </row>
    <row r="245" spans="2:17" x14ac:dyDescent="0.3">
      <c r="B245">
        <v>1134</v>
      </c>
      <c r="C245">
        <v>0</v>
      </c>
      <c r="D245">
        <v>1</v>
      </c>
      <c r="E245" t="s">
        <v>368</v>
      </c>
      <c r="F245" t="s">
        <v>13</v>
      </c>
      <c r="G245">
        <v>45</v>
      </c>
      <c r="H245" t="str">
        <f t="shared" si="12"/>
        <v>Adult</v>
      </c>
      <c r="I245">
        <v>1</v>
      </c>
      <c r="J245">
        <v>1</v>
      </c>
      <c r="K245" s="1">
        <v>16966</v>
      </c>
      <c r="L245">
        <v>134.5</v>
      </c>
      <c r="M245" t="s">
        <v>301</v>
      </c>
      <c r="N245" t="s">
        <v>25</v>
      </c>
      <c r="O245" t="str">
        <f t="shared" si="13"/>
        <v>no</v>
      </c>
      <c r="P245" t="str">
        <f t="shared" si="14"/>
        <v>yes</v>
      </c>
      <c r="Q245" t="str">
        <f t="shared" si="15"/>
        <v>yes</v>
      </c>
    </row>
    <row r="246" spans="2:17" x14ac:dyDescent="0.3">
      <c r="B246">
        <v>1135</v>
      </c>
      <c r="C246">
        <v>0</v>
      </c>
      <c r="D246">
        <v>3</v>
      </c>
      <c r="E246" t="s">
        <v>369</v>
      </c>
      <c r="F246" t="s">
        <v>13</v>
      </c>
      <c r="G246">
        <v>30.2</v>
      </c>
      <c r="H246" t="str">
        <f t="shared" si="12"/>
        <v>Adult</v>
      </c>
      <c r="I246">
        <v>0</v>
      </c>
      <c r="J246">
        <v>0</v>
      </c>
      <c r="K246" s="1">
        <v>3470</v>
      </c>
      <c r="L246">
        <v>7.8875000000000002</v>
      </c>
      <c r="M246" t="s">
        <v>609</v>
      </c>
      <c r="N246" t="s">
        <v>17</v>
      </c>
      <c r="O246" t="str">
        <f t="shared" si="13"/>
        <v>no</v>
      </c>
      <c r="P246" t="str">
        <f t="shared" si="14"/>
        <v>no</v>
      </c>
      <c r="Q246" t="str">
        <f t="shared" si="15"/>
        <v>no</v>
      </c>
    </row>
    <row r="247" spans="2:17" x14ac:dyDescent="0.3">
      <c r="B247">
        <v>1136</v>
      </c>
      <c r="C247">
        <v>0</v>
      </c>
      <c r="D247">
        <v>3</v>
      </c>
      <c r="E247" t="s">
        <v>370</v>
      </c>
      <c r="F247" t="s">
        <v>13</v>
      </c>
      <c r="G247">
        <v>30.2</v>
      </c>
      <c r="H247" t="str">
        <f t="shared" si="12"/>
        <v>Adult</v>
      </c>
      <c r="I247">
        <v>1</v>
      </c>
      <c r="J247">
        <v>2</v>
      </c>
      <c r="K247" s="1" t="s">
        <v>69</v>
      </c>
      <c r="L247">
        <v>23.45</v>
      </c>
      <c r="M247" t="s">
        <v>609</v>
      </c>
      <c r="N247" t="s">
        <v>17</v>
      </c>
      <c r="O247" t="str">
        <f t="shared" si="13"/>
        <v>no</v>
      </c>
      <c r="P247" t="str">
        <f t="shared" si="14"/>
        <v>yes</v>
      </c>
      <c r="Q247" t="str">
        <f t="shared" si="15"/>
        <v>yes</v>
      </c>
    </row>
    <row r="248" spans="2:17" x14ac:dyDescent="0.3">
      <c r="B248">
        <v>1137</v>
      </c>
      <c r="C248">
        <v>0</v>
      </c>
      <c r="D248">
        <v>1</v>
      </c>
      <c r="E248" t="s">
        <v>371</v>
      </c>
      <c r="F248" t="s">
        <v>13</v>
      </c>
      <c r="G248">
        <v>41</v>
      </c>
      <c r="H248" t="str">
        <f t="shared" si="12"/>
        <v>Adult</v>
      </c>
      <c r="I248">
        <v>1</v>
      </c>
      <c r="J248">
        <v>0</v>
      </c>
      <c r="K248" s="1">
        <v>17464</v>
      </c>
      <c r="L248">
        <v>51.862499999999997</v>
      </c>
      <c r="M248" t="s">
        <v>372</v>
      </c>
      <c r="N248" t="s">
        <v>17</v>
      </c>
      <c r="O248" t="str">
        <f t="shared" si="13"/>
        <v>no</v>
      </c>
      <c r="P248" t="str">
        <f t="shared" si="14"/>
        <v>yes</v>
      </c>
      <c r="Q248" t="str">
        <f t="shared" si="15"/>
        <v>no</v>
      </c>
    </row>
    <row r="249" spans="2:17" x14ac:dyDescent="0.3">
      <c r="B249">
        <v>1138</v>
      </c>
      <c r="C249">
        <v>1</v>
      </c>
      <c r="D249">
        <v>2</v>
      </c>
      <c r="E249" t="s">
        <v>373</v>
      </c>
      <c r="F249" t="s">
        <v>16</v>
      </c>
      <c r="G249">
        <v>22</v>
      </c>
      <c r="H249" t="str">
        <f t="shared" si="12"/>
        <v>Youth</v>
      </c>
      <c r="I249">
        <v>0</v>
      </c>
      <c r="J249">
        <v>0</v>
      </c>
      <c r="K249" s="1" t="s">
        <v>117</v>
      </c>
      <c r="L249">
        <v>21</v>
      </c>
      <c r="M249" t="s">
        <v>609</v>
      </c>
      <c r="N249" t="s">
        <v>17</v>
      </c>
      <c r="O249" t="str">
        <f t="shared" si="13"/>
        <v>no</v>
      </c>
      <c r="P249" t="str">
        <f t="shared" si="14"/>
        <v>no</v>
      </c>
      <c r="Q249" t="str">
        <f t="shared" si="15"/>
        <v>no</v>
      </c>
    </row>
    <row r="250" spans="2:17" x14ac:dyDescent="0.3">
      <c r="B250">
        <v>1139</v>
      </c>
      <c r="C250">
        <v>0</v>
      </c>
      <c r="D250">
        <v>2</v>
      </c>
      <c r="E250" t="s">
        <v>374</v>
      </c>
      <c r="F250" t="s">
        <v>13</v>
      </c>
      <c r="G250">
        <v>42</v>
      </c>
      <c r="H250" t="str">
        <f t="shared" si="12"/>
        <v>Adult</v>
      </c>
      <c r="I250">
        <v>1</v>
      </c>
      <c r="J250">
        <v>1</v>
      </c>
      <c r="K250" s="1">
        <v>28220</v>
      </c>
      <c r="L250">
        <v>32.5</v>
      </c>
      <c r="M250" t="s">
        <v>609</v>
      </c>
      <c r="N250" t="s">
        <v>17</v>
      </c>
      <c r="O250" t="str">
        <f t="shared" si="13"/>
        <v>no</v>
      </c>
      <c r="P250" t="str">
        <f t="shared" si="14"/>
        <v>yes</v>
      </c>
      <c r="Q250" t="str">
        <f t="shared" si="15"/>
        <v>yes</v>
      </c>
    </row>
    <row r="251" spans="2:17" x14ac:dyDescent="0.3">
      <c r="B251">
        <v>1140</v>
      </c>
      <c r="C251">
        <v>1</v>
      </c>
      <c r="D251">
        <v>2</v>
      </c>
      <c r="E251" t="s">
        <v>375</v>
      </c>
      <c r="F251" t="s">
        <v>16</v>
      </c>
      <c r="G251">
        <v>29</v>
      </c>
      <c r="H251" t="str">
        <f t="shared" si="12"/>
        <v>Youth</v>
      </c>
      <c r="I251">
        <v>1</v>
      </c>
      <c r="J251">
        <v>0</v>
      </c>
      <c r="K251" s="1">
        <v>26707</v>
      </c>
      <c r="L251">
        <v>26</v>
      </c>
      <c r="M251" t="s">
        <v>609</v>
      </c>
      <c r="N251" t="s">
        <v>17</v>
      </c>
      <c r="O251" t="str">
        <f t="shared" si="13"/>
        <v>no</v>
      </c>
      <c r="P251" t="str">
        <f t="shared" si="14"/>
        <v>yes</v>
      </c>
      <c r="Q251" t="str">
        <f t="shared" si="15"/>
        <v>no</v>
      </c>
    </row>
    <row r="252" spans="2:17" x14ac:dyDescent="0.3">
      <c r="B252">
        <v>1141</v>
      </c>
      <c r="C252">
        <v>1</v>
      </c>
      <c r="D252">
        <v>3</v>
      </c>
      <c r="E252" t="s">
        <v>376</v>
      </c>
      <c r="F252" t="s">
        <v>16</v>
      </c>
      <c r="G252">
        <v>30.2</v>
      </c>
      <c r="H252" t="str">
        <f t="shared" si="12"/>
        <v>Adult</v>
      </c>
      <c r="I252">
        <v>1</v>
      </c>
      <c r="J252">
        <v>0</v>
      </c>
      <c r="K252" s="1">
        <v>2660</v>
      </c>
      <c r="L252">
        <v>14.4542</v>
      </c>
      <c r="M252" t="s">
        <v>609</v>
      </c>
      <c r="N252" t="s">
        <v>25</v>
      </c>
      <c r="O252" t="str">
        <f t="shared" si="13"/>
        <v>no</v>
      </c>
      <c r="P252" t="str">
        <f t="shared" si="14"/>
        <v>yes</v>
      </c>
      <c r="Q252" t="str">
        <f t="shared" si="15"/>
        <v>no</v>
      </c>
    </row>
    <row r="253" spans="2:17" x14ac:dyDescent="0.3">
      <c r="B253">
        <v>1142</v>
      </c>
      <c r="C253">
        <v>1</v>
      </c>
      <c r="D253">
        <v>2</v>
      </c>
      <c r="E253" t="s">
        <v>377</v>
      </c>
      <c r="F253" t="s">
        <v>16</v>
      </c>
      <c r="G253">
        <v>0.92</v>
      </c>
      <c r="H253" t="str">
        <f t="shared" si="12"/>
        <v>Teen</v>
      </c>
      <c r="I253">
        <v>1</v>
      </c>
      <c r="J253">
        <v>2</v>
      </c>
      <c r="K253" s="1" t="s">
        <v>378</v>
      </c>
      <c r="L253">
        <v>27.75</v>
      </c>
      <c r="M253" t="s">
        <v>609</v>
      </c>
      <c r="N253" t="s">
        <v>17</v>
      </c>
      <c r="O253" t="str">
        <f t="shared" si="13"/>
        <v>yes</v>
      </c>
      <c r="P253" t="str">
        <f t="shared" si="14"/>
        <v>yes</v>
      </c>
      <c r="Q253" t="str">
        <f t="shared" si="15"/>
        <v>yes</v>
      </c>
    </row>
    <row r="254" spans="2:17" x14ac:dyDescent="0.3">
      <c r="B254">
        <v>1143</v>
      </c>
      <c r="C254">
        <v>0</v>
      </c>
      <c r="D254">
        <v>3</v>
      </c>
      <c r="E254" t="s">
        <v>379</v>
      </c>
      <c r="F254" t="s">
        <v>13</v>
      </c>
      <c r="G254">
        <v>20</v>
      </c>
      <c r="H254" t="str">
        <f t="shared" si="12"/>
        <v>Youth</v>
      </c>
      <c r="I254">
        <v>0</v>
      </c>
      <c r="J254">
        <v>0</v>
      </c>
      <c r="K254" s="1" t="s">
        <v>380</v>
      </c>
      <c r="L254">
        <v>7.9249999999999998</v>
      </c>
      <c r="M254" t="s">
        <v>609</v>
      </c>
      <c r="N254" t="s">
        <v>17</v>
      </c>
      <c r="O254" t="str">
        <f t="shared" si="13"/>
        <v>no</v>
      </c>
      <c r="P254" t="str">
        <f t="shared" si="14"/>
        <v>no</v>
      </c>
      <c r="Q254" t="str">
        <f t="shared" si="15"/>
        <v>no</v>
      </c>
    </row>
    <row r="255" spans="2:17" x14ac:dyDescent="0.3">
      <c r="B255">
        <v>1144</v>
      </c>
      <c r="C255">
        <v>0</v>
      </c>
      <c r="D255">
        <v>1</v>
      </c>
      <c r="E255" t="s">
        <v>381</v>
      </c>
      <c r="F255" t="s">
        <v>13</v>
      </c>
      <c r="G255">
        <v>27</v>
      </c>
      <c r="H255" t="str">
        <f t="shared" si="12"/>
        <v>Youth</v>
      </c>
      <c r="I255">
        <v>1</v>
      </c>
      <c r="J255">
        <v>0</v>
      </c>
      <c r="K255" s="1">
        <v>13508</v>
      </c>
      <c r="L255">
        <v>136.7792</v>
      </c>
      <c r="M255" t="s">
        <v>382</v>
      </c>
      <c r="N255" t="s">
        <v>25</v>
      </c>
      <c r="O255" t="str">
        <f t="shared" si="13"/>
        <v>no</v>
      </c>
      <c r="P255" t="str">
        <f t="shared" si="14"/>
        <v>yes</v>
      </c>
      <c r="Q255" t="str">
        <f t="shared" si="15"/>
        <v>no</v>
      </c>
    </row>
    <row r="256" spans="2:17" x14ac:dyDescent="0.3">
      <c r="B256">
        <v>1145</v>
      </c>
      <c r="C256">
        <v>0</v>
      </c>
      <c r="D256">
        <v>3</v>
      </c>
      <c r="E256" t="s">
        <v>383</v>
      </c>
      <c r="F256" t="s">
        <v>13</v>
      </c>
      <c r="G256">
        <v>24</v>
      </c>
      <c r="H256" t="str">
        <f t="shared" si="12"/>
        <v>Youth</v>
      </c>
      <c r="I256">
        <v>0</v>
      </c>
      <c r="J256">
        <v>0</v>
      </c>
      <c r="K256" s="1">
        <v>7266</v>
      </c>
      <c r="L256">
        <v>9.3249999999999993</v>
      </c>
      <c r="M256" t="s">
        <v>609</v>
      </c>
      <c r="N256" t="s">
        <v>17</v>
      </c>
      <c r="O256" t="str">
        <f t="shared" si="13"/>
        <v>no</v>
      </c>
      <c r="P256" t="str">
        <f t="shared" si="14"/>
        <v>no</v>
      </c>
      <c r="Q256" t="str">
        <f t="shared" si="15"/>
        <v>no</v>
      </c>
    </row>
    <row r="257" spans="2:17" x14ac:dyDescent="0.3">
      <c r="B257">
        <v>1146</v>
      </c>
      <c r="C257">
        <v>0</v>
      </c>
      <c r="D257">
        <v>3</v>
      </c>
      <c r="E257" t="s">
        <v>384</v>
      </c>
      <c r="F257" t="s">
        <v>13</v>
      </c>
      <c r="G257">
        <v>32.5</v>
      </c>
      <c r="H257" t="str">
        <f t="shared" si="12"/>
        <v>Adult</v>
      </c>
      <c r="I257">
        <v>0</v>
      </c>
      <c r="J257">
        <v>0</v>
      </c>
      <c r="K257" s="1">
        <v>345775</v>
      </c>
      <c r="L257">
        <v>9.5</v>
      </c>
      <c r="M257" t="s">
        <v>609</v>
      </c>
      <c r="N257" t="s">
        <v>17</v>
      </c>
      <c r="O257" t="str">
        <f t="shared" si="13"/>
        <v>no</v>
      </c>
      <c r="P257" t="str">
        <f t="shared" si="14"/>
        <v>no</v>
      </c>
      <c r="Q257" t="str">
        <f t="shared" si="15"/>
        <v>no</v>
      </c>
    </row>
    <row r="258" spans="2:17" x14ac:dyDescent="0.3">
      <c r="B258">
        <v>1147</v>
      </c>
      <c r="C258">
        <v>0</v>
      </c>
      <c r="D258">
        <v>3</v>
      </c>
      <c r="E258" t="s">
        <v>385</v>
      </c>
      <c r="F258" t="s">
        <v>13</v>
      </c>
      <c r="G258">
        <v>30.2</v>
      </c>
      <c r="H258" t="str">
        <f t="shared" si="12"/>
        <v>Adult</v>
      </c>
      <c r="I258">
        <v>0</v>
      </c>
      <c r="J258">
        <v>0</v>
      </c>
      <c r="K258" s="1" t="s">
        <v>386</v>
      </c>
      <c r="L258">
        <v>7.55</v>
      </c>
      <c r="M258" t="s">
        <v>609</v>
      </c>
      <c r="N258" t="s">
        <v>17</v>
      </c>
      <c r="O258" t="str">
        <f t="shared" si="13"/>
        <v>no</v>
      </c>
      <c r="P258" t="str">
        <f t="shared" si="14"/>
        <v>no</v>
      </c>
      <c r="Q258" t="str">
        <f t="shared" si="15"/>
        <v>no</v>
      </c>
    </row>
    <row r="259" spans="2:17" x14ac:dyDescent="0.3">
      <c r="B259">
        <v>1148</v>
      </c>
      <c r="C259">
        <v>0</v>
      </c>
      <c r="D259">
        <v>3</v>
      </c>
      <c r="E259" t="s">
        <v>387</v>
      </c>
      <c r="F259" t="s">
        <v>13</v>
      </c>
      <c r="G259">
        <v>30.2</v>
      </c>
      <c r="H259" t="str">
        <f t="shared" ref="H259:H322" si="16">IF(G259&lt;18,"Teen",IF(G259&lt;30,"Youth",IF(G259&lt;60,"Adult",IF(G259&gt;=60,"Elder"))))</f>
        <v>Adult</v>
      </c>
      <c r="I259">
        <v>0</v>
      </c>
      <c r="J259">
        <v>0</v>
      </c>
      <c r="K259" s="1" t="s">
        <v>388</v>
      </c>
      <c r="L259">
        <v>7.75</v>
      </c>
      <c r="M259" t="s">
        <v>609</v>
      </c>
      <c r="N259" t="s">
        <v>14</v>
      </c>
      <c r="O259" t="str">
        <f t="shared" si="13"/>
        <v>no</v>
      </c>
      <c r="P259" t="str">
        <f t="shared" si="14"/>
        <v>no</v>
      </c>
      <c r="Q259" t="str">
        <f t="shared" si="15"/>
        <v>no</v>
      </c>
    </row>
    <row r="260" spans="2:17" x14ac:dyDescent="0.3">
      <c r="B260">
        <v>1149</v>
      </c>
      <c r="C260">
        <v>0</v>
      </c>
      <c r="D260">
        <v>3</v>
      </c>
      <c r="E260" t="s">
        <v>389</v>
      </c>
      <c r="F260" t="s">
        <v>13</v>
      </c>
      <c r="G260">
        <v>28</v>
      </c>
      <c r="H260" t="str">
        <f t="shared" si="16"/>
        <v>Youth</v>
      </c>
      <c r="I260">
        <v>0</v>
      </c>
      <c r="J260">
        <v>0</v>
      </c>
      <c r="K260" s="1">
        <v>363611</v>
      </c>
      <c r="L260">
        <v>8.0500000000000007</v>
      </c>
      <c r="M260" t="s">
        <v>609</v>
      </c>
      <c r="N260" t="s">
        <v>17</v>
      </c>
      <c r="O260" t="str">
        <f t="shared" ref="O260:O323" si="17">IF(G260&lt;18,"yes","no")</f>
        <v>no</v>
      </c>
      <c r="P260" t="str">
        <f t="shared" ref="P260:P323" si="18">IF(I260&gt;0,"yes","no")</f>
        <v>no</v>
      </c>
      <c r="Q260" t="str">
        <f t="shared" ref="Q260:Q323" si="19">IF(J260&gt;0,"yes","no")</f>
        <v>no</v>
      </c>
    </row>
    <row r="261" spans="2:17" x14ac:dyDescent="0.3">
      <c r="B261">
        <v>1150</v>
      </c>
      <c r="C261">
        <v>1</v>
      </c>
      <c r="D261">
        <v>2</v>
      </c>
      <c r="E261" t="s">
        <v>390</v>
      </c>
      <c r="F261" t="s">
        <v>16</v>
      </c>
      <c r="G261">
        <v>19</v>
      </c>
      <c r="H261" t="str">
        <f t="shared" si="16"/>
        <v>Youth</v>
      </c>
      <c r="I261">
        <v>0</v>
      </c>
      <c r="J261">
        <v>0</v>
      </c>
      <c r="K261" s="1">
        <v>28404</v>
      </c>
      <c r="L261">
        <v>13</v>
      </c>
      <c r="M261" t="s">
        <v>609</v>
      </c>
      <c r="N261" t="s">
        <v>17</v>
      </c>
      <c r="O261" t="str">
        <f t="shared" si="17"/>
        <v>no</v>
      </c>
      <c r="P261" t="str">
        <f t="shared" si="18"/>
        <v>no</v>
      </c>
      <c r="Q261" t="str">
        <f t="shared" si="19"/>
        <v>no</v>
      </c>
    </row>
    <row r="262" spans="2:17" x14ac:dyDescent="0.3">
      <c r="B262">
        <v>1151</v>
      </c>
      <c r="C262">
        <v>0</v>
      </c>
      <c r="D262">
        <v>3</v>
      </c>
      <c r="E262" t="s">
        <v>391</v>
      </c>
      <c r="F262" t="s">
        <v>13</v>
      </c>
      <c r="G262">
        <v>21</v>
      </c>
      <c r="H262" t="str">
        <f t="shared" si="16"/>
        <v>Youth</v>
      </c>
      <c r="I262">
        <v>0</v>
      </c>
      <c r="J262">
        <v>0</v>
      </c>
      <c r="K262" s="1">
        <v>345501</v>
      </c>
      <c r="L262">
        <v>7.7750000000000004</v>
      </c>
      <c r="M262" t="s">
        <v>609</v>
      </c>
      <c r="N262" t="s">
        <v>17</v>
      </c>
      <c r="O262" t="str">
        <f t="shared" si="17"/>
        <v>no</v>
      </c>
      <c r="P262" t="str">
        <f t="shared" si="18"/>
        <v>no</v>
      </c>
      <c r="Q262" t="str">
        <f t="shared" si="19"/>
        <v>no</v>
      </c>
    </row>
    <row r="263" spans="2:17" x14ac:dyDescent="0.3">
      <c r="B263">
        <v>1152</v>
      </c>
      <c r="C263">
        <v>0</v>
      </c>
      <c r="D263">
        <v>3</v>
      </c>
      <c r="E263" t="s">
        <v>392</v>
      </c>
      <c r="F263" t="s">
        <v>13</v>
      </c>
      <c r="G263">
        <v>36.5</v>
      </c>
      <c r="H263" t="str">
        <f t="shared" si="16"/>
        <v>Adult</v>
      </c>
      <c r="I263">
        <v>1</v>
      </c>
      <c r="J263">
        <v>0</v>
      </c>
      <c r="K263" s="1">
        <v>345572</v>
      </c>
      <c r="L263">
        <v>17.399999999999999</v>
      </c>
      <c r="M263" t="s">
        <v>609</v>
      </c>
      <c r="N263" t="s">
        <v>17</v>
      </c>
      <c r="O263" t="str">
        <f t="shared" si="17"/>
        <v>no</v>
      </c>
      <c r="P263" t="str">
        <f t="shared" si="18"/>
        <v>yes</v>
      </c>
      <c r="Q263" t="str">
        <f t="shared" si="19"/>
        <v>no</v>
      </c>
    </row>
    <row r="264" spans="2:17" x14ac:dyDescent="0.3">
      <c r="B264">
        <v>1153</v>
      </c>
      <c r="C264">
        <v>0</v>
      </c>
      <c r="D264">
        <v>3</v>
      </c>
      <c r="E264" t="s">
        <v>393</v>
      </c>
      <c r="F264" t="s">
        <v>13</v>
      </c>
      <c r="G264">
        <v>21</v>
      </c>
      <c r="H264" t="str">
        <f t="shared" si="16"/>
        <v>Youth</v>
      </c>
      <c r="I264">
        <v>0</v>
      </c>
      <c r="J264">
        <v>0</v>
      </c>
      <c r="K264" s="1">
        <v>350410</v>
      </c>
      <c r="L264">
        <v>7.8541999999999996</v>
      </c>
      <c r="M264" t="s">
        <v>609</v>
      </c>
      <c r="N264" t="s">
        <v>17</v>
      </c>
      <c r="O264" t="str">
        <f t="shared" si="17"/>
        <v>no</v>
      </c>
      <c r="P264" t="str">
        <f t="shared" si="18"/>
        <v>no</v>
      </c>
      <c r="Q264" t="str">
        <f t="shared" si="19"/>
        <v>no</v>
      </c>
    </row>
    <row r="265" spans="2:17" x14ac:dyDescent="0.3">
      <c r="B265">
        <v>1154</v>
      </c>
      <c r="C265">
        <v>1</v>
      </c>
      <c r="D265">
        <v>2</v>
      </c>
      <c r="E265" t="s">
        <v>394</v>
      </c>
      <c r="F265" t="s">
        <v>16</v>
      </c>
      <c r="G265">
        <v>29</v>
      </c>
      <c r="H265" t="str">
        <f t="shared" si="16"/>
        <v>Youth</v>
      </c>
      <c r="I265">
        <v>0</v>
      </c>
      <c r="J265">
        <v>2</v>
      </c>
      <c r="K265" s="1">
        <v>29103</v>
      </c>
      <c r="L265">
        <v>23</v>
      </c>
      <c r="M265" t="s">
        <v>609</v>
      </c>
      <c r="N265" t="s">
        <v>17</v>
      </c>
      <c r="O265" t="str">
        <f t="shared" si="17"/>
        <v>no</v>
      </c>
      <c r="P265" t="str">
        <f t="shared" si="18"/>
        <v>no</v>
      </c>
      <c r="Q265" t="str">
        <f t="shared" si="19"/>
        <v>yes</v>
      </c>
    </row>
    <row r="266" spans="2:17" x14ac:dyDescent="0.3">
      <c r="B266">
        <v>1155</v>
      </c>
      <c r="C266">
        <v>1</v>
      </c>
      <c r="D266">
        <v>3</v>
      </c>
      <c r="E266" t="s">
        <v>395</v>
      </c>
      <c r="F266" t="s">
        <v>16</v>
      </c>
      <c r="G266">
        <v>1</v>
      </c>
      <c r="H266" t="str">
        <f t="shared" si="16"/>
        <v>Teen</v>
      </c>
      <c r="I266">
        <v>1</v>
      </c>
      <c r="J266">
        <v>1</v>
      </c>
      <c r="K266" s="1">
        <v>350405</v>
      </c>
      <c r="L266">
        <v>12.183299999999999</v>
      </c>
      <c r="M266" t="s">
        <v>609</v>
      </c>
      <c r="N266" t="s">
        <v>17</v>
      </c>
      <c r="O266" t="str">
        <f t="shared" si="17"/>
        <v>yes</v>
      </c>
      <c r="P266" t="str">
        <f t="shared" si="18"/>
        <v>yes</v>
      </c>
      <c r="Q266" t="str">
        <f t="shared" si="19"/>
        <v>yes</v>
      </c>
    </row>
    <row r="267" spans="2:17" x14ac:dyDescent="0.3">
      <c r="B267">
        <v>1156</v>
      </c>
      <c r="C267">
        <v>0</v>
      </c>
      <c r="D267">
        <v>2</v>
      </c>
      <c r="E267" t="s">
        <v>396</v>
      </c>
      <c r="F267" t="s">
        <v>13</v>
      </c>
      <c r="G267">
        <v>30</v>
      </c>
      <c r="H267" t="str">
        <f t="shared" si="16"/>
        <v>Adult</v>
      </c>
      <c r="I267">
        <v>0</v>
      </c>
      <c r="J267">
        <v>0</v>
      </c>
      <c r="K267" s="1" t="s">
        <v>397</v>
      </c>
      <c r="L267">
        <v>12.737500000000001</v>
      </c>
      <c r="M267" t="s">
        <v>609</v>
      </c>
      <c r="N267" t="s">
        <v>25</v>
      </c>
      <c r="O267" t="str">
        <f t="shared" si="17"/>
        <v>no</v>
      </c>
      <c r="P267" t="str">
        <f t="shared" si="18"/>
        <v>no</v>
      </c>
      <c r="Q267" t="str">
        <f t="shared" si="19"/>
        <v>no</v>
      </c>
    </row>
    <row r="268" spans="2:17" x14ac:dyDescent="0.3">
      <c r="B268">
        <v>1157</v>
      </c>
      <c r="C268">
        <v>0</v>
      </c>
      <c r="D268">
        <v>3</v>
      </c>
      <c r="E268" t="s">
        <v>398</v>
      </c>
      <c r="F268" t="s">
        <v>13</v>
      </c>
      <c r="G268">
        <v>30.2</v>
      </c>
      <c r="H268" t="str">
        <f t="shared" si="16"/>
        <v>Adult</v>
      </c>
      <c r="I268">
        <v>0</v>
      </c>
      <c r="J268">
        <v>0</v>
      </c>
      <c r="K268" s="1">
        <v>349235</v>
      </c>
      <c r="L268">
        <v>7.8958000000000004</v>
      </c>
      <c r="M268" t="s">
        <v>609</v>
      </c>
      <c r="N268" t="s">
        <v>17</v>
      </c>
      <c r="O268" t="str">
        <f t="shared" si="17"/>
        <v>no</v>
      </c>
      <c r="P268" t="str">
        <f t="shared" si="18"/>
        <v>no</v>
      </c>
      <c r="Q268" t="str">
        <f t="shared" si="19"/>
        <v>no</v>
      </c>
    </row>
    <row r="269" spans="2:17" x14ac:dyDescent="0.3">
      <c r="B269">
        <v>1158</v>
      </c>
      <c r="C269">
        <v>0</v>
      </c>
      <c r="D269">
        <v>1</v>
      </c>
      <c r="E269" t="s">
        <v>399</v>
      </c>
      <c r="F269" t="s">
        <v>13</v>
      </c>
      <c r="G269">
        <v>30.2</v>
      </c>
      <c r="H269" t="str">
        <f t="shared" si="16"/>
        <v>Adult</v>
      </c>
      <c r="I269">
        <v>0</v>
      </c>
      <c r="J269">
        <v>0</v>
      </c>
      <c r="K269" s="1">
        <v>112051</v>
      </c>
      <c r="L269">
        <v>0</v>
      </c>
      <c r="M269" t="s">
        <v>609</v>
      </c>
      <c r="N269" t="s">
        <v>17</v>
      </c>
      <c r="O269" t="str">
        <f t="shared" si="17"/>
        <v>no</v>
      </c>
      <c r="P269" t="str">
        <f t="shared" si="18"/>
        <v>no</v>
      </c>
      <c r="Q269" t="str">
        <f t="shared" si="19"/>
        <v>no</v>
      </c>
    </row>
    <row r="270" spans="2:17" x14ac:dyDescent="0.3">
      <c r="B270">
        <v>1159</v>
      </c>
      <c r="C270">
        <v>0</v>
      </c>
      <c r="D270">
        <v>3</v>
      </c>
      <c r="E270" t="s">
        <v>400</v>
      </c>
      <c r="F270" t="s">
        <v>13</v>
      </c>
      <c r="G270">
        <v>30.2</v>
      </c>
      <c r="H270" t="str">
        <f t="shared" si="16"/>
        <v>Adult</v>
      </c>
      <c r="I270">
        <v>0</v>
      </c>
      <c r="J270">
        <v>0</v>
      </c>
      <c r="K270" s="1" t="s">
        <v>401</v>
      </c>
      <c r="L270">
        <v>7.55</v>
      </c>
      <c r="M270" t="s">
        <v>609</v>
      </c>
      <c r="N270" t="s">
        <v>17</v>
      </c>
      <c r="O270" t="str">
        <f t="shared" si="17"/>
        <v>no</v>
      </c>
      <c r="P270" t="str">
        <f t="shared" si="18"/>
        <v>no</v>
      </c>
      <c r="Q270" t="str">
        <f t="shared" si="19"/>
        <v>no</v>
      </c>
    </row>
    <row r="271" spans="2:17" x14ac:dyDescent="0.3">
      <c r="B271">
        <v>1160</v>
      </c>
      <c r="C271">
        <v>1</v>
      </c>
      <c r="D271">
        <v>3</v>
      </c>
      <c r="E271" t="s">
        <v>402</v>
      </c>
      <c r="F271" t="s">
        <v>16</v>
      </c>
      <c r="G271">
        <v>30.2</v>
      </c>
      <c r="H271" t="str">
        <f t="shared" si="16"/>
        <v>Adult</v>
      </c>
      <c r="I271">
        <v>0</v>
      </c>
      <c r="J271">
        <v>0</v>
      </c>
      <c r="K271" s="1" t="s">
        <v>403</v>
      </c>
      <c r="L271">
        <v>8.0500000000000007</v>
      </c>
      <c r="M271" t="s">
        <v>609</v>
      </c>
      <c r="N271" t="s">
        <v>17</v>
      </c>
      <c r="O271" t="str">
        <f t="shared" si="17"/>
        <v>no</v>
      </c>
      <c r="P271" t="str">
        <f t="shared" si="18"/>
        <v>no</v>
      </c>
      <c r="Q271" t="str">
        <f t="shared" si="19"/>
        <v>no</v>
      </c>
    </row>
    <row r="272" spans="2:17" x14ac:dyDescent="0.3">
      <c r="B272">
        <v>1161</v>
      </c>
      <c r="C272">
        <v>0</v>
      </c>
      <c r="D272">
        <v>3</v>
      </c>
      <c r="E272" t="s">
        <v>404</v>
      </c>
      <c r="F272" t="s">
        <v>13</v>
      </c>
      <c r="G272">
        <v>17</v>
      </c>
      <c r="H272" t="str">
        <f t="shared" si="16"/>
        <v>Teen</v>
      </c>
      <c r="I272">
        <v>0</v>
      </c>
      <c r="J272">
        <v>0</v>
      </c>
      <c r="K272" s="1">
        <v>315095</v>
      </c>
      <c r="L272">
        <v>8.6624999999999996</v>
      </c>
      <c r="M272" t="s">
        <v>609</v>
      </c>
      <c r="N272" t="s">
        <v>17</v>
      </c>
      <c r="O272" t="str">
        <f t="shared" si="17"/>
        <v>yes</v>
      </c>
      <c r="P272" t="str">
        <f t="shared" si="18"/>
        <v>no</v>
      </c>
      <c r="Q272" t="str">
        <f t="shared" si="19"/>
        <v>no</v>
      </c>
    </row>
    <row r="273" spans="2:17" x14ac:dyDescent="0.3">
      <c r="B273">
        <v>1162</v>
      </c>
      <c r="C273">
        <v>0</v>
      </c>
      <c r="D273">
        <v>1</v>
      </c>
      <c r="E273" t="s">
        <v>405</v>
      </c>
      <c r="F273" t="s">
        <v>13</v>
      </c>
      <c r="G273">
        <v>46</v>
      </c>
      <c r="H273" t="str">
        <f t="shared" si="16"/>
        <v>Adult</v>
      </c>
      <c r="I273">
        <v>0</v>
      </c>
      <c r="J273">
        <v>0</v>
      </c>
      <c r="K273" s="1">
        <v>13050</v>
      </c>
      <c r="L273">
        <v>75.241699999999994</v>
      </c>
      <c r="M273" t="s">
        <v>192</v>
      </c>
      <c r="N273" t="s">
        <v>25</v>
      </c>
      <c r="O273" t="str">
        <f t="shared" si="17"/>
        <v>no</v>
      </c>
      <c r="P273" t="str">
        <f t="shared" si="18"/>
        <v>no</v>
      </c>
      <c r="Q273" t="str">
        <f t="shared" si="19"/>
        <v>no</v>
      </c>
    </row>
    <row r="274" spans="2:17" x14ac:dyDescent="0.3">
      <c r="B274">
        <v>1163</v>
      </c>
      <c r="C274">
        <v>0</v>
      </c>
      <c r="D274">
        <v>3</v>
      </c>
      <c r="E274" t="s">
        <v>406</v>
      </c>
      <c r="F274" t="s">
        <v>13</v>
      </c>
      <c r="G274">
        <v>30.2</v>
      </c>
      <c r="H274" t="str">
        <f t="shared" si="16"/>
        <v>Adult</v>
      </c>
      <c r="I274">
        <v>0</v>
      </c>
      <c r="J274">
        <v>0</v>
      </c>
      <c r="K274" s="1">
        <v>368573</v>
      </c>
      <c r="L274">
        <v>7.75</v>
      </c>
      <c r="M274" t="s">
        <v>609</v>
      </c>
      <c r="N274" t="s">
        <v>14</v>
      </c>
      <c r="O274" t="str">
        <f t="shared" si="17"/>
        <v>no</v>
      </c>
      <c r="P274" t="str">
        <f t="shared" si="18"/>
        <v>no</v>
      </c>
      <c r="Q274" t="str">
        <f t="shared" si="19"/>
        <v>no</v>
      </c>
    </row>
    <row r="275" spans="2:17" x14ac:dyDescent="0.3">
      <c r="B275">
        <v>1164</v>
      </c>
      <c r="C275">
        <v>1</v>
      </c>
      <c r="D275">
        <v>1</v>
      </c>
      <c r="E275" t="s">
        <v>407</v>
      </c>
      <c r="F275" t="s">
        <v>16</v>
      </c>
      <c r="G275">
        <v>26</v>
      </c>
      <c r="H275" t="str">
        <f t="shared" si="16"/>
        <v>Youth</v>
      </c>
      <c r="I275">
        <v>1</v>
      </c>
      <c r="J275">
        <v>0</v>
      </c>
      <c r="K275" s="1">
        <v>13508</v>
      </c>
      <c r="L275">
        <v>136.7792</v>
      </c>
      <c r="M275" t="s">
        <v>382</v>
      </c>
      <c r="N275" t="s">
        <v>25</v>
      </c>
      <c r="O275" t="str">
        <f t="shared" si="17"/>
        <v>no</v>
      </c>
      <c r="P275" t="str">
        <f t="shared" si="18"/>
        <v>yes</v>
      </c>
      <c r="Q275" t="str">
        <f t="shared" si="19"/>
        <v>no</v>
      </c>
    </row>
    <row r="276" spans="2:17" x14ac:dyDescent="0.3">
      <c r="B276">
        <v>1165</v>
      </c>
      <c r="C276">
        <v>1</v>
      </c>
      <c r="D276">
        <v>3</v>
      </c>
      <c r="E276" t="s">
        <v>408</v>
      </c>
      <c r="F276" t="s">
        <v>16</v>
      </c>
      <c r="G276">
        <v>30.2</v>
      </c>
      <c r="H276" t="str">
        <f t="shared" si="16"/>
        <v>Adult</v>
      </c>
      <c r="I276">
        <v>1</v>
      </c>
      <c r="J276">
        <v>0</v>
      </c>
      <c r="K276" s="1">
        <v>370371</v>
      </c>
      <c r="L276">
        <v>15.5</v>
      </c>
      <c r="M276" t="s">
        <v>609</v>
      </c>
      <c r="N276" t="s">
        <v>14</v>
      </c>
      <c r="O276" t="str">
        <f t="shared" si="17"/>
        <v>no</v>
      </c>
      <c r="P276" t="str">
        <f t="shared" si="18"/>
        <v>yes</v>
      </c>
      <c r="Q276" t="str">
        <f t="shared" si="19"/>
        <v>no</v>
      </c>
    </row>
    <row r="277" spans="2:17" x14ac:dyDescent="0.3">
      <c r="B277">
        <v>1166</v>
      </c>
      <c r="C277">
        <v>0</v>
      </c>
      <c r="D277">
        <v>3</v>
      </c>
      <c r="E277" t="s">
        <v>409</v>
      </c>
      <c r="F277" t="s">
        <v>13</v>
      </c>
      <c r="G277">
        <v>30.2</v>
      </c>
      <c r="H277" t="str">
        <f t="shared" si="16"/>
        <v>Adult</v>
      </c>
      <c r="I277">
        <v>0</v>
      </c>
      <c r="J277">
        <v>0</v>
      </c>
      <c r="K277" s="1">
        <v>2676</v>
      </c>
      <c r="L277">
        <v>7.2249999999999996</v>
      </c>
      <c r="M277" t="s">
        <v>609</v>
      </c>
      <c r="N277" t="s">
        <v>25</v>
      </c>
      <c r="O277" t="str">
        <f t="shared" si="17"/>
        <v>no</v>
      </c>
      <c r="P277" t="str">
        <f t="shared" si="18"/>
        <v>no</v>
      </c>
      <c r="Q277" t="str">
        <f t="shared" si="19"/>
        <v>no</v>
      </c>
    </row>
    <row r="278" spans="2:17" x14ac:dyDescent="0.3">
      <c r="B278">
        <v>1167</v>
      </c>
      <c r="C278">
        <v>1</v>
      </c>
      <c r="D278">
        <v>2</v>
      </c>
      <c r="E278" t="s">
        <v>410</v>
      </c>
      <c r="F278" t="s">
        <v>16</v>
      </c>
      <c r="G278">
        <v>20</v>
      </c>
      <c r="H278" t="str">
        <f t="shared" si="16"/>
        <v>Youth</v>
      </c>
      <c r="I278">
        <v>1</v>
      </c>
      <c r="J278">
        <v>0</v>
      </c>
      <c r="K278" s="1">
        <v>236853</v>
      </c>
      <c r="L278">
        <v>26</v>
      </c>
      <c r="M278" t="s">
        <v>609</v>
      </c>
      <c r="N278" t="s">
        <v>17</v>
      </c>
      <c r="O278" t="str">
        <f t="shared" si="17"/>
        <v>no</v>
      </c>
      <c r="P278" t="str">
        <f t="shared" si="18"/>
        <v>yes</v>
      </c>
      <c r="Q278" t="str">
        <f t="shared" si="19"/>
        <v>no</v>
      </c>
    </row>
    <row r="279" spans="2:17" x14ac:dyDescent="0.3">
      <c r="B279">
        <v>1168</v>
      </c>
      <c r="C279">
        <v>0</v>
      </c>
      <c r="D279">
        <v>2</v>
      </c>
      <c r="E279" t="s">
        <v>411</v>
      </c>
      <c r="F279" t="s">
        <v>13</v>
      </c>
      <c r="G279">
        <v>28</v>
      </c>
      <c r="H279" t="str">
        <f t="shared" si="16"/>
        <v>Youth</v>
      </c>
      <c r="I279">
        <v>0</v>
      </c>
      <c r="J279">
        <v>0</v>
      </c>
      <c r="K279" s="1" t="s">
        <v>412</v>
      </c>
      <c r="L279">
        <v>10.5</v>
      </c>
      <c r="M279" t="s">
        <v>609</v>
      </c>
      <c r="N279" t="s">
        <v>17</v>
      </c>
      <c r="O279" t="str">
        <f t="shared" si="17"/>
        <v>no</v>
      </c>
      <c r="P279" t="str">
        <f t="shared" si="18"/>
        <v>no</v>
      </c>
      <c r="Q279" t="str">
        <f t="shared" si="19"/>
        <v>no</v>
      </c>
    </row>
    <row r="280" spans="2:17" x14ac:dyDescent="0.3">
      <c r="B280">
        <v>1169</v>
      </c>
      <c r="C280">
        <v>0</v>
      </c>
      <c r="D280">
        <v>2</v>
      </c>
      <c r="E280" t="s">
        <v>413</v>
      </c>
      <c r="F280" t="s">
        <v>13</v>
      </c>
      <c r="G280">
        <v>40</v>
      </c>
      <c r="H280" t="str">
        <f t="shared" si="16"/>
        <v>Adult</v>
      </c>
      <c r="I280">
        <v>1</v>
      </c>
      <c r="J280">
        <v>0</v>
      </c>
      <c r="K280" s="1">
        <v>2926</v>
      </c>
      <c r="L280">
        <v>26</v>
      </c>
      <c r="M280" t="s">
        <v>609</v>
      </c>
      <c r="N280" t="s">
        <v>17</v>
      </c>
      <c r="O280" t="str">
        <f t="shared" si="17"/>
        <v>no</v>
      </c>
      <c r="P280" t="str">
        <f t="shared" si="18"/>
        <v>yes</v>
      </c>
      <c r="Q280" t="str">
        <f t="shared" si="19"/>
        <v>no</v>
      </c>
    </row>
    <row r="281" spans="2:17" x14ac:dyDescent="0.3">
      <c r="B281">
        <v>1170</v>
      </c>
      <c r="C281">
        <v>0</v>
      </c>
      <c r="D281">
        <v>2</v>
      </c>
      <c r="E281" t="s">
        <v>414</v>
      </c>
      <c r="F281" t="s">
        <v>13</v>
      </c>
      <c r="G281">
        <v>30</v>
      </c>
      <c r="H281" t="str">
        <f t="shared" si="16"/>
        <v>Adult</v>
      </c>
      <c r="I281">
        <v>1</v>
      </c>
      <c r="J281">
        <v>0</v>
      </c>
      <c r="K281" s="1" t="s">
        <v>415</v>
      </c>
      <c r="L281">
        <v>21</v>
      </c>
      <c r="M281" t="s">
        <v>609</v>
      </c>
      <c r="N281" t="s">
        <v>17</v>
      </c>
      <c r="O281" t="str">
        <f t="shared" si="17"/>
        <v>no</v>
      </c>
      <c r="P281" t="str">
        <f t="shared" si="18"/>
        <v>yes</v>
      </c>
      <c r="Q281" t="str">
        <f t="shared" si="19"/>
        <v>no</v>
      </c>
    </row>
    <row r="282" spans="2:17" x14ac:dyDescent="0.3">
      <c r="B282">
        <v>1171</v>
      </c>
      <c r="C282">
        <v>0</v>
      </c>
      <c r="D282">
        <v>2</v>
      </c>
      <c r="E282" t="s">
        <v>416</v>
      </c>
      <c r="F282" t="s">
        <v>13</v>
      </c>
      <c r="G282">
        <v>22</v>
      </c>
      <c r="H282" t="str">
        <f t="shared" si="16"/>
        <v>Youth</v>
      </c>
      <c r="I282">
        <v>0</v>
      </c>
      <c r="J282">
        <v>0</v>
      </c>
      <c r="K282" s="1" t="s">
        <v>417</v>
      </c>
      <c r="L282">
        <v>10.5</v>
      </c>
      <c r="M282" t="s">
        <v>609</v>
      </c>
      <c r="N282" t="s">
        <v>17</v>
      </c>
      <c r="O282" t="str">
        <f t="shared" si="17"/>
        <v>no</v>
      </c>
      <c r="P282" t="str">
        <f t="shared" si="18"/>
        <v>no</v>
      </c>
      <c r="Q282" t="str">
        <f t="shared" si="19"/>
        <v>no</v>
      </c>
    </row>
    <row r="283" spans="2:17" x14ac:dyDescent="0.3">
      <c r="B283">
        <v>1172</v>
      </c>
      <c r="C283">
        <v>1</v>
      </c>
      <c r="D283">
        <v>3</v>
      </c>
      <c r="E283" t="s">
        <v>418</v>
      </c>
      <c r="F283" t="s">
        <v>16</v>
      </c>
      <c r="G283">
        <v>23</v>
      </c>
      <c r="H283" t="str">
        <f t="shared" si="16"/>
        <v>Youth</v>
      </c>
      <c r="I283">
        <v>0</v>
      </c>
      <c r="J283">
        <v>0</v>
      </c>
      <c r="K283" s="1">
        <v>315085</v>
      </c>
      <c r="L283">
        <v>8.6624999999999996</v>
      </c>
      <c r="M283" t="s">
        <v>609</v>
      </c>
      <c r="N283" t="s">
        <v>17</v>
      </c>
      <c r="O283" t="str">
        <f t="shared" si="17"/>
        <v>no</v>
      </c>
      <c r="P283" t="str">
        <f t="shared" si="18"/>
        <v>no</v>
      </c>
      <c r="Q283" t="str">
        <f t="shared" si="19"/>
        <v>no</v>
      </c>
    </row>
    <row r="284" spans="2:17" x14ac:dyDescent="0.3">
      <c r="B284">
        <v>1173</v>
      </c>
      <c r="C284">
        <v>0</v>
      </c>
      <c r="D284">
        <v>3</v>
      </c>
      <c r="E284" t="s">
        <v>419</v>
      </c>
      <c r="F284" t="s">
        <v>13</v>
      </c>
      <c r="G284">
        <v>0.75</v>
      </c>
      <c r="H284" t="str">
        <f t="shared" si="16"/>
        <v>Teen</v>
      </c>
      <c r="I284">
        <v>1</v>
      </c>
      <c r="J284">
        <v>1</v>
      </c>
      <c r="K284" s="1" t="s">
        <v>247</v>
      </c>
      <c r="L284">
        <v>13.775</v>
      </c>
      <c r="M284" t="s">
        <v>609</v>
      </c>
      <c r="N284" t="s">
        <v>17</v>
      </c>
      <c r="O284" t="str">
        <f t="shared" si="17"/>
        <v>yes</v>
      </c>
      <c r="P284" t="str">
        <f t="shared" si="18"/>
        <v>yes</v>
      </c>
      <c r="Q284" t="str">
        <f t="shared" si="19"/>
        <v>yes</v>
      </c>
    </row>
    <row r="285" spans="2:17" x14ac:dyDescent="0.3">
      <c r="B285">
        <v>1174</v>
      </c>
      <c r="C285">
        <v>1</v>
      </c>
      <c r="D285">
        <v>3</v>
      </c>
      <c r="E285" t="s">
        <v>420</v>
      </c>
      <c r="F285" t="s">
        <v>16</v>
      </c>
      <c r="G285">
        <v>30.2</v>
      </c>
      <c r="H285" t="str">
        <f t="shared" si="16"/>
        <v>Adult</v>
      </c>
      <c r="I285">
        <v>0</v>
      </c>
      <c r="J285">
        <v>0</v>
      </c>
      <c r="K285" s="1">
        <v>364859</v>
      </c>
      <c r="L285">
        <v>7.75</v>
      </c>
      <c r="M285" t="s">
        <v>609</v>
      </c>
      <c r="N285" t="s">
        <v>14</v>
      </c>
      <c r="O285" t="str">
        <f t="shared" si="17"/>
        <v>no</v>
      </c>
      <c r="P285" t="str">
        <f t="shared" si="18"/>
        <v>no</v>
      </c>
      <c r="Q285" t="str">
        <f t="shared" si="19"/>
        <v>no</v>
      </c>
    </row>
    <row r="286" spans="2:17" x14ac:dyDescent="0.3">
      <c r="B286">
        <v>1175</v>
      </c>
      <c r="C286">
        <v>1</v>
      </c>
      <c r="D286">
        <v>3</v>
      </c>
      <c r="E286" t="s">
        <v>421</v>
      </c>
      <c r="F286" t="s">
        <v>16</v>
      </c>
      <c r="G286">
        <v>9</v>
      </c>
      <c r="H286" t="str">
        <f t="shared" si="16"/>
        <v>Teen</v>
      </c>
      <c r="I286">
        <v>1</v>
      </c>
      <c r="J286">
        <v>1</v>
      </c>
      <c r="K286" s="1">
        <v>2650</v>
      </c>
      <c r="L286">
        <v>15.245799999999999</v>
      </c>
      <c r="M286" t="s">
        <v>609</v>
      </c>
      <c r="N286" t="s">
        <v>25</v>
      </c>
      <c r="O286" t="str">
        <f t="shared" si="17"/>
        <v>yes</v>
      </c>
      <c r="P286" t="str">
        <f t="shared" si="18"/>
        <v>yes</v>
      </c>
      <c r="Q286" t="str">
        <f t="shared" si="19"/>
        <v>yes</v>
      </c>
    </row>
    <row r="287" spans="2:17" x14ac:dyDescent="0.3">
      <c r="B287">
        <v>1176</v>
      </c>
      <c r="C287">
        <v>1</v>
      </c>
      <c r="D287">
        <v>3</v>
      </c>
      <c r="E287" t="s">
        <v>422</v>
      </c>
      <c r="F287" t="s">
        <v>16</v>
      </c>
      <c r="G287">
        <v>2</v>
      </c>
      <c r="H287" t="str">
        <f t="shared" si="16"/>
        <v>Teen</v>
      </c>
      <c r="I287">
        <v>1</v>
      </c>
      <c r="J287">
        <v>1</v>
      </c>
      <c r="K287" s="1">
        <v>370129</v>
      </c>
      <c r="L287">
        <v>20.212499999999999</v>
      </c>
      <c r="M287" t="s">
        <v>609</v>
      </c>
      <c r="N287" t="s">
        <v>17</v>
      </c>
      <c r="O287" t="str">
        <f t="shared" si="17"/>
        <v>yes</v>
      </c>
      <c r="P287" t="str">
        <f t="shared" si="18"/>
        <v>yes</v>
      </c>
      <c r="Q287" t="str">
        <f t="shared" si="19"/>
        <v>yes</v>
      </c>
    </row>
    <row r="288" spans="2:17" x14ac:dyDescent="0.3">
      <c r="B288">
        <v>1177</v>
      </c>
      <c r="C288">
        <v>0</v>
      </c>
      <c r="D288">
        <v>3</v>
      </c>
      <c r="E288" t="s">
        <v>423</v>
      </c>
      <c r="F288" t="s">
        <v>13</v>
      </c>
      <c r="G288">
        <v>36</v>
      </c>
      <c r="H288" t="str">
        <f t="shared" si="16"/>
        <v>Adult</v>
      </c>
      <c r="I288">
        <v>0</v>
      </c>
      <c r="J288">
        <v>0</v>
      </c>
      <c r="K288" s="1" t="s">
        <v>424</v>
      </c>
      <c r="L288">
        <v>7.25</v>
      </c>
      <c r="M288" t="s">
        <v>609</v>
      </c>
      <c r="N288" t="s">
        <v>17</v>
      </c>
      <c r="O288" t="str">
        <f t="shared" si="17"/>
        <v>no</v>
      </c>
      <c r="P288" t="str">
        <f t="shared" si="18"/>
        <v>no</v>
      </c>
      <c r="Q288" t="str">
        <f t="shared" si="19"/>
        <v>no</v>
      </c>
    </row>
    <row r="289" spans="2:17" x14ac:dyDescent="0.3">
      <c r="B289">
        <v>1178</v>
      </c>
      <c r="C289">
        <v>0</v>
      </c>
      <c r="D289">
        <v>3</v>
      </c>
      <c r="E289" t="s">
        <v>425</v>
      </c>
      <c r="F289" t="s">
        <v>13</v>
      </c>
      <c r="G289">
        <v>30.2</v>
      </c>
      <c r="H289" t="str">
        <f t="shared" si="16"/>
        <v>Adult</v>
      </c>
      <c r="I289">
        <v>0</v>
      </c>
      <c r="J289">
        <v>0</v>
      </c>
      <c r="K289" s="1" t="s">
        <v>426</v>
      </c>
      <c r="L289">
        <v>7.25</v>
      </c>
      <c r="M289" t="s">
        <v>609</v>
      </c>
      <c r="N289" t="s">
        <v>17</v>
      </c>
      <c r="O289" t="str">
        <f t="shared" si="17"/>
        <v>no</v>
      </c>
      <c r="P289" t="str">
        <f t="shared" si="18"/>
        <v>no</v>
      </c>
      <c r="Q289" t="str">
        <f t="shared" si="19"/>
        <v>no</v>
      </c>
    </row>
    <row r="290" spans="2:17" x14ac:dyDescent="0.3">
      <c r="B290">
        <v>1179</v>
      </c>
      <c r="C290">
        <v>0</v>
      </c>
      <c r="D290">
        <v>1</v>
      </c>
      <c r="E290" t="s">
        <v>427</v>
      </c>
      <c r="F290" t="s">
        <v>13</v>
      </c>
      <c r="G290">
        <v>24</v>
      </c>
      <c r="H290" t="str">
        <f t="shared" si="16"/>
        <v>Youth</v>
      </c>
      <c r="I290">
        <v>1</v>
      </c>
      <c r="J290">
        <v>0</v>
      </c>
      <c r="K290" s="1">
        <v>21228</v>
      </c>
      <c r="L290">
        <v>82.2667</v>
      </c>
      <c r="M290" t="s">
        <v>31</v>
      </c>
      <c r="N290" t="s">
        <v>17</v>
      </c>
      <c r="O290" t="str">
        <f t="shared" si="17"/>
        <v>no</v>
      </c>
      <c r="P290" t="str">
        <f t="shared" si="18"/>
        <v>yes</v>
      </c>
      <c r="Q290" t="str">
        <f t="shared" si="19"/>
        <v>no</v>
      </c>
    </row>
    <row r="291" spans="2:17" x14ac:dyDescent="0.3">
      <c r="B291">
        <v>1180</v>
      </c>
      <c r="C291">
        <v>0</v>
      </c>
      <c r="D291">
        <v>3</v>
      </c>
      <c r="E291" t="s">
        <v>428</v>
      </c>
      <c r="F291" t="s">
        <v>13</v>
      </c>
      <c r="G291">
        <v>30.2</v>
      </c>
      <c r="H291" t="str">
        <f t="shared" si="16"/>
        <v>Adult</v>
      </c>
      <c r="I291">
        <v>0</v>
      </c>
      <c r="J291">
        <v>0</v>
      </c>
      <c r="K291" s="1">
        <v>2655</v>
      </c>
      <c r="L291">
        <v>7.2291999999999996</v>
      </c>
      <c r="M291" t="s">
        <v>429</v>
      </c>
      <c r="N291" t="s">
        <v>25</v>
      </c>
      <c r="O291" t="str">
        <f t="shared" si="17"/>
        <v>no</v>
      </c>
      <c r="P291" t="str">
        <f t="shared" si="18"/>
        <v>no</v>
      </c>
      <c r="Q291" t="str">
        <f t="shared" si="19"/>
        <v>no</v>
      </c>
    </row>
    <row r="292" spans="2:17" x14ac:dyDescent="0.3">
      <c r="B292">
        <v>1181</v>
      </c>
      <c r="C292">
        <v>0</v>
      </c>
      <c r="D292">
        <v>3</v>
      </c>
      <c r="E292" t="s">
        <v>430</v>
      </c>
      <c r="F292" t="s">
        <v>13</v>
      </c>
      <c r="G292">
        <v>30.2</v>
      </c>
      <c r="H292" t="str">
        <f t="shared" si="16"/>
        <v>Adult</v>
      </c>
      <c r="I292">
        <v>0</v>
      </c>
      <c r="J292">
        <v>0</v>
      </c>
      <c r="K292" s="1" t="s">
        <v>431</v>
      </c>
      <c r="L292">
        <v>8.0500000000000007</v>
      </c>
      <c r="M292" t="s">
        <v>609</v>
      </c>
      <c r="N292" t="s">
        <v>17</v>
      </c>
      <c r="O292" t="str">
        <f t="shared" si="17"/>
        <v>no</v>
      </c>
      <c r="P292" t="str">
        <f t="shared" si="18"/>
        <v>no</v>
      </c>
      <c r="Q292" t="str">
        <f t="shared" si="19"/>
        <v>no</v>
      </c>
    </row>
    <row r="293" spans="2:17" x14ac:dyDescent="0.3">
      <c r="B293">
        <v>1182</v>
      </c>
      <c r="C293">
        <v>0</v>
      </c>
      <c r="D293">
        <v>1</v>
      </c>
      <c r="E293" t="s">
        <v>432</v>
      </c>
      <c r="F293" t="s">
        <v>13</v>
      </c>
      <c r="G293">
        <v>30.2</v>
      </c>
      <c r="H293" t="str">
        <f t="shared" si="16"/>
        <v>Adult</v>
      </c>
      <c r="I293">
        <v>0</v>
      </c>
      <c r="J293">
        <v>0</v>
      </c>
      <c r="K293" s="1" t="s">
        <v>433</v>
      </c>
      <c r="L293">
        <v>39.6</v>
      </c>
      <c r="M293" t="s">
        <v>609</v>
      </c>
      <c r="N293" t="s">
        <v>17</v>
      </c>
      <c r="O293" t="str">
        <f t="shared" si="17"/>
        <v>no</v>
      </c>
      <c r="P293" t="str">
        <f t="shared" si="18"/>
        <v>no</v>
      </c>
      <c r="Q293" t="str">
        <f t="shared" si="19"/>
        <v>no</v>
      </c>
    </row>
    <row r="294" spans="2:17" x14ac:dyDescent="0.3">
      <c r="B294">
        <v>1183</v>
      </c>
      <c r="C294">
        <v>1</v>
      </c>
      <c r="D294">
        <v>3</v>
      </c>
      <c r="E294" t="s">
        <v>434</v>
      </c>
      <c r="F294" t="s">
        <v>16</v>
      </c>
      <c r="G294">
        <v>30</v>
      </c>
      <c r="H294" t="str">
        <f t="shared" si="16"/>
        <v>Adult</v>
      </c>
      <c r="I294">
        <v>0</v>
      </c>
      <c r="J294">
        <v>0</v>
      </c>
      <c r="K294" s="1">
        <v>382650</v>
      </c>
      <c r="L294">
        <v>6.95</v>
      </c>
      <c r="M294" t="s">
        <v>609</v>
      </c>
      <c r="N294" t="s">
        <v>14</v>
      </c>
      <c r="O294" t="str">
        <f t="shared" si="17"/>
        <v>no</v>
      </c>
      <c r="P294" t="str">
        <f t="shared" si="18"/>
        <v>no</v>
      </c>
      <c r="Q294" t="str">
        <f t="shared" si="19"/>
        <v>no</v>
      </c>
    </row>
    <row r="295" spans="2:17" x14ac:dyDescent="0.3">
      <c r="B295">
        <v>1184</v>
      </c>
      <c r="C295">
        <v>0</v>
      </c>
      <c r="D295">
        <v>3</v>
      </c>
      <c r="E295" t="s">
        <v>435</v>
      </c>
      <c r="F295" t="s">
        <v>13</v>
      </c>
      <c r="G295">
        <v>30.2</v>
      </c>
      <c r="H295" t="str">
        <f t="shared" si="16"/>
        <v>Adult</v>
      </c>
      <c r="I295">
        <v>0</v>
      </c>
      <c r="J295">
        <v>0</v>
      </c>
      <c r="K295" s="1">
        <v>2652</v>
      </c>
      <c r="L295">
        <v>7.2291999999999996</v>
      </c>
      <c r="M295" t="s">
        <v>609</v>
      </c>
      <c r="N295" t="s">
        <v>25</v>
      </c>
      <c r="O295" t="str">
        <f t="shared" si="17"/>
        <v>no</v>
      </c>
      <c r="P295" t="str">
        <f t="shared" si="18"/>
        <v>no</v>
      </c>
      <c r="Q295" t="str">
        <f t="shared" si="19"/>
        <v>no</v>
      </c>
    </row>
    <row r="296" spans="2:17" x14ac:dyDescent="0.3">
      <c r="B296">
        <v>1185</v>
      </c>
      <c r="C296">
        <v>0</v>
      </c>
      <c r="D296">
        <v>1</v>
      </c>
      <c r="E296" t="s">
        <v>436</v>
      </c>
      <c r="F296" t="s">
        <v>13</v>
      </c>
      <c r="G296">
        <v>53</v>
      </c>
      <c r="H296" t="str">
        <f t="shared" si="16"/>
        <v>Adult</v>
      </c>
      <c r="I296">
        <v>1</v>
      </c>
      <c r="J296">
        <v>1</v>
      </c>
      <c r="K296" s="1">
        <v>33638</v>
      </c>
      <c r="L296">
        <v>81.8583</v>
      </c>
      <c r="M296" t="s">
        <v>437</v>
      </c>
      <c r="N296" t="s">
        <v>17</v>
      </c>
      <c r="O296" t="str">
        <f t="shared" si="17"/>
        <v>no</v>
      </c>
      <c r="P296" t="str">
        <f t="shared" si="18"/>
        <v>yes</v>
      </c>
      <c r="Q296" t="str">
        <f t="shared" si="19"/>
        <v>yes</v>
      </c>
    </row>
    <row r="297" spans="2:17" x14ac:dyDescent="0.3">
      <c r="B297">
        <v>1186</v>
      </c>
      <c r="C297">
        <v>0</v>
      </c>
      <c r="D297">
        <v>3</v>
      </c>
      <c r="E297" t="s">
        <v>438</v>
      </c>
      <c r="F297" t="s">
        <v>13</v>
      </c>
      <c r="G297">
        <v>36</v>
      </c>
      <c r="H297" t="str">
        <f t="shared" si="16"/>
        <v>Adult</v>
      </c>
      <c r="I297">
        <v>0</v>
      </c>
      <c r="J297">
        <v>0</v>
      </c>
      <c r="K297" s="1">
        <v>345771</v>
      </c>
      <c r="L297">
        <v>9.5</v>
      </c>
      <c r="M297" t="s">
        <v>609</v>
      </c>
      <c r="N297" t="s">
        <v>17</v>
      </c>
      <c r="O297" t="str">
        <f t="shared" si="17"/>
        <v>no</v>
      </c>
      <c r="P297" t="str">
        <f t="shared" si="18"/>
        <v>no</v>
      </c>
      <c r="Q297" t="str">
        <f t="shared" si="19"/>
        <v>no</v>
      </c>
    </row>
    <row r="298" spans="2:17" x14ac:dyDescent="0.3">
      <c r="B298">
        <v>1187</v>
      </c>
      <c r="C298">
        <v>0</v>
      </c>
      <c r="D298">
        <v>3</v>
      </c>
      <c r="E298" t="s">
        <v>439</v>
      </c>
      <c r="F298" t="s">
        <v>13</v>
      </c>
      <c r="G298">
        <v>26</v>
      </c>
      <c r="H298" t="str">
        <f t="shared" si="16"/>
        <v>Youth</v>
      </c>
      <c r="I298">
        <v>0</v>
      </c>
      <c r="J298">
        <v>0</v>
      </c>
      <c r="K298" s="1">
        <v>349202</v>
      </c>
      <c r="L298">
        <v>7.8958000000000004</v>
      </c>
      <c r="M298" t="s">
        <v>609</v>
      </c>
      <c r="N298" t="s">
        <v>17</v>
      </c>
      <c r="O298" t="str">
        <f t="shared" si="17"/>
        <v>no</v>
      </c>
      <c r="P298" t="str">
        <f t="shared" si="18"/>
        <v>no</v>
      </c>
      <c r="Q298" t="str">
        <f t="shared" si="19"/>
        <v>no</v>
      </c>
    </row>
    <row r="299" spans="2:17" x14ac:dyDescent="0.3">
      <c r="B299">
        <v>1188</v>
      </c>
      <c r="C299">
        <v>1</v>
      </c>
      <c r="D299">
        <v>2</v>
      </c>
      <c r="E299" t="s">
        <v>440</v>
      </c>
      <c r="F299" t="s">
        <v>16</v>
      </c>
      <c r="G299">
        <v>1</v>
      </c>
      <c r="H299" t="str">
        <f t="shared" si="16"/>
        <v>Teen</v>
      </c>
      <c r="I299">
        <v>1</v>
      </c>
      <c r="J299">
        <v>2</v>
      </c>
      <c r="K299" s="1" t="s">
        <v>441</v>
      </c>
      <c r="L299">
        <v>41.5792</v>
      </c>
      <c r="M299" t="s">
        <v>609</v>
      </c>
      <c r="N299" t="s">
        <v>25</v>
      </c>
      <c r="O299" t="str">
        <f t="shared" si="17"/>
        <v>yes</v>
      </c>
      <c r="P299" t="str">
        <f t="shared" si="18"/>
        <v>yes</v>
      </c>
      <c r="Q299" t="str">
        <f t="shared" si="19"/>
        <v>yes</v>
      </c>
    </row>
    <row r="300" spans="2:17" x14ac:dyDescent="0.3">
      <c r="B300">
        <v>1189</v>
      </c>
      <c r="C300">
        <v>0</v>
      </c>
      <c r="D300">
        <v>3</v>
      </c>
      <c r="E300" t="s">
        <v>442</v>
      </c>
      <c r="F300" t="s">
        <v>13</v>
      </c>
      <c r="G300">
        <v>30.2</v>
      </c>
      <c r="H300" t="str">
        <f t="shared" si="16"/>
        <v>Adult</v>
      </c>
      <c r="I300">
        <v>2</v>
      </c>
      <c r="J300">
        <v>0</v>
      </c>
      <c r="K300" s="1">
        <v>2662</v>
      </c>
      <c r="L300">
        <v>21.679200000000002</v>
      </c>
      <c r="M300" t="s">
        <v>609</v>
      </c>
      <c r="N300" t="s">
        <v>25</v>
      </c>
      <c r="O300" t="str">
        <f t="shared" si="17"/>
        <v>no</v>
      </c>
      <c r="P300" t="str">
        <f t="shared" si="18"/>
        <v>yes</v>
      </c>
      <c r="Q300" t="str">
        <f t="shared" si="19"/>
        <v>no</v>
      </c>
    </row>
    <row r="301" spans="2:17" x14ac:dyDescent="0.3">
      <c r="B301">
        <v>1190</v>
      </c>
      <c r="C301">
        <v>0</v>
      </c>
      <c r="D301">
        <v>1</v>
      </c>
      <c r="E301" t="s">
        <v>443</v>
      </c>
      <c r="F301" t="s">
        <v>13</v>
      </c>
      <c r="G301">
        <v>30</v>
      </c>
      <c r="H301" t="str">
        <f t="shared" si="16"/>
        <v>Adult</v>
      </c>
      <c r="I301">
        <v>0</v>
      </c>
      <c r="J301">
        <v>0</v>
      </c>
      <c r="K301" s="1">
        <v>113801</v>
      </c>
      <c r="L301">
        <v>45.5</v>
      </c>
      <c r="M301" t="s">
        <v>609</v>
      </c>
      <c r="N301" t="s">
        <v>17</v>
      </c>
      <c r="O301" t="str">
        <f t="shared" si="17"/>
        <v>no</v>
      </c>
      <c r="P301" t="str">
        <f t="shared" si="18"/>
        <v>no</v>
      </c>
      <c r="Q301" t="str">
        <f t="shared" si="19"/>
        <v>no</v>
      </c>
    </row>
    <row r="302" spans="2:17" x14ac:dyDescent="0.3">
      <c r="B302">
        <v>1191</v>
      </c>
      <c r="C302">
        <v>0</v>
      </c>
      <c r="D302">
        <v>3</v>
      </c>
      <c r="E302" t="s">
        <v>444</v>
      </c>
      <c r="F302" t="s">
        <v>13</v>
      </c>
      <c r="G302">
        <v>29</v>
      </c>
      <c r="H302" t="str">
        <f t="shared" si="16"/>
        <v>Youth</v>
      </c>
      <c r="I302">
        <v>0</v>
      </c>
      <c r="J302">
        <v>0</v>
      </c>
      <c r="K302" s="1">
        <v>347467</v>
      </c>
      <c r="L302">
        <v>7.8541999999999996</v>
      </c>
      <c r="M302" t="s">
        <v>609</v>
      </c>
      <c r="N302" t="s">
        <v>17</v>
      </c>
      <c r="O302" t="str">
        <f t="shared" si="17"/>
        <v>no</v>
      </c>
      <c r="P302" t="str">
        <f t="shared" si="18"/>
        <v>no</v>
      </c>
      <c r="Q302" t="str">
        <f t="shared" si="19"/>
        <v>no</v>
      </c>
    </row>
    <row r="303" spans="2:17" x14ac:dyDescent="0.3">
      <c r="B303">
        <v>1192</v>
      </c>
      <c r="C303">
        <v>0</v>
      </c>
      <c r="D303">
        <v>3</v>
      </c>
      <c r="E303" t="s">
        <v>445</v>
      </c>
      <c r="F303" t="s">
        <v>13</v>
      </c>
      <c r="G303">
        <v>32</v>
      </c>
      <c r="H303" t="str">
        <f t="shared" si="16"/>
        <v>Adult</v>
      </c>
      <c r="I303">
        <v>0</v>
      </c>
      <c r="J303">
        <v>0</v>
      </c>
      <c r="K303" s="1">
        <v>347079</v>
      </c>
      <c r="L303">
        <v>7.7750000000000004</v>
      </c>
      <c r="M303" t="s">
        <v>609</v>
      </c>
      <c r="N303" t="s">
        <v>17</v>
      </c>
      <c r="O303" t="str">
        <f t="shared" si="17"/>
        <v>no</v>
      </c>
      <c r="P303" t="str">
        <f t="shared" si="18"/>
        <v>no</v>
      </c>
      <c r="Q303" t="str">
        <f t="shared" si="19"/>
        <v>no</v>
      </c>
    </row>
    <row r="304" spans="2:17" x14ac:dyDescent="0.3">
      <c r="B304">
        <v>1193</v>
      </c>
      <c r="C304">
        <v>0</v>
      </c>
      <c r="D304">
        <v>2</v>
      </c>
      <c r="E304" t="s">
        <v>446</v>
      </c>
      <c r="F304" t="s">
        <v>13</v>
      </c>
      <c r="G304">
        <v>30.2</v>
      </c>
      <c r="H304" t="str">
        <f t="shared" si="16"/>
        <v>Adult</v>
      </c>
      <c r="I304">
        <v>0</v>
      </c>
      <c r="J304">
        <v>0</v>
      </c>
      <c r="K304" s="1">
        <v>237735</v>
      </c>
      <c r="L304">
        <v>15.0458</v>
      </c>
      <c r="M304" t="s">
        <v>447</v>
      </c>
      <c r="N304" t="s">
        <v>25</v>
      </c>
      <c r="O304" t="str">
        <f t="shared" si="17"/>
        <v>no</v>
      </c>
      <c r="P304" t="str">
        <f t="shared" si="18"/>
        <v>no</v>
      </c>
      <c r="Q304" t="str">
        <f t="shared" si="19"/>
        <v>no</v>
      </c>
    </row>
    <row r="305" spans="2:17" x14ac:dyDescent="0.3">
      <c r="B305">
        <v>1194</v>
      </c>
      <c r="C305">
        <v>0</v>
      </c>
      <c r="D305">
        <v>2</v>
      </c>
      <c r="E305" t="s">
        <v>448</v>
      </c>
      <c r="F305" t="s">
        <v>13</v>
      </c>
      <c r="G305">
        <v>43</v>
      </c>
      <c r="H305" t="str">
        <f t="shared" si="16"/>
        <v>Adult</v>
      </c>
      <c r="I305">
        <v>0</v>
      </c>
      <c r="J305">
        <v>1</v>
      </c>
      <c r="K305" s="1" t="s">
        <v>287</v>
      </c>
      <c r="L305">
        <v>21</v>
      </c>
      <c r="M305" t="s">
        <v>609</v>
      </c>
      <c r="N305" t="s">
        <v>17</v>
      </c>
      <c r="O305" t="str">
        <f t="shared" si="17"/>
        <v>no</v>
      </c>
      <c r="P305" t="str">
        <f t="shared" si="18"/>
        <v>no</v>
      </c>
      <c r="Q305" t="str">
        <f t="shared" si="19"/>
        <v>yes</v>
      </c>
    </row>
    <row r="306" spans="2:17" x14ac:dyDescent="0.3">
      <c r="B306">
        <v>1195</v>
      </c>
      <c r="C306">
        <v>0</v>
      </c>
      <c r="D306">
        <v>3</v>
      </c>
      <c r="E306" t="s">
        <v>449</v>
      </c>
      <c r="F306" t="s">
        <v>13</v>
      </c>
      <c r="G306">
        <v>24</v>
      </c>
      <c r="H306" t="str">
        <f t="shared" si="16"/>
        <v>Youth</v>
      </c>
      <c r="I306">
        <v>0</v>
      </c>
      <c r="J306">
        <v>0</v>
      </c>
      <c r="K306" s="1">
        <v>315092</v>
      </c>
      <c r="L306">
        <v>8.6624999999999996</v>
      </c>
      <c r="M306" t="s">
        <v>609</v>
      </c>
      <c r="N306" t="s">
        <v>17</v>
      </c>
      <c r="O306" t="str">
        <f t="shared" si="17"/>
        <v>no</v>
      </c>
      <c r="P306" t="str">
        <f t="shared" si="18"/>
        <v>no</v>
      </c>
      <c r="Q306" t="str">
        <f t="shared" si="19"/>
        <v>no</v>
      </c>
    </row>
    <row r="307" spans="2:17" x14ac:dyDescent="0.3">
      <c r="B307">
        <v>1196</v>
      </c>
      <c r="C307">
        <v>1</v>
      </c>
      <c r="D307">
        <v>3</v>
      </c>
      <c r="E307" t="s">
        <v>450</v>
      </c>
      <c r="F307" t="s">
        <v>16</v>
      </c>
      <c r="G307">
        <v>30.2</v>
      </c>
      <c r="H307" t="str">
        <f t="shared" si="16"/>
        <v>Adult</v>
      </c>
      <c r="I307">
        <v>0</v>
      </c>
      <c r="J307">
        <v>0</v>
      </c>
      <c r="K307" s="1">
        <v>383123</v>
      </c>
      <c r="L307">
        <v>7.75</v>
      </c>
      <c r="M307" t="s">
        <v>609</v>
      </c>
      <c r="N307" t="s">
        <v>14</v>
      </c>
      <c r="O307" t="str">
        <f t="shared" si="17"/>
        <v>no</v>
      </c>
      <c r="P307" t="str">
        <f t="shared" si="18"/>
        <v>no</v>
      </c>
      <c r="Q307" t="str">
        <f t="shared" si="19"/>
        <v>no</v>
      </c>
    </row>
    <row r="308" spans="2:17" x14ac:dyDescent="0.3">
      <c r="B308">
        <v>1197</v>
      </c>
      <c r="C308">
        <v>1</v>
      </c>
      <c r="D308">
        <v>1</v>
      </c>
      <c r="E308" t="s">
        <v>451</v>
      </c>
      <c r="F308" t="s">
        <v>16</v>
      </c>
      <c r="G308">
        <v>64</v>
      </c>
      <c r="H308" t="str">
        <f t="shared" si="16"/>
        <v>Elder</v>
      </c>
      <c r="I308">
        <v>1</v>
      </c>
      <c r="J308">
        <v>1</v>
      </c>
      <c r="K308" s="1">
        <v>112901</v>
      </c>
      <c r="L308">
        <v>26.55</v>
      </c>
      <c r="M308" t="s">
        <v>452</v>
      </c>
      <c r="N308" t="s">
        <v>17</v>
      </c>
      <c r="O308" t="str">
        <f t="shared" si="17"/>
        <v>no</v>
      </c>
      <c r="P308" t="str">
        <f t="shared" si="18"/>
        <v>yes</v>
      </c>
      <c r="Q308" t="str">
        <f t="shared" si="19"/>
        <v>yes</v>
      </c>
    </row>
    <row r="309" spans="2:17" x14ac:dyDescent="0.3">
      <c r="B309">
        <v>1198</v>
      </c>
      <c r="C309">
        <v>0</v>
      </c>
      <c r="D309">
        <v>1</v>
      </c>
      <c r="E309" t="s">
        <v>453</v>
      </c>
      <c r="F309" t="s">
        <v>13</v>
      </c>
      <c r="G309">
        <v>30</v>
      </c>
      <c r="H309" t="str">
        <f t="shared" si="16"/>
        <v>Adult</v>
      </c>
      <c r="I309">
        <v>1</v>
      </c>
      <c r="J309">
        <v>2</v>
      </c>
      <c r="K309" s="1">
        <v>113781</v>
      </c>
      <c r="L309">
        <v>151.55000000000001</v>
      </c>
      <c r="M309" t="s">
        <v>454</v>
      </c>
      <c r="N309" t="s">
        <v>17</v>
      </c>
      <c r="O309" t="str">
        <f t="shared" si="17"/>
        <v>no</v>
      </c>
      <c r="P309" t="str">
        <f t="shared" si="18"/>
        <v>yes</v>
      </c>
      <c r="Q309" t="str">
        <f t="shared" si="19"/>
        <v>yes</v>
      </c>
    </row>
    <row r="310" spans="2:17" x14ac:dyDescent="0.3">
      <c r="B310">
        <v>1199</v>
      </c>
      <c r="C310">
        <v>0</v>
      </c>
      <c r="D310">
        <v>3</v>
      </c>
      <c r="E310" t="s">
        <v>455</v>
      </c>
      <c r="F310" t="s">
        <v>13</v>
      </c>
      <c r="G310">
        <v>0.83</v>
      </c>
      <c r="H310" t="str">
        <f t="shared" si="16"/>
        <v>Teen</v>
      </c>
      <c r="I310">
        <v>0</v>
      </c>
      <c r="J310">
        <v>1</v>
      </c>
      <c r="K310" s="1">
        <v>392091</v>
      </c>
      <c r="L310">
        <v>9.35</v>
      </c>
      <c r="M310" t="s">
        <v>609</v>
      </c>
      <c r="N310" t="s">
        <v>17</v>
      </c>
      <c r="O310" t="str">
        <f t="shared" si="17"/>
        <v>yes</v>
      </c>
      <c r="P310" t="str">
        <f t="shared" si="18"/>
        <v>no</v>
      </c>
      <c r="Q310" t="str">
        <f t="shared" si="19"/>
        <v>yes</v>
      </c>
    </row>
    <row r="311" spans="2:17" x14ac:dyDescent="0.3">
      <c r="B311">
        <v>1200</v>
      </c>
      <c r="C311">
        <v>0</v>
      </c>
      <c r="D311">
        <v>1</v>
      </c>
      <c r="E311" t="s">
        <v>456</v>
      </c>
      <c r="F311" t="s">
        <v>13</v>
      </c>
      <c r="G311">
        <v>55</v>
      </c>
      <c r="H311" t="str">
        <f t="shared" si="16"/>
        <v>Adult</v>
      </c>
      <c r="I311">
        <v>1</v>
      </c>
      <c r="J311">
        <v>1</v>
      </c>
      <c r="K311" s="1">
        <v>12749</v>
      </c>
      <c r="L311">
        <v>93.5</v>
      </c>
      <c r="M311" t="s">
        <v>457</v>
      </c>
      <c r="N311" t="s">
        <v>17</v>
      </c>
      <c r="O311" t="str">
        <f t="shared" si="17"/>
        <v>no</v>
      </c>
      <c r="P311" t="str">
        <f t="shared" si="18"/>
        <v>yes</v>
      </c>
      <c r="Q311" t="str">
        <f t="shared" si="19"/>
        <v>yes</v>
      </c>
    </row>
    <row r="312" spans="2:17" x14ac:dyDescent="0.3">
      <c r="B312">
        <v>1201</v>
      </c>
      <c r="C312">
        <v>1</v>
      </c>
      <c r="D312">
        <v>3</v>
      </c>
      <c r="E312" t="s">
        <v>458</v>
      </c>
      <c r="F312" t="s">
        <v>16</v>
      </c>
      <c r="G312">
        <v>45</v>
      </c>
      <c r="H312" t="str">
        <f t="shared" si="16"/>
        <v>Adult</v>
      </c>
      <c r="I312">
        <v>1</v>
      </c>
      <c r="J312">
        <v>0</v>
      </c>
      <c r="K312" s="1">
        <v>350026</v>
      </c>
      <c r="L312">
        <v>14.1083</v>
      </c>
      <c r="M312" t="s">
        <v>609</v>
      </c>
      <c r="N312" t="s">
        <v>17</v>
      </c>
      <c r="O312" t="str">
        <f t="shared" si="17"/>
        <v>no</v>
      </c>
      <c r="P312" t="str">
        <f t="shared" si="18"/>
        <v>yes</v>
      </c>
      <c r="Q312" t="str">
        <f t="shared" si="19"/>
        <v>no</v>
      </c>
    </row>
    <row r="313" spans="2:17" x14ac:dyDescent="0.3">
      <c r="B313">
        <v>1202</v>
      </c>
      <c r="C313">
        <v>0</v>
      </c>
      <c r="D313">
        <v>3</v>
      </c>
      <c r="E313" t="s">
        <v>459</v>
      </c>
      <c r="F313" t="s">
        <v>13</v>
      </c>
      <c r="G313">
        <v>18</v>
      </c>
      <c r="H313" t="str">
        <f t="shared" si="16"/>
        <v>Youth</v>
      </c>
      <c r="I313">
        <v>0</v>
      </c>
      <c r="J313">
        <v>0</v>
      </c>
      <c r="K313" s="1">
        <v>315091</v>
      </c>
      <c r="L313">
        <v>8.6624999999999996</v>
      </c>
      <c r="M313" t="s">
        <v>609</v>
      </c>
      <c r="N313" t="s">
        <v>17</v>
      </c>
      <c r="O313" t="str">
        <f t="shared" si="17"/>
        <v>no</v>
      </c>
      <c r="P313" t="str">
        <f t="shared" si="18"/>
        <v>no</v>
      </c>
      <c r="Q313" t="str">
        <f t="shared" si="19"/>
        <v>no</v>
      </c>
    </row>
    <row r="314" spans="2:17" x14ac:dyDescent="0.3">
      <c r="B314">
        <v>1203</v>
      </c>
      <c r="C314">
        <v>0</v>
      </c>
      <c r="D314">
        <v>3</v>
      </c>
      <c r="E314" t="s">
        <v>460</v>
      </c>
      <c r="F314" t="s">
        <v>13</v>
      </c>
      <c r="G314">
        <v>22</v>
      </c>
      <c r="H314" t="str">
        <f t="shared" si="16"/>
        <v>Youth</v>
      </c>
      <c r="I314">
        <v>0</v>
      </c>
      <c r="J314">
        <v>0</v>
      </c>
      <c r="K314" s="1">
        <v>2658</v>
      </c>
      <c r="L314">
        <v>7.2249999999999996</v>
      </c>
      <c r="M314" t="s">
        <v>609</v>
      </c>
      <c r="N314" t="s">
        <v>25</v>
      </c>
      <c r="O314" t="str">
        <f t="shared" si="17"/>
        <v>no</v>
      </c>
      <c r="P314" t="str">
        <f t="shared" si="18"/>
        <v>no</v>
      </c>
      <c r="Q314" t="str">
        <f t="shared" si="19"/>
        <v>no</v>
      </c>
    </row>
    <row r="315" spans="2:17" x14ac:dyDescent="0.3">
      <c r="B315">
        <v>1204</v>
      </c>
      <c r="C315">
        <v>0</v>
      </c>
      <c r="D315">
        <v>3</v>
      </c>
      <c r="E315" t="s">
        <v>461</v>
      </c>
      <c r="F315" t="s">
        <v>13</v>
      </c>
      <c r="G315">
        <v>30.2</v>
      </c>
      <c r="H315" t="str">
        <f t="shared" si="16"/>
        <v>Adult</v>
      </c>
      <c r="I315">
        <v>0</v>
      </c>
      <c r="J315">
        <v>0</v>
      </c>
      <c r="K315" s="1" t="s">
        <v>462</v>
      </c>
      <c r="L315">
        <v>7.5750000000000002</v>
      </c>
      <c r="M315" t="s">
        <v>609</v>
      </c>
      <c r="N315" t="s">
        <v>17</v>
      </c>
      <c r="O315" t="str">
        <f t="shared" si="17"/>
        <v>no</v>
      </c>
      <c r="P315" t="str">
        <f t="shared" si="18"/>
        <v>no</v>
      </c>
      <c r="Q315" t="str">
        <f t="shared" si="19"/>
        <v>no</v>
      </c>
    </row>
    <row r="316" spans="2:17" x14ac:dyDescent="0.3">
      <c r="B316">
        <v>1205</v>
      </c>
      <c r="C316">
        <v>1</v>
      </c>
      <c r="D316">
        <v>3</v>
      </c>
      <c r="E316" t="s">
        <v>463</v>
      </c>
      <c r="F316" t="s">
        <v>16</v>
      </c>
      <c r="G316">
        <v>37</v>
      </c>
      <c r="H316" t="str">
        <f t="shared" si="16"/>
        <v>Adult</v>
      </c>
      <c r="I316">
        <v>0</v>
      </c>
      <c r="J316">
        <v>0</v>
      </c>
      <c r="K316" s="1">
        <v>368364</v>
      </c>
      <c r="L316">
        <v>7.75</v>
      </c>
      <c r="M316" t="s">
        <v>609</v>
      </c>
      <c r="N316" t="s">
        <v>14</v>
      </c>
      <c r="O316" t="str">
        <f t="shared" si="17"/>
        <v>no</v>
      </c>
      <c r="P316" t="str">
        <f t="shared" si="18"/>
        <v>no</v>
      </c>
      <c r="Q316" t="str">
        <f t="shared" si="19"/>
        <v>no</v>
      </c>
    </row>
    <row r="317" spans="2:17" x14ac:dyDescent="0.3">
      <c r="B317">
        <v>1206</v>
      </c>
      <c r="C317">
        <v>1</v>
      </c>
      <c r="D317">
        <v>1</v>
      </c>
      <c r="E317" t="s">
        <v>464</v>
      </c>
      <c r="F317" t="s">
        <v>16</v>
      </c>
      <c r="G317">
        <v>55</v>
      </c>
      <c r="H317" t="str">
        <f t="shared" si="16"/>
        <v>Adult</v>
      </c>
      <c r="I317">
        <v>0</v>
      </c>
      <c r="J317">
        <v>0</v>
      </c>
      <c r="K317" s="1" t="s">
        <v>465</v>
      </c>
      <c r="L317">
        <v>135.63329999999999</v>
      </c>
      <c r="M317" t="s">
        <v>466</v>
      </c>
      <c r="N317" t="s">
        <v>25</v>
      </c>
      <c r="O317" t="str">
        <f t="shared" si="17"/>
        <v>no</v>
      </c>
      <c r="P317" t="str">
        <f t="shared" si="18"/>
        <v>no</v>
      </c>
      <c r="Q317" t="str">
        <f t="shared" si="19"/>
        <v>no</v>
      </c>
    </row>
    <row r="318" spans="2:17" x14ac:dyDescent="0.3">
      <c r="B318">
        <v>1207</v>
      </c>
      <c r="C318">
        <v>1</v>
      </c>
      <c r="D318">
        <v>3</v>
      </c>
      <c r="E318" t="s">
        <v>467</v>
      </c>
      <c r="F318" t="s">
        <v>16</v>
      </c>
      <c r="G318">
        <v>17</v>
      </c>
      <c r="H318" t="str">
        <f t="shared" si="16"/>
        <v>Teen</v>
      </c>
      <c r="I318">
        <v>0</v>
      </c>
      <c r="J318">
        <v>0</v>
      </c>
      <c r="K318" s="1" t="s">
        <v>468</v>
      </c>
      <c r="L318">
        <v>7.7332999999999998</v>
      </c>
      <c r="M318" t="s">
        <v>609</v>
      </c>
      <c r="N318" t="s">
        <v>14</v>
      </c>
      <c r="O318" t="str">
        <f t="shared" si="17"/>
        <v>yes</v>
      </c>
      <c r="P318" t="str">
        <f t="shared" si="18"/>
        <v>no</v>
      </c>
      <c r="Q318" t="str">
        <f t="shared" si="19"/>
        <v>no</v>
      </c>
    </row>
    <row r="319" spans="2:17" x14ac:dyDescent="0.3">
      <c r="B319">
        <v>1208</v>
      </c>
      <c r="C319">
        <v>0</v>
      </c>
      <c r="D319">
        <v>1</v>
      </c>
      <c r="E319" t="s">
        <v>469</v>
      </c>
      <c r="F319" t="s">
        <v>13</v>
      </c>
      <c r="G319">
        <v>57</v>
      </c>
      <c r="H319" t="str">
        <f t="shared" si="16"/>
        <v>Adult</v>
      </c>
      <c r="I319">
        <v>1</v>
      </c>
      <c r="J319">
        <v>0</v>
      </c>
      <c r="K319" s="1" t="s">
        <v>470</v>
      </c>
      <c r="L319">
        <v>146.52080000000001</v>
      </c>
      <c r="M319" t="s">
        <v>471</v>
      </c>
      <c r="N319" t="s">
        <v>25</v>
      </c>
      <c r="O319" t="str">
        <f t="shared" si="17"/>
        <v>no</v>
      </c>
      <c r="P319" t="str">
        <f t="shared" si="18"/>
        <v>yes</v>
      </c>
      <c r="Q319" t="str">
        <f t="shared" si="19"/>
        <v>no</v>
      </c>
    </row>
    <row r="320" spans="2:17" x14ac:dyDescent="0.3">
      <c r="B320">
        <v>1209</v>
      </c>
      <c r="C320">
        <v>0</v>
      </c>
      <c r="D320">
        <v>2</v>
      </c>
      <c r="E320" t="s">
        <v>472</v>
      </c>
      <c r="F320" t="s">
        <v>13</v>
      </c>
      <c r="G320">
        <v>19</v>
      </c>
      <c r="H320" t="str">
        <f t="shared" si="16"/>
        <v>Youth</v>
      </c>
      <c r="I320">
        <v>0</v>
      </c>
      <c r="J320">
        <v>0</v>
      </c>
      <c r="K320" s="1">
        <v>28004</v>
      </c>
      <c r="L320">
        <v>10.5</v>
      </c>
      <c r="M320" t="s">
        <v>609</v>
      </c>
      <c r="N320" t="s">
        <v>17</v>
      </c>
      <c r="O320" t="str">
        <f t="shared" si="17"/>
        <v>no</v>
      </c>
      <c r="P320" t="str">
        <f t="shared" si="18"/>
        <v>no</v>
      </c>
      <c r="Q320" t="str">
        <f t="shared" si="19"/>
        <v>no</v>
      </c>
    </row>
    <row r="321" spans="2:17" x14ac:dyDescent="0.3">
      <c r="B321">
        <v>1210</v>
      </c>
      <c r="C321">
        <v>0</v>
      </c>
      <c r="D321">
        <v>3</v>
      </c>
      <c r="E321" t="s">
        <v>473</v>
      </c>
      <c r="F321" t="s">
        <v>13</v>
      </c>
      <c r="G321">
        <v>27</v>
      </c>
      <c r="H321" t="str">
        <f t="shared" si="16"/>
        <v>Youth</v>
      </c>
      <c r="I321">
        <v>0</v>
      </c>
      <c r="J321">
        <v>0</v>
      </c>
      <c r="K321" s="1">
        <v>350408</v>
      </c>
      <c r="L321">
        <v>7.8541999999999996</v>
      </c>
      <c r="M321" t="s">
        <v>609</v>
      </c>
      <c r="N321" t="s">
        <v>17</v>
      </c>
      <c r="O321" t="str">
        <f t="shared" si="17"/>
        <v>no</v>
      </c>
      <c r="P321" t="str">
        <f t="shared" si="18"/>
        <v>no</v>
      </c>
      <c r="Q321" t="str">
        <f t="shared" si="19"/>
        <v>no</v>
      </c>
    </row>
    <row r="322" spans="2:17" x14ac:dyDescent="0.3">
      <c r="B322">
        <v>1211</v>
      </c>
      <c r="C322">
        <v>0</v>
      </c>
      <c r="D322">
        <v>2</v>
      </c>
      <c r="E322" t="s">
        <v>474</v>
      </c>
      <c r="F322" t="s">
        <v>13</v>
      </c>
      <c r="G322">
        <v>22</v>
      </c>
      <c r="H322" t="str">
        <f t="shared" si="16"/>
        <v>Youth</v>
      </c>
      <c r="I322">
        <v>2</v>
      </c>
      <c r="J322">
        <v>0</v>
      </c>
      <c r="K322" s="1" t="s">
        <v>65</v>
      </c>
      <c r="L322">
        <v>31.5</v>
      </c>
      <c r="M322" t="s">
        <v>609</v>
      </c>
      <c r="N322" t="s">
        <v>17</v>
      </c>
      <c r="O322" t="str">
        <f t="shared" si="17"/>
        <v>no</v>
      </c>
      <c r="P322" t="str">
        <f t="shared" si="18"/>
        <v>yes</v>
      </c>
      <c r="Q322" t="str">
        <f t="shared" si="19"/>
        <v>no</v>
      </c>
    </row>
    <row r="323" spans="2:17" x14ac:dyDescent="0.3">
      <c r="B323">
        <v>1212</v>
      </c>
      <c r="C323">
        <v>0</v>
      </c>
      <c r="D323">
        <v>3</v>
      </c>
      <c r="E323" t="s">
        <v>475</v>
      </c>
      <c r="F323" t="s">
        <v>13</v>
      </c>
      <c r="G323">
        <v>26</v>
      </c>
      <c r="H323" t="str">
        <f t="shared" ref="H323:H386" si="20">IF(G323&lt;18,"Teen",IF(G323&lt;30,"Youth",IF(G323&lt;60,"Adult",IF(G323&gt;=60,"Elder"))))</f>
        <v>Youth</v>
      </c>
      <c r="I323">
        <v>0</v>
      </c>
      <c r="J323">
        <v>0</v>
      </c>
      <c r="K323" s="1">
        <v>347075</v>
      </c>
      <c r="L323">
        <v>7.7750000000000004</v>
      </c>
      <c r="M323" t="s">
        <v>609</v>
      </c>
      <c r="N323" t="s">
        <v>17</v>
      </c>
      <c r="O323" t="str">
        <f t="shared" si="17"/>
        <v>no</v>
      </c>
      <c r="P323" t="str">
        <f t="shared" si="18"/>
        <v>no</v>
      </c>
      <c r="Q323" t="str">
        <f t="shared" si="19"/>
        <v>no</v>
      </c>
    </row>
    <row r="324" spans="2:17" x14ac:dyDescent="0.3">
      <c r="B324">
        <v>1213</v>
      </c>
      <c r="C324">
        <v>0</v>
      </c>
      <c r="D324">
        <v>3</v>
      </c>
      <c r="E324" t="s">
        <v>476</v>
      </c>
      <c r="F324" t="s">
        <v>13</v>
      </c>
      <c r="G324">
        <v>25</v>
      </c>
      <c r="H324" t="str">
        <f t="shared" si="20"/>
        <v>Youth</v>
      </c>
      <c r="I324">
        <v>0</v>
      </c>
      <c r="J324">
        <v>0</v>
      </c>
      <c r="K324" s="1">
        <v>2654</v>
      </c>
      <c r="L324">
        <v>7.2291999999999996</v>
      </c>
      <c r="M324" t="s">
        <v>477</v>
      </c>
      <c r="N324" t="s">
        <v>25</v>
      </c>
      <c r="O324" t="str">
        <f t="shared" ref="O324:O387" si="21">IF(G324&lt;18,"yes","no")</f>
        <v>no</v>
      </c>
      <c r="P324" t="str">
        <f t="shared" ref="P324:P387" si="22">IF(I324&gt;0,"yes","no")</f>
        <v>no</v>
      </c>
      <c r="Q324" t="str">
        <f t="shared" ref="Q324:Q387" si="23">IF(J324&gt;0,"yes","no")</f>
        <v>no</v>
      </c>
    </row>
    <row r="325" spans="2:17" x14ac:dyDescent="0.3">
      <c r="B325">
        <v>1214</v>
      </c>
      <c r="C325">
        <v>0</v>
      </c>
      <c r="D325">
        <v>2</v>
      </c>
      <c r="E325" t="s">
        <v>478</v>
      </c>
      <c r="F325" t="s">
        <v>13</v>
      </c>
      <c r="G325">
        <v>26</v>
      </c>
      <c r="H325" t="str">
        <f t="shared" si="20"/>
        <v>Youth</v>
      </c>
      <c r="I325">
        <v>0</v>
      </c>
      <c r="J325">
        <v>0</v>
      </c>
      <c r="K325" s="1">
        <v>244368</v>
      </c>
      <c r="L325">
        <v>13</v>
      </c>
      <c r="M325" t="s">
        <v>479</v>
      </c>
      <c r="N325" t="s">
        <v>17</v>
      </c>
      <c r="O325" t="str">
        <f t="shared" si="21"/>
        <v>no</v>
      </c>
      <c r="P325" t="str">
        <f t="shared" si="22"/>
        <v>no</v>
      </c>
      <c r="Q325" t="str">
        <f t="shared" si="23"/>
        <v>no</v>
      </c>
    </row>
    <row r="326" spans="2:17" x14ac:dyDescent="0.3">
      <c r="B326">
        <v>1215</v>
      </c>
      <c r="C326">
        <v>0</v>
      </c>
      <c r="D326">
        <v>1</v>
      </c>
      <c r="E326" t="s">
        <v>480</v>
      </c>
      <c r="F326" t="s">
        <v>13</v>
      </c>
      <c r="G326">
        <v>33</v>
      </c>
      <c r="H326" t="str">
        <f t="shared" si="20"/>
        <v>Adult</v>
      </c>
      <c r="I326">
        <v>0</v>
      </c>
      <c r="J326">
        <v>0</v>
      </c>
      <c r="K326" s="1">
        <v>113790</v>
      </c>
      <c r="L326">
        <v>26.55</v>
      </c>
      <c r="M326" t="s">
        <v>609</v>
      </c>
      <c r="N326" t="s">
        <v>17</v>
      </c>
      <c r="O326" t="str">
        <f t="shared" si="21"/>
        <v>no</v>
      </c>
      <c r="P326" t="str">
        <f t="shared" si="22"/>
        <v>no</v>
      </c>
      <c r="Q326" t="str">
        <f t="shared" si="23"/>
        <v>no</v>
      </c>
    </row>
    <row r="327" spans="2:17" x14ac:dyDescent="0.3">
      <c r="B327">
        <v>1216</v>
      </c>
      <c r="C327">
        <v>1</v>
      </c>
      <c r="D327">
        <v>1</v>
      </c>
      <c r="E327" t="s">
        <v>481</v>
      </c>
      <c r="F327" t="s">
        <v>16</v>
      </c>
      <c r="G327">
        <v>39</v>
      </c>
      <c r="H327" t="str">
        <f t="shared" si="20"/>
        <v>Adult</v>
      </c>
      <c r="I327">
        <v>0</v>
      </c>
      <c r="J327">
        <v>0</v>
      </c>
      <c r="K327" s="1">
        <v>24160</v>
      </c>
      <c r="L327">
        <v>211.33750000000001</v>
      </c>
      <c r="M327" t="s">
        <v>609</v>
      </c>
      <c r="N327" t="s">
        <v>17</v>
      </c>
      <c r="O327" t="str">
        <f t="shared" si="21"/>
        <v>no</v>
      </c>
      <c r="P327" t="str">
        <f t="shared" si="22"/>
        <v>no</v>
      </c>
      <c r="Q327" t="str">
        <f t="shared" si="23"/>
        <v>no</v>
      </c>
    </row>
    <row r="328" spans="2:17" x14ac:dyDescent="0.3">
      <c r="B328">
        <v>1217</v>
      </c>
      <c r="C328">
        <v>0</v>
      </c>
      <c r="D328">
        <v>3</v>
      </c>
      <c r="E328" t="s">
        <v>482</v>
      </c>
      <c r="F328" t="s">
        <v>13</v>
      </c>
      <c r="G328">
        <v>23</v>
      </c>
      <c r="H328" t="str">
        <f t="shared" si="20"/>
        <v>Youth</v>
      </c>
      <c r="I328">
        <v>0</v>
      </c>
      <c r="J328">
        <v>0</v>
      </c>
      <c r="K328" s="1" t="s">
        <v>483</v>
      </c>
      <c r="L328">
        <v>7.05</v>
      </c>
      <c r="M328" t="s">
        <v>609</v>
      </c>
      <c r="N328" t="s">
        <v>17</v>
      </c>
      <c r="O328" t="str">
        <f t="shared" si="21"/>
        <v>no</v>
      </c>
      <c r="P328" t="str">
        <f t="shared" si="22"/>
        <v>no</v>
      </c>
      <c r="Q328" t="str">
        <f t="shared" si="23"/>
        <v>no</v>
      </c>
    </row>
    <row r="329" spans="2:17" x14ac:dyDescent="0.3">
      <c r="B329">
        <v>1218</v>
      </c>
      <c r="C329">
        <v>1</v>
      </c>
      <c r="D329">
        <v>2</v>
      </c>
      <c r="E329" t="s">
        <v>484</v>
      </c>
      <c r="F329" t="s">
        <v>16</v>
      </c>
      <c r="G329">
        <v>12</v>
      </c>
      <c r="H329" t="str">
        <f t="shared" si="20"/>
        <v>Teen</v>
      </c>
      <c r="I329">
        <v>2</v>
      </c>
      <c r="J329">
        <v>1</v>
      </c>
      <c r="K329" s="1">
        <v>230136</v>
      </c>
      <c r="L329">
        <v>39</v>
      </c>
      <c r="M329" t="s">
        <v>272</v>
      </c>
      <c r="N329" t="s">
        <v>17</v>
      </c>
      <c r="O329" t="str">
        <f t="shared" si="21"/>
        <v>yes</v>
      </c>
      <c r="P329" t="str">
        <f t="shared" si="22"/>
        <v>yes</v>
      </c>
      <c r="Q329" t="str">
        <f t="shared" si="23"/>
        <v>yes</v>
      </c>
    </row>
    <row r="330" spans="2:17" x14ac:dyDescent="0.3">
      <c r="B330">
        <v>1219</v>
      </c>
      <c r="C330">
        <v>0</v>
      </c>
      <c r="D330">
        <v>1</v>
      </c>
      <c r="E330" t="s">
        <v>485</v>
      </c>
      <c r="F330" t="s">
        <v>13</v>
      </c>
      <c r="G330">
        <v>46</v>
      </c>
      <c r="H330" t="str">
        <f t="shared" si="20"/>
        <v>Adult</v>
      </c>
      <c r="I330">
        <v>0</v>
      </c>
      <c r="J330">
        <v>0</v>
      </c>
      <c r="K330" s="1" t="s">
        <v>486</v>
      </c>
      <c r="L330">
        <v>79.2</v>
      </c>
      <c r="M330" t="s">
        <v>609</v>
      </c>
      <c r="N330" t="s">
        <v>25</v>
      </c>
      <c r="O330" t="str">
        <f t="shared" si="21"/>
        <v>no</v>
      </c>
      <c r="P330" t="str">
        <f t="shared" si="22"/>
        <v>no</v>
      </c>
      <c r="Q330" t="str">
        <f t="shared" si="23"/>
        <v>no</v>
      </c>
    </row>
    <row r="331" spans="2:17" x14ac:dyDescent="0.3">
      <c r="B331">
        <v>1220</v>
      </c>
      <c r="C331">
        <v>0</v>
      </c>
      <c r="D331">
        <v>2</v>
      </c>
      <c r="E331" t="s">
        <v>487</v>
      </c>
      <c r="F331" t="s">
        <v>13</v>
      </c>
      <c r="G331">
        <v>29</v>
      </c>
      <c r="H331" t="str">
        <f t="shared" si="20"/>
        <v>Youth</v>
      </c>
      <c r="I331">
        <v>1</v>
      </c>
      <c r="J331">
        <v>0</v>
      </c>
      <c r="K331" s="1">
        <v>2003</v>
      </c>
      <c r="L331">
        <v>26</v>
      </c>
      <c r="M331" t="s">
        <v>609</v>
      </c>
      <c r="N331" t="s">
        <v>17</v>
      </c>
      <c r="O331" t="str">
        <f t="shared" si="21"/>
        <v>no</v>
      </c>
      <c r="P331" t="str">
        <f t="shared" si="22"/>
        <v>yes</v>
      </c>
      <c r="Q331" t="str">
        <f t="shared" si="23"/>
        <v>no</v>
      </c>
    </row>
    <row r="332" spans="2:17" x14ac:dyDescent="0.3">
      <c r="B332">
        <v>1221</v>
      </c>
      <c r="C332">
        <v>0</v>
      </c>
      <c r="D332">
        <v>2</v>
      </c>
      <c r="E332" t="s">
        <v>488</v>
      </c>
      <c r="F332" t="s">
        <v>13</v>
      </c>
      <c r="G332">
        <v>21</v>
      </c>
      <c r="H332" t="str">
        <f t="shared" si="20"/>
        <v>Youth</v>
      </c>
      <c r="I332">
        <v>0</v>
      </c>
      <c r="J332">
        <v>0</v>
      </c>
      <c r="K332" s="1">
        <v>236854</v>
      </c>
      <c r="L332">
        <v>13</v>
      </c>
      <c r="M332" t="s">
        <v>609</v>
      </c>
      <c r="N332" t="s">
        <v>17</v>
      </c>
      <c r="O332" t="str">
        <f t="shared" si="21"/>
        <v>no</v>
      </c>
      <c r="P332" t="str">
        <f t="shared" si="22"/>
        <v>no</v>
      </c>
      <c r="Q332" t="str">
        <f t="shared" si="23"/>
        <v>no</v>
      </c>
    </row>
    <row r="333" spans="2:17" x14ac:dyDescent="0.3">
      <c r="B333">
        <v>1222</v>
      </c>
      <c r="C333">
        <v>1</v>
      </c>
      <c r="D333">
        <v>2</v>
      </c>
      <c r="E333" t="s">
        <v>489</v>
      </c>
      <c r="F333" t="s">
        <v>16</v>
      </c>
      <c r="G333">
        <v>48</v>
      </c>
      <c r="H333" t="str">
        <f t="shared" si="20"/>
        <v>Adult</v>
      </c>
      <c r="I333">
        <v>0</v>
      </c>
      <c r="J333">
        <v>2</v>
      </c>
      <c r="K333" s="1" t="s">
        <v>269</v>
      </c>
      <c r="L333">
        <v>36.75</v>
      </c>
      <c r="M333" t="s">
        <v>609</v>
      </c>
      <c r="N333" t="s">
        <v>17</v>
      </c>
      <c r="O333" t="str">
        <f t="shared" si="21"/>
        <v>no</v>
      </c>
      <c r="P333" t="str">
        <f t="shared" si="22"/>
        <v>no</v>
      </c>
      <c r="Q333" t="str">
        <f t="shared" si="23"/>
        <v>yes</v>
      </c>
    </row>
    <row r="334" spans="2:17" x14ac:dyDescent="0.3">
      <c r="B334">
        <v>1223</v>
      </c>
      <c r="C334">
        <v>0</v>
      </c>
      <c r="D334">
        <v>1</v>
      </c>
      <c r="E334" t="s">
        <v>490</v>
      </c>
      <c r="F334" t="s">
        <v>13</v>
      </c>
      <c r="G334">
        <v>39</v>
      </c>
      <c r="H334" t="str">
        <f t="shared" si="20"/>
        <v>Adult</v>
      </c>
      <c r="I334">
        <v>0</v>
      </c>
      <c r="J334">
        <v>0</v>
      </c>
      <c r="K334" s="1" t="s">
        <v>491</v>
      </c>
      <c r="L334">
        <v>29.7</v>
      </c>
      <c r="M334" t="s">
        <v>492</v>
      </c>
      <c r="N334" t="s">
        <v>25</v>
      </c>
      <c r="O334" t="str">
        <f t="shared" si="21"/>
        <v>no</v>
      </c>
      <c r="P334" t="str">
        <f t="shared" si="22"/>
        <v>no</v>
      </c>
      <c r="Q334" t="str">
        <f t="shared" si="23"/>
        <v>no</v>
      </c>
    </row>
    <row r="335" spans="2:17" x14ac:dyDescent="0.3">
      <c r="B335">
        <v>1224</v>
      </c>
      <c r="C335">
        <v>0</v>
      </c>
      <c r="D335">
        <v>3</v>
      </c>
      <c r="E335" t="s">
        <v>493</v>
      </c>
      <c r="F335" t="s">
        <v>13</v>
      </c>
      <c r="G335">
        <v>30.2</v>
      </c>
      <c r="H335" t="str">
        <f t="shared" si="20"/>
        <v>Adult</v>
      </c>
      <c r="I335">
        <v>0</v>
      </c>
      <c r="J335">
        <v>0</v>
      </c>
      <c r="K335" s="1">
        <v>2684</v>
      </c>
      <c r="L335">
        <v>7.2249999999999996</v>
      </c>
      <c r="M335" t="s">
        <v>609</v>
      </c>
      <c r="N335" t="s">
        <v>25</v>
      </c>
      <c r="O335" t="str">
        <f t="shared" si="21"/>
        <v>no</v>
      </c>
      <c r="P335" t="str">
        <f t="shared" si="22"/>
        <v>no</v>
      </c>
      <c r="Q335" t="str">
        <f t="shared" si="23"/>
        <v>no</v>
      </c>
    </row>
    <row r="336" spans="2:17" x14ac:dyDescent="0.3">
      <c r="B336">
        <v>1225</v>
      </c>
      <c r="C336">
        <v>1</v>
      </c>
      <c r="D336">
        <v>3</v>
      </c>
      <c r="E336" t="s">
        <v>494</v>
      </c>
      <c r="F336" t="s">
        <v>16</v>
      </c>
      <c r="G336">
        <v>19</v>
      </c>
      <c r="H336" t="str">
        <f t="shared" si="20"/>
        <v>Youth</v>
      </c>
      <c r="I336">
        <v>1</v>
      </c>
      <c r="J336">
        <v>1</v>
      </c>
      <c r="K336" s="1">
        <v>2653</v>
      </c>
      <c r="L336">
        <v>15.7417</v>
      </c>
      <c r="M336" t="s">
        <v>609</v>
      </c>
      <c r="N336" t="s">
        <v>25</v>
      </c>
      <c r="O336" t="str">
        <f t="shared" si="21"/>
        <v>no</v>
      </c>
      <c r="P336" t="str">
        <f t="shared" si="22"/>
        <v>yes</v>
      </c>
      <c r="Q336" t="str">
        <f t="shared" si="23"/>
        <v>yes</v>
      </c>
    </row>
    <row r="337" spans="2:17" x14ac:dyDescent="0.3">
      <c r="B337">
        <v>1226</v>
      </c>
      <c r="C337">
        <v>0</v>
      </c>
      <c r="D337">
        <v>3</v>
      </c>
      <c r="E337" t="s">
        <v>495</v>
      </c>
      <c r="F337" t="s">
        <v>13</v>
      </c>
      <c r="G337">
        <v>27</v>
      </c>
      <c r="H337" t="str">
        <f t="shared" si="20"/>
        <v>Youth</v>
      </c>
      <c r="I337">
        <v>0</v>
      </c>
      <c r="J337">
        <v>0</v>
      </c>
      <c r="K337" s="1">
        <v>349229</v>
      </c>
      <c r="L337">
        <v>7.8958000000000004</v>
      </c>
      <c r="M337" t="s">
        <v>609</v>
      </c>
      <c r="N337" t="s">
        <v>17</v>
      </c>
      <c r="O337" t="str">
        <f t="shared" si="21"/>
        <v>no</v>
      </c>
      <c r="P337" t="str">
        <f t="shared" si="22"/>
        <v>no</v>
      </c>
      <c r="Q337" t="str">
        <f t="shared" si="23"/>
        <v>no</v>
      </c>
    </row>
    <row r="338" spans="2:17" x14ac:dyDescent="0.3">
      <c r="B338">
        <v>1227</v>
      </c>
      <c r="C338">
        <v>0</v>
      </c>
      <c r="D338">
        <v>1</v>
      </c>
      <c r="E338" t="s">
        <v>496</v>
      </c>
      <c r="F338" t="s">
        <v>13</v>
      </c>
      <c r="G338">
        <v>30</v>
      </c>
      <c r="H338" t="str">
        <f t="shared" si="20"/>
        <v>Adult</v>
      </c>
      <c r="I338">
        <v>0</v>
      </c>
      <c r="J338">
        <v>0</v>
      </c>
      <c r="K338" s="1">
        <v>110469</v>
      </c>
      <c r="L338">
        <v>26</v>
      </c>
      <c r="M338" t="s">
        <v>497</v>
      </c>
      <c r="N338" t="s">
        <v>17</v>
      </c>
      <c r="O338" t="str">
        <f t="shared" si="21"/>
        <v>no</v>
      </c>
      <c r="P338" t="str">
        <f t="shared" si="22"/>
        <v>no</v>
      </c>
      <c r="Q338" t="str">
        <f t="shared" si="23"/>
        <v>no</v>
      </c>
    </row>
    <row r="339" spans="2:17" x14ac:dyDescent="0.3">
      <c r="B339">
        <v>1228</v>
      </c>
      <c r="C339">
        <v>0</v>
      </c>
      <c r="D339">
        <v>2</v>
      </c>
      <c r="E339" t="s">
        <v>498</v>
      </c>
      <c r="F339" t="s">
        <v>13</v>
      </c>
      <c r="G339">
        <v>32</v>
      </c>
      <c r="H339" t="str">
        <f t="shared" si="20"/>
        <v>Adult</v>
      </c>
      <c r="I339">
        <v>0</v>
      </c>
      <c r="J339">
        <v>0</v>
      </c>
      <c r="K339" s="1">
        <v>244360</v>
      </c>
      <c r="L339">
        <v>13</v>
      </c>
      <c r="M339" t="s">
        <v>609</v>
      </c>
      <c r="N339" t="s">
        <v>17</v>
      </c>
      <c r="O339" t="str">
        <f t="shared" si="21"/>
        <v>no</v>
      </c>
      <c r="P339" t="str">
        <f t="shared" si="22"/>
        <v>no</v>
      </c>
      <c r="Q339" t="str">
        <f t="shared" si="23"/>
        <v>no</v>
      </c>
    </row>
    <row r="340" spans="2:17" x14ac:dyDescent="0.3">
      <c r="B340">
        <v>1229</v>
      </c>
      <c r="C340">
        <v>0</v>
      </c>
      <c r="D340">
        <v>3</v>
      </c>
      <c r="E340" t="s">
        <v>499</v>
      </c>
      <c r="F340" t="s">
        <v>13</v>
      </c>
      <c r="G340">
        <v>39</v>
      </c>
      <c r="H340" t="str">
        <f t="shared" si="20"/>
        <v>Adult</v>
      </c>
      <c r="I340">
        <v>0</v>
      </c>
      <c r="J340">
        <v>2</v>
      </c>
      <c r="K340" s="1">
        <v>2675</v>
      </c>
      <c r="L340">
        <v>7.2291999999999996</v>
      </c>
      <c r="M340" t="s">
        <v>609</v>
      </c>
      <c r="N340" t="s">
        <v>25</v>
      </c>
      <c r="O340" t="str">
        <f t="shared" si="21"/>
        <v>no</v>
      </c>
      <c r="P340" t="str">
        <f t="shared" si="22"/>
        <v>no</v>
      </c>
      <c r="Q340" t="str">
        <f t="shared" si="23"/>
        <v>yes</v>
      </c>
    </row>
    <row r="341" spans="2:17" x14ac:dyDescent="0.3">
      <c r="B341">
        <v>1230</v>
      </c>
      <c r="C341">
        <v>0</v>
      </c>
      <c r="D341">
        <v>2</v>
      </c>
      <c r="E341" t="s">
        <v>500</v>
      </c>
      <c r="F341" t="s">
        <v>13</v>
      </c>
      <c r="G341">
        <v>25</v>
      </c>
      <c r="H341" t="str">
        <f t="shared" si="20"/>
        <v>Youth</v>
      </c>
      <c r="I341">
        <v>0</v>
      </c>
      <c r="J341">
        <v>0</v>
      </c>
      <c r="K341" s="1" t="s">
        <v>65</v>
      </c>
      <c r="L341">
        <v>31.5</v>
      </c>
      <c r="M341" t="s">
        <v>609</v>
      </c>
      <c r="N341" t="s">
        <v>17</v>
      </c>
      <c r="O341" t="str">
        <f t="shared" si="21"/>
        <v>no</v>
      </c>
      <c r="P341" t="str">
        <f t="shared" si="22"/>
        <v>no</v>
      </c>
      <c r="Q341" t="str">
        <f t="shared" si="23"/>
        <v>no</v>
      </c>
    </row>
    <row r="342" spans="2:17" x14ac:dyDescent="0.3">
      <c r="B342">
        <v>1231</v>
      </c>
      <c r="C342">
        <v>0</v>
      </c>
      <c r="D342">
        <v>3</v>
      </c>
      <c r="E342" t="s">
        <v>501</v>
      </c>
      <c r="F342" t="s">
        <v>13</v>
      </c>
      <c r="G342">
        <v>30.2</v>
      </c>
      <c r="H342" t="str">
        <f t="shared" si="20"/>
        <v>Adult</v>
      </c>
      <c r="I342">
        <v>0</v>
      </c>
      <c r="J342">
        <v>0</v>
      </c>
      <c r="K342" s="1">
        <v>2622</v>
      </c>
      <c r="L342">
        <v>7.2291999999999996</v>
      </c>
      <c r="M342" t="s">
        <v>609</v>
      </c>
      <c r="N342" t="s">
        <v>25</v>
      </c>
      <c r="O342" t="str">
        <f t="shared" si="21"/>
        <v>no</v>
      </c>
      <c r="P342" t="str">
        <f t="shared" si="22"/>
        <v>no</v>
      </c>
      <c r="Q342" t="str">
        <f t="shared" si="23"/>
        <v>no</v>
      </c>
    </row>
    <row r="343" spans="2:17" x14ac:dyDescent="0.3">
      <c r="B343">
        <v>1232</v>
      </c>
      <c r="C343">
        <v>0</v>
      </c>
      <c r="D343">
        <v>2</v>
      </c>
      <c r="E343" t="s">
        <v>502</v>
      </c>
      <c r="F343" t="s">
        <v>13</v>
      </c>
      <c r="G343">
        <v>18</v>
      </c>
      <c r="H343" t="str">
        <f t="shared" si="20"/>
        <v>Youth</v>
      </c>
      <c r="I343">
        <v>0</v>
      </c>
      <c r="J343">
        <v>0</v>
      </c>
      <c r="K343" s="1" t="s">
        <v>503</v>
      </c>
      <c r="L343">
        <v>10.5</v>
      </c>
      <c r="M343" t="s">
        <v>609</v>
      </c>
      <c r="N343" t="s">
        <v>17</v>
      </c>
      <c r="O343" t="str">
        <f t="shared" si="21"/>
        <v>no</v>
      </c>
      <c r="P343" t="str">
        <f t="shared" si="22"/>
        <v>no</v>
      </c>
      <c r="Q343" t="str">
        <f t="shared" si="23"/>
        <v>no</v>
      </c>
    </row>
    <row r="344" spans="2:17" x14ac:dyDescent="0.3">
      <c r="B344">
        <v>1233</v>
      </c>
      <c r="C344">
        <v>0</v>
      </c>
      <c r="D344">
        <v>3</v>
      </c>
      <c r="E344" t="s">
        <v>504</v>
      </c>
      <c r="F344" t="s">
        <v>13</v>
      </c>
      <c r="G344">
        <v>32</v>
      </c>
      <c r="H344" t="str">
        <f t="shared" si="20"/>
        <v>Adult</v>
      </c>
      <c r="I344">
        <v>0</v>
      </c>
      <c r="J344">
        <v>0</v>
      </c>
      <c r="K344" s="1">
        <v>350403</v>
      </c>
      <c r="L344">
        <v>7.5792000000000002</v>
      </c>
      <c r="M344" t="s">
        <v>609</v>
      </c>
      <c r="N344" t="s">
        <v>17</v>
      </c>
      <c r="O344" t="str">
        <f t="shared" si="21"/>
        <v>no</v>
      </c>
      <c r="P344" t="str">
        <f t="shared" si="22"/>
        <v>no</v>
      </c>
      <c r="Q344" t="str">
        <f t="shared" si="23"/>
        <v>no</v>
      </c>
    </row>
    <row r="345" spans="2:17" x14ac:dyDescent="0.3">
      <c r="B345">
        <v>1234</v>
      </c>
      <c r="C345">
        <v>0</v>
      </c>
      <c r="D345">
        <v>3</v>
      </c>
      <c r="E345" t="s">
        <v>505</v>
      </c>
      <c r="F345" t="s">
        <v>13</v>
      </c>
      <c r="G345">
        <v>30.2</v>
      </c>
      <c r="H345" t="str">
        <f t="shared" si="20"/>
        <v>Adult</v>
      </c>
      <c r="I345">
        <v>1</v>
      </c>
      <c r="J345">
        <v>9</v>
      </c>
      <c r="K345" s="1" t="s">
        <v>291</v>
      </c>
      <c r="L345">
        <v>69.55</v>
      </c>
      <c r="M345" t="s">
        <v>609</v>
      </c>
      <c r="N345" t="s">
        <v>17</v>
      </c>
      <c r="O345" t="str">
        <f t="shared" si="21"/>
        <v>no</v>
      </c>
      <c r="P345" t="str">
        <f t="shared" si="22"/>
        <v>yes</v>
      </c>
      <c r="Q345" t="str">
        <f t="shared" si="23"/>
        <v>yes</v>
      </c>
    </row>
    <row r="346" spans="2:17" x14ac:dyDescent="0.3">
      <c r="B346">
        <v>1235</v>
      </c>
      <c r="C346">
        <v>1</v>
      </c>
      <c r="D346">
        <v>1</v>
      </c>
      <c r="E346" t="s">
        <v>506</v>
      </c>
      <c r="F346" t="s">
        <v>16</v>
      </c>
      <c r="G346">
        <v>58</v>
      </c>
      <c r="H346" t="str">
        <f t="shared" si="20"/>
        <v>Adult</v>
      </c>
      <c r="I346">
        <v>0</v>
      </c>
      <c r="J346">
        <v>1</v>
      </c>
      <c r="K346" s="1" t="s">
        <v>507</v>
      </c>
      <c r="L346">
        <v>512.32920000000001</v>
      </c>
      <c r="M346" t="s">
        <v>508</v>
      </c>
      <c r="N346" t="s">
        <v>25</v>
      </c>
      <c r="O346" t="str">
        <f t="shared" si="21"/>
        <v>no</v>
      </c>
      <c r="P346" t="str">
        <f t="shared" si="22"/>
        <v>no</v>
      </c>
      <c r="Q346" t="str">
        <f t="shared" si="23"/>
        <v>yes</v>
      </c>
    </row>
    <row r="347" spans="2:17" x14ac:dyDescent="0.3">
      <c r="B347">
        <v>1236</v>
      </c>
      <c r="C347">
        <v>0</v>
      </c>
      <c r="D347">
        <v>3</v>
      </c>
      <c r="E347" t="s">
        <v>509</v>
      </c>
      <c r="F347" t="s">
        <v>13</v>
      </c>
      <c r="G347">
        <v>30.2</v>
      </c>
      <c r="H347" t="str">
        <f t="shared" si="20"/>
        <v>Adult</v>
      </c>
      <c r="I347">
        <v>1</v>
      </c>
      <c r="J347">
        <v>1</v>
      </c>
      <c r="K347" s="1" t="s">
        <v>296</v>
      </c>
      <c r="L347">
        <v>14.5</v>
      </c>
      <c r="M347" t="s">
        <v>609</v>
      </c>
      <c r="N347" t="s">
        <v>17</v>
      </c>
      <c r="O347" t="str">
        <f t="shared" si="21"/>
        <v>no</v>
      </c>
      <c r="P347" t="str">
        <f t="shared" si="22"/>
        <v>yes</v>
      </c>
      <c r="Q347" t="str">
        <f t="shared" si="23"/>
        <v>yes</v>
      </c>
    </row>
    <row r="348" spans="2:17" x14ac:dyDescent="0.3">
      <c r="B348">
        <v>1237</v>
      </c>
      <c r="C348">
        <v>1</v>
      </c>
      <c r="D348">
        <v>3</v>
      </c>
      <c r="E348" t="s">
        <v>510</v>
      </c>
      <c r="F348" t="s">
        <v>16</v>
      </c>
      <c r="G348">
        <v>16</v>
      </c>
      <c r="H348" t="str">
        <f t="shared" si="20"/>
        <v>Teen</v>
      </c>
      <c r="I348">
        <v>0</v>
      </c>
      <c r="J348">
        <v>0</v>
      </c>
      <c r="K348" s="1">
        <v>348125</v>
      </c>
      <c r="L348">
        <v>7.65</v>
      </c>
      <c r="M348" t="s">
        <v>609</v>
      </c>
      <c r="N348" t="s">
        <v>17</v>
      </c>
      <c r="O348" t="str">
        <f t="shared" si="21"/>
        <v>yes</v>
      </c>
      <c r="P348" t="str">
        <f t="shared" si="22"/>
        <v>no</v>
      </c>
      <c r="Q348" t="str">
        <f t="shared" si="23"/>
        <v>no</v>
      </c>
    </row>
    <row r="349" spans="2:17" x14ac:dyDescent="0.3">
      <c r="B349">
        <v>1238</v>
      </c>
      <c r="C349">
        <v>0</v>
      </c>
      <c r="D349">
        <v>2</v>
      </c>
      <c r="E349" t="s">
        <v>511</v>
      </c>
      <c r="F349" t="s">
        <v>13</v>
      </c>
      <c r="G349">
        <v>26</v>
      </c>
      <c r="H349" t="str">
        <f t="shared" si="20"/>
        <v>Youth</v>
      </c>
      <c r="I349">
        <v>0</v>
      </c>
      <c r="J349">
        <v>0</v>
      </c>
      <c r="K349" s="1">
        <v>237670</v>
      </c>
      <c r="L349">
        <v>13</v>
      </c>
      <c r="M349" t="s">
        <v>609</v>
      </c>
      <c r="N349" t="s">
        <v>17</v>
      </c>
      <c r="O349" t="str">
        <f t="shared" si="21"/>
        <v>no</v>
      </c>
      <c r="P349" t="str">
        <f t="shared" si="22"/>
        <v>no</v>
      </c>
      <c r="Q349" t="str">
        <f t="shared" si="23"/>
        <v>no</v>
      </c>
    </row>
    <row r="350" spans="2:17" x14ac:dyDescent="0.3">
      <c r="B350">
        <v>1239</v>
      </c>
      <c r="C350">
        <v>1</v>
      </c>
      <c r="D350">
        <v>3</v>
      </c>
      <c r="E350" t="s">
        <v>512</v>
      </c>
      <c r="F350" t="s">
        <v>16</v>
      </c>
      <c r="G350">
        <v>38</v>
      </c>
      <c r="H350" t="str">
        <f t="shared" si="20"/>
        <v>Adult</v>
      </c>
      <c r="I350">
        <v>0</v>
      </c>
      <c r="J350">
        <v>0</v>
      </c>
      <c r="K350" s="1">
        <v>2688</v>
      </c>
      <c r="L350">
        <v>7.2291999999999996</v>
      </c>
      <c r="M350" t="s">
        <v>609</v>
      </c>
      <c r="N350" t="s">
        <v>25</v>
      </c>
      <c r="O350" t="str">
        <f t="shared" si="21"/>
        <v>no</v>
      </c>
      <c r="P350" t="str">
        <f t="shared" si="22"/>
        <v>no</v>
      </c>
      <c r="Q350" t="str">
        <f t="shared" si="23"/>
        <v>no</v>
      </c>
    </row>
    <row r="351" spans="2:17" x14ac:dyDescent="0.3">
      <c r="B351">
        <v>1240</v>
      </c>
      <c r="C351">
        <v>0</v>
      </c>
      <c r="D351">
        <v>2</v>
      </c>
      <c r="E351" t="s">
        <v>513</v>
      </c>
      <c r="F351" t="s">
        <v>13</v>
      </c>
      <c r="G351">
        <v>24</v>
      </c>
      <c r="H351" t="str">
        <f t="shared" si="20"/>
        <v>Youth</v>
      </c>
      <c r="I351">
        <v>0</v>
      </c>
      <c r="J351">
        <v>0</v>
      </c>
      <c r="K351" s="1">
        <v>248726</v>
      </c>
      <c r="L351">
        <v>13.5</v>
      </c>
      <c r="M351" t="s">
        <v>609</v>
      </c>
      <c r="N351" t="s">
        <v>17</v>
      </c>
      <c r="O351" t="str">
        <f t="shared" si="21"/>
        <v>no</v>
      </c>
      <c r="P351" t="str">
        <f t="shared" si="22"/>
        <v>no</v>
      </c>
      <c r="Q351" t="str">
        <f t="shared" si="23"/>
        <v>no</v>
      </c>
    </row>
    <row r="352" spans="2:17" x14ac:dyDescent="0.3">
      <c r="B352">
        <v>1241</v>
      </c>
      <c r="C352">
        <v>1</v>
      </c>
      <c r="D352">
        <v>2</v>
      </c>
      <c r="E352" t="s">
        <v>514</v>
      </c>
      <c r="F352" t="s">
        <v>16</v>
      </c>
      <c r="G352">
        <v>31</v>
      </c>
      <c r="H352" t="str">
        <f t="shared" si="20"/>
        <v>Adult</v>
      </c>
      <c r="I352">
        <v>0</v>
      </c>
      <c r="J352">
        <v>0</v>
      </c>
      <c r="K352" s="1" t="s">
        <v>515</v>
      </c>
      <c r="L352">
        <v>21</v>
      </c>
      <c r="M352" t="s">
        <v>609</v>
      </c>
      <c r="N352" t="s">
        <v>17</v>
      </c>
      <c r="O352" t="str">
        <f t="shared" si="21"/>
        <v>no</v>
      </c>
      <c r="P352" t="str">
        <f t="shared" si="22"/>
        <v>no</v>
      </c>
      <c r="Q352" t="str">
        <f t="shared" si="23"/>
        <v>no</v>
      </c>
    </row>
    <row r="353" spans="2:17" x14ac:dyDescent="0.3">
      <c r="B353">
        <v>1242</v>
      </c>
      <c r="C353">
        <v>1</v>
      </c>
      <c r="D353">
        <v>1</v>
      </c>
      <c r="E353" t="s">
        <v>516</v>
      </c>
      <c r="F353" t="s">
        <v>16</v>
      </c>
      <c r="G353">
        <v>45</v>
      </c>
      <c r="H353" t="str">
        <f t="shared" si="20"/>
        <v>Adult</v>
      </c>
      <c r="I353">
        <v>0</v>
      </c>
      <c r="J353">
        <v>1</v>
      </c>
      <c r="K353" s="1" t="s">
        <v>517</v>
      </c>
      <c r="L353">
        <v>63.3583</v>
      </c>
      <c r="M353" t="s">
        <v>518</v>
      </c>
      <c r="N353" t="s">
        <v>25</v>
      </c>
      <c r="O353" t="str">
        <f t="shared" si="21"/>
        <v>no</v>
      </c>
      <c r="P353" t="str">
        <f t="shared" si="22"/>
        <v>no</v>
      </c>
      <c r="Q353" t="str">
        <f t="shared" si="23"/>
        <v>yes</v>
      </c>
    </row>
    <row r="354" spans="2:17" x14ac:dyDescent="0.3">
      <c r="B354">
        <v>1243</v>
      </c>
      <c r="C354">
        <v>0</v>
      </c>
      <c r="D354">
        <v>2</v>
      </c>
      <c r="E354" t="s">
        <v>519</v>
      </c>
      <c r="F354" t="s">
        <v>13</v>
      </c>
      <c r="G354">
        <v>25</v>
      </c>
      <c r="H354" t="str">
        <f t="shared" si="20"/>
        <v>Youth</v>
      </c>
      <c r="I354">
        <v>0</v>
      </c>
      <c r="J354">
        <v>0</v>
      </c>
      <c r="K354" s="1" t="s">
        <v>520</v>
      </c>
      <c r="L354">
        <v>10.5</v>
      </c>
      <c r="M354" t="s">
        <v>609</v>
      </c>
      <c r="N354" t="s">
        <v>17</v>
      </c>
      <c r="O354" t="str">
        <f t="shared" si="21"/>
        <v>no</v>
      </c>
      <c r="P354" t="str">
        <f t="shared" si="22"/>
        <v>no</v>
      </c>
      <c r="Q354" t="str">
        <f t="shared" si="23"/>
        <v>no</v>
      </c>
    </row>
    <row r="355" spans="2:17" x14ac:dyDescent="0.3">
      <c r="B355">
        <v>1244</v>
      </c>
      <c r="C355">
        <v>0</v>
      </c>
      <c r="D355">
        <v>2</v>
      </c>
      <c r="E355" t="s">
        <v>521</v>
      </c>
      <c r="F355" t="s">
        <v>13</v>
      </c>
      <c r="G355">
        <v>18</v>
      </c>
      <c r="H355" t="str">
        <f t="shared" si="20"/>
        <v>Youth</v>
      </c>
      <c r="I355">
        <v>0</v>
      </c>
      <c r="J355">
        <v>0</v>
      </c>
      <c r="K355" s="1" t="s">
        <v>326</v>
      </c>
      <c r="L355">
        <v>73.5</v>
      </c>
      <c r="M355" t="s">
        <v>609</v>
      </c>
      <c r="N355" t="s">
        <v>17</v>
      </c>
      <c r="O355" t="str">
        <f t="shared" si="21"/>
        <v>no</v>
      </c>
      <c r="P355" t="str">
        <f t="shared" si="22"/>
        <v>no</v>
      </c>
      <c r="Q355" t="str">
        <f t="shared" si="23"/>
        <v>no</v>
      </c>
    </row>
    <row r="356" spans="2:17" x14ac:dyDescent="0.3">
      <c r="B356">
        <v>1245</v>
      </c>
      <c r="C356">
        <v>0</v>
      </c>
      <c r="D356">
        <v>2</v>
      </c>
      <c r="E356" t="s">
        <v>522</v>
      </c>
      <c r="F356" t="s">
        <v>13</v>
      </c>
      <c r="G356">
        <v>49</v>
      </c>
      <c r="H356" t="str">
        <f t="shared" si="20"/>
        <v>Adult</v>
      </c>
      <c r="I356">
        <v>1</v>
      </c>
      <c r="J356">
        <v>2</v>
      </c>
      <c r="K356" s="1">
        <v>220845</v>
      </c>
      <c r="L356">
        <v>65</v>
      </c>
      <c r="M356" t="s">
        <v>609</v>
      </c>
      <c r="N356" t="s">
        <v>17</v>
      </c>
      <c r="O356" t="str">
        <f t="shared" si="21"/>
        <v>no</v>
      </c>
      <c r="P356" t="str">
        <f t="shared" si="22"/>
        <v>yes</v>
      </c>
      <c r="Q356" t="str">
        <f t="shared" si="23"/>
        <v>yes</v>
      </c>
    </row>
    <row r="357" spans="2:17" x14ac:dyDescent="0.3">
      <c r="B357">
        <v>1246</v>
      </c>
      <c r="C357">
        <v>1</v>
      </c>
      <c r="D357">
        <v>3</v>
      </c>
      <c r="E357" t="s">
        <v>523</v>
      </c>
      <c r="F357" t="s">
        <v>16</v>
      </c>
      <c r="G357">
        <v>0.17</v>
      </c>
      <c r="H357" t="str">
        <f t="shared" si="20"/>
        <v>Teen</v>
      </c>
      <c r="I357">
        <v>1</v>
      </c>
      <c r="J357">
        <v>2</v>
      </c>
      <c r="K357" s="1" t="s">
        <v>67</v>
      </c>
      <c r="L357">
        <v>20.574999999999999</v>
      </c>
      <c r="M357" t="s">
        <v>609</v>
      </c>
      <c r="N357" t="s">
        <v>17</v>
      </c>
      <c r="O357" t="str">
        <f t="shared" si="21"/>
        <v>yes</v>
      </c>
      <c r="P357" t="str">
        <f t="shared" si="22"/>
        <v>yes</v>
      </c>
      <c r="Q357" t="str">
        <f t="shared" si="23"/>
        <v>yes</v>
      </c>
    </row>
    <row r="358" spans="2:17" x14ac:dyDescent="0.3">
      <c r="B358">
        <v>1247</v>
      </c>
      <c r="C358">
        <v>0</v>
      </c>
      <c r="D358">
        <v>1</v>
      </c>
      <c r="E358" t="s">
        <v>524</v>
      </c>
      <c r="F358" t="s">
        <v>13</v>
      </c>
      <c r="G358">
        <v>50</v>
      </c>
      <c r="H358" t="str">
        <f t="shared" si="20"/>
        <v>Adult</v>
      </c>
      <c r="I358">
        <v>0</v>
      </c>
      <c r="J358">
        <v>0</v>
      </c>
      <c r="K358" s="1">
        <v>113044</v>
      </c>
      <c r="L358">
        <v>26</v>
      </c>
      <c r="M358" t="s">
        <v>525</v>
      </c>
      <c r="N358" t="s">
        <v>17</v>
      </c>
      <c r="O358" t="str">
        <f t="shared" si="21"/>
        <v>no</v>
      </c>
      <c r="P358" t="str">
        <f t="shared" si="22"/>
        <v>no</v>
      </c>
      <c r="Q358" t="str">
        <f t="shared" si="23"/>
        <v>no</v>
      </c>
    </row>
    <row r="359" spans="2:17" x14ac:dyDescent="0.3">
      <c r="B359">
        <v>1248</v>
      </c>
      <c r="C359">
        <v>1</v>
      </c>
      <c r="D359">
        <v>1</v>
      </c>
      <c r="E359" t="s">
        <v>526</v>
      </c>
      <c r="F359" t="s">
        <v>16</v>
      </c>
      <c r="G359">
        <v>59</v>
      </c>
      <c r="H359" t="str">
        <f t="shared" si="20"/>
        <v>Adult</v>
      </c>
      <c r="I359">
        <v>2</v>
      </c>
      <c r="J359">
        <v>0</v>
      </c>
      <c r="K359" s="1">
        <v>11769</v>
      </c>
      <c r="L359">
        <v>51.479199999999999</v>
      </c>
      <c r="M359" t="s">
        <v>135</v>
      </c>
      <c r="N359" t="s">
        <v>17</v>
      </c>
      <c r="O359" t="str">
        <f t="shared" si="21"/>
        <v>no</v>
      </c>
      <c r="P359" t="str">
        <f t="shared" si="22"/>
        <v>yes</v>
      </c>
      <c r="Q359" t="str">
        <f t="shared" si="23"/>
        <v>no</v>
      </c>
    </row>
    <row r="360" spans="2:17" x14ac:dyDescent="0.3">
      <c r="B360">
        <v>1249</v>
      </c>
      <c r="C360">
        <v>0</v>
      </c>
      <c r="D360">
        <v>3</v>
      </c>
      <c r="E360" t="s">
        <v>527</v>
      </c>
      <c r="F360" t="s">
        <v>13</v>
      </c>
      <c r="G360">
        <v>30.2</v>
      </c>
      <c r="H360" t="str">
        <f t="shared" si="20"/>
        <v>Adult</v>
      </c>
      <c r="I360">
        <v>0</v>
      </c>
      <c r="J360">
        <v>0</v>
      </c>
      <c r="K360" s="1">
        <v>1222</v>
      </c>
      <c r="L360">
        <v>7.8792</v>
      </c>
      <c r="M360" t="s">
        <v>609</v>
      </c>
      <c r="N360" t="s">
        <v>17</v>
      </c>
      <c r="O360" t="str">
        <f t="shared" si="21"/>
        <v>no</v>
      </c>
      <c r="P360" t="str">
        <f t="shared" si="22"/>
        <v>no</v>
      </c>
      <c r="Q360" t="str">
        <f t="shared" si="23"/>
        <v>no</v>
      </c>
    </row>
    <row r="361" spans="2:17" x14ac:dyDescent="0.3">
      <c r="B361">
        <v>1250</v>
      </c>
      <c r="C361">
        <v>0</v>
      </c>
      <c r="D361">
        <v>3</v>
      </c>
      <c r="E361" t="s">
        <v>528</v>
      </c>
      <c r="F361" t="s">
        <v>13</v>
      </c>
      <c r="G361">
        <v>30.2</v>
      </c>
      <c r="H361" t="str">
        <f t="shared" si="20"/>
        <v>Adult</v>
      </c>
      <c r="I361">
        <v>0</v>
      </c>
      <c r="J361">
        <v>0</v>
      </c>
      <c r="K361" s="1">
        <v>368402</v>
      </c>
      <c r="L361">
        <v>7.75</v>
      </c>
      <c r="M361" t="s">
        <v>609</v>
      </c>
      <c r="N361" t="s">
        <v>14</v>
      </c>
      <c r="O361" t="str">
        <f t="shared" si="21"/>
        <v>no</v>
      </c>
      <c r="P361" t="str">
        <f t="shared" si="22"/>
        <v>no</v>
      </c>
      <c r="Q361" t="str">
        <f t="shared" si="23"/>
        <v>no</v>
      </c>
    </row>
    <row r="362" spans="2:17" x14ac:dyDescent="0.3">
      <c r="B362">
        <v>1251</v>
      </c>
      <c r="C362">
        <v>1</v>
      </c>
      <c r="D362">
        <v>3</v>
      </c>
      <c r="E362" t="s">
        <v>529</v>
      </c>
      <c r="F362" t="s">
        <v>16</v>
      </c>
      <c r="G362">
        <v>30</v>
      </c>
      <c r="H362" t="str">
        <f t="shared" si="20"/>
        <v>Adult</v>
      </c>
      <c r="I362">
        <v>1</v>
      </c>
      <c r="J362">
        <v>0</v>
      </c>
      <c r="K362" s="1">
        <v>349910</v>
      </c>
      <c r="L362">
        <v>15.55</v>
      </c>
      <c r="M362" t="s">
        <v>609</v>
      </c>
      <c r="N362" t="s">
        <v>17</v>
      </c>
      <c r="O362" t="str">
        <f t="shared" si="21"/>
        <v>no</v>
      </c>
      <c r="P362" t="str">
        <f t="shared" si="22"/>
        <v>yes</v>
      </c>
      <c r="Q362" t="str">
        <f t="shared" si="23"/>
        <v>no</v>
      </c>
    </row>
    <row r="363" spans="2:17" x14ac:dyDescent="0.3">
      <c r="B363">
        <v>1252</v>
      </c>
      <c r="C363">
        <v>0</v>
      </c>
      <c r="D363">
        <v>3</v>
      </c>
      <c r="E363" t="s">
        <v>530</v>
      </c>
      <c r="F363" t="s">
        <v>13</v>
      </c>
      <c r="G363">
        <v>14.5</v>
      </c>
      <c r="H363" t="str">
        <f t="shared" si="20"/>
        <v>Teen</v>
      </c>
      <c r="I363">
        <v>8</v>
      </c>
      <c r="J363">
        <v>2</v>
      </c>
      <c r="K363" s="1" t="s">
        <v>291</v>
      </c>
      <c r="L363">
        <v>69.55</v>
      </c>
      <c r="M363" t="s">
        <v>609</v>
      </c>
      <c r="N363" t="s">
        <v>17</v>
      </c>
      <c r="O363" t="str">
        <f t="shared" si="21"/>
        <v>yes</v>
      </c>
      <c r="P363" t="str">
        <f t="shared" si="22"/>
        <v>yes</v>
      </c>
      <c r="Q363" t="str">
        <f t="shared" si="23"/>
        <v>yes</v>
      </c>
    </row>
    <row r="364" spans="2:17" x14ac:dyDescent="0.3">
      <c r="B364">
        <v>1253</v>
      </c>
      <c r="C364">
        <v>1</v>
      </c>
      <c r="D364">
        <v>2</v>
      </c>
      <c r="E364" t="s">
        <v>531</v>
      </c>
      <c r="F364" t="s">
        <v>16</v>
      </c>
      <c r="G364">
        <v>24</v>
      </c>
      <c r="H364" t="str">
        <f t="shared" si="20"/>
        <v>Youth</v>
      </c>
      <c r="I364">
        <v>1</v>
      </c>
      <c r="J364">
        <v>1</v>
      </c>
      <c r="K364" s="1" t="s">
        <v>532</v>
      </c>
      <c r="L364">
        <v>37.004199999999997</v>
      </c>
      <c r="M364" t="s">
        <v>609</v>
      </c>
      <c r="N364" t="s">
        <v>25</v>
      </c>
      <c r="O364" t="str">
        <f t="shared" si="21"/>
        <v>no</v>
      </c>
      <c r="P364" t="str">
        <f t="shared" si="22"/>
        <v>yes</v>
      </c>
      <c r="Q364" t="str">
        <f t="shared" si="23"/>
        <v>yes</v>
      </c>
    </row>
    <row r="365" spans="2:17" x14ac:dyDescent="0.3">
      <c r="B365">
        <v>1254</v>
      </c>
      <c r="C365">
        <v>1</v>
      </c>
      <c r="D365">
        <v>2</v>
      </c>
      <c r="E365" t="s">
        <v>533</v>
      </c>
      <c r="F365" t="s">
        <v>16</v>
      </c>
      <c r="G365">
        <v>31</v>
      </c>
      <c r="H365" t="str">
        <f t="shared" si="20"/>
        <v>Adult</v>
      </c>
      <c r="I365">
        <v>0</v>
      </c>
      <c r="J365">
        <v>0</v>
      </c>
      <c r="K365" s="1" t="s">
        <v>415</v>
      </c>
      <c r="L365">
        <v>21</v>
      </c>
      <c r="M365" t="s">
        <v>609</v>
      </c>
      <c r="N365" t="s">
        <v>17</v>
      </c>
      <c r="O365" t="str">
        <f t="shared" si="21"/>
        <v>no</v>
      </c>
      <c r="P365" t="str">
        <f t="shared" si="22"/>
        <v>no</v>
      </c>
      <c r="Q365" t="str">
        <f t="shared" si="23"/>
        <v>no</v>
      </c>
    </row>
    <row r="366" spans="2:17" x14ac:dyDescent="0.3">
      <c r="B366">
        <v>1255</v>
      </c>
      <c r="C366">
        <v>0</v>
      </c>
      <c r="D366">
        <v>3</v>
      </c>
      <c r="E366" t="s">
        <v>534</v>
      </c>
      <c r="F366" t="s">
        <v>13</v>
      </c>
      <c r="G366">
        <v>27</v>
      </c>
      <c r="H366" t="str">
        <f t="shared" si="20"/>
        <v>Youth</v>
      </c>
      <c r="I366">
        <v>0</v>
      </c>
      <c r="J366">
        <v>0</v>
      </c>
      <c r="K366" s="1">
        <v>315083</v>
      </c>
      <c r="L366">
        <v>8.6624999999999996</v>
      </c>
      <c r="M366" t="s">
        <v>609</v>
      </c>
      <c r="N366" t="s">
        <v>17</v>
      </c>
      <c r="O366" t="str">
        <f t="shared" si="21"/>
        <v>no</v>
      </c>
      <c r="P366" t="str">
        <f t="shared" si="22"/>
        <v>no</v>
      </c>
      <c r="Q366" t="str">
        <f t="shared" si="23"/>
        <v>no</v>
      </c>
    </row>
    <row r="367" spans="2:17" x14ac:dyDescent="0.3">
      <c r="B367">
        <v>1256</v>
      </c>
      <c r="C367">
        <v>1</v>
      </c>
      <c r="D367">
        <v>1</v>
      </c>
      <c r="E367" t="s">
        <v>535</v>
      </c>
      <c r="F367" t="s">
        <v>16</v>
      </c>
      <c r="G367">
        <v>25</v>
      </c>
      <c r="H367" t="str">
        <f t="shared" si="20"/>
        <v>Youth</v>
      </c>
      <c r="I367">
        <v>1</v>
      </c>
      <c r="J367">
        <v>0</v>
      </c>
      <c r="K367" s="1">
        <v>11765</v>
      </c>
      <c r="L367">
        <v>55.441699999999997</v>
      </c>
      <c r="M367" t="s">
        <v>536</v>
      </c>
      <c r="N367" t="s">
        <v>25</v>
      </c>
      <c r="O367" t="str">
        <f t="shared" si="21"/>
        <v>no</v>
      </c>
      <c r="P367" t="str">
        <f t="shared" si="22"/>
        <v>yes</v>
      </c>
      <c r="Q367" t="str">
        <f t="shared" si="23"/>
        <v>no</v>
      </c>
    </row>
    <row r="368" spans="2:17" x14ac:dyDescent="0.3">
      <c r="B368">
        <v>1257</v>
      </c>
      <c r="C368">
        <v>1</v>
      </c>
      <c r="D368">
        <v>3</v>
      </c>
      <c r="E368" t="s">
        <v>537</v>
      </c>
      <c r="F368" t="s">
        <v>16</v>
      </c>
      <c r="G368">
        <v>30.2</v>
      </c>
      <c r="H368" t="str">
        <f t="shared" si="20"/>
        <v>Adult</v>
      </c>
      <c r="I368">
        <v>1</v>
      </c>
      <c r="J368">
        <v>9</v>
      </c>
      <c r="K368" s="1" t="s">
        <v>291</v>
      </c>
      <c r="L368">
        <v>69.55</v>
      </c>
      <c r="M368" t="s">
        <v>609</v>
      </c>
      <c r="N368" t="s">
        <v>17</v>
      </c>
      <c r="O368" t="str">
        <f t="shared" si="21"/>
        <v>no</v>
      </c>
      <c r="P368" t="str">
        <f t="shared" si="22"/>
        <v>yes</v>
      </c>
      <c r="Q368" t="str">
        <f t="shared" si="23"/>
        <v>yes</v>
      </c>
    </row>
    <row r="369" spans="2:17" x14ac:dyDescent="0.3">
      <c r="B369">
        <v>1258</v>
      </c>
      <c r="C369">
        <v>0</v>
      </c>
      <c r="D369">
        <v>3</v>
      </c>
      <c r="E369" t="s">
        <v>538</v>
      </c>
      <c r="F369" t="s">
        <v>13</v>
      </c>
      <c r="G369">
        <v>30.2</v>
      </c>
      <c r="H369" t="str">
        <f t="shared" si="20"/>
        <v>Adult</v>
      </c>
      <c r="I369">
        <v>1</v>
      </c>
      <c r="J369">
        <v>0</v>
      </c>
      <c r="K369" s="1">
        <v>2689</v>
      </c>
      <c r="L369">
        <v>14.458299999999999</v>
      </c>
      <c r="M369" t="s">
        <v>609</v>
      </c>
      <c r="N369" t="s">
        <v>25</v>
      </c>
      <c r="O369" t="str">
        <f t="shared" si="21"/>
        <v>no</v>
      </c>
      <c r="P369" t="str">
        <f t="shared" si="22"/>
        <v>yes</v>
      </c>
      <c r="Q369" t="str">
        <f t="shared" si="23"/>
        <v>no</v>
      </c>
    </row>
    <row r="370" spans="2:17" x14ac:dyDescent="0.3">
      <c r="B370">
        <v>1259</v>
      </c>
      <c r="C370">
        <v>1</v>
      </c>
      <c r="D370">
        <v>3</v>
      </c>
      <c r="E370" t="s">
        <v>539</v>
      </c>
      <c r="F370" t="s">
        <v>16</v>
      </c>
      <c r="G370">
        <v>22</v>
      </c>
      <c r="H370" t="str">
        <f t="shared" si="20"/>
        <v>Youth</v>
      </c>
      <c r="I370">
        <v>0</v>
      </c>
      <c r="J370">
        <v>0</v>
      </c>
      <c r="K370" s="1">
        <v>3101295</v>
      </c>
      <c r="L370">
        <v>39.6875</v>
      </c>
      <c r="M370" t="s">
        <v>609</v>
      </c>
      <c r="N370" t="s">
        <v>17</v>
      </c>
      <c r="O370" t="str">
        <f t="shared" si="21"/>
        <v>no</v>
      </c>
      <c r="P370" t="str">
        <f t="shared" si="22"/>
        <v>no</v>
      </c>
      <c r="Q370" t="str">
        <f t="shared" si="23"/>
        <v>no</v>
      </c>
    </row>
    <row r="371" spans="2:17" x14ac:dyDescent="0.3">
      <c r="B371">
        <v>1260</v>
      </c>
      <c r="C371">
        <v>1</v>
      </c>
      <c r="D371">
        <v>1</v>
      </c>
      <c r="E371" t="s">
        <v>540</v>
      </c>
      <c r="F371" t="s">
        <v>16</v>
      </c>
      <c r="G371">
        <v>45</v>
      </c>
      <c r="H371" t="str">
        <f t="shared" si="20"/>
        <v>Adult</v>
      </c>
      <c r="I371">
        <v>0</v>
      </c>
      <c r="J371">
        <v>1</v>
      </c>
      <c r="K371" s="1">
        <v>112378</v>
      </c>
      <c r="L371">
        <v>59.4</v>
      </c>
      <c r="M371" t="s">
        <v>609</v>
      </c>
      <c r="N371" t="s">
        <v>25</v>
      </c>
      <c r="O371" t="str">
        <f t="shared" si="21"/>
        <v>no</v>
      </c>
      <c r="P371" t="str">
        <f t="shared" si="22"/>
        <v>no</v>
      </c>
      <c r="Q371" t="str">
        <f t="shared" si="23"/>
        <v>yes</v>
      </c>
    </row>
    <row r="372" spans="2:17" x14ac:dyDescent="0.3">
      <c r="B372">
        <v>1261</v>
      </c>
      <c r="C372">
        <v>0</v>
      </c>
      <c r="D372">
        <v>2</v>
      </c>
      <c r="E372" t="s">
        <v>541</v>
      </c>
      <c r="F372" t="s">
        <v>13</v>
      </c>
      <c r="G372">
        <v>29</v>
      </c>
      <c r="H372" t="str">
        <f t="shared" si="20"/>
        <v>Youth</v>
      </c>
      <c r="I372">
        <v>0</v>
      </c>
      <c r="J372">
        <v>0</v>
      </c>
      <c r="K372" s="1" t="s">
        <v>542</v>
      </c>
      <c r="L372">
        <v>13.8583</v>
      </c>
      <c r="M372" t="s">
        <v>609</v>
      </c>
      <c r="N372" t="s">
        <v>25</v>
      </c>
      <c r="O372" t="str">
        <f t="shared" si="21"/>
        <v>no</v>
      </c>
      <c r="P372" t="str">
        <f t="shared" si="22"/>
        <v>no</v>
      </c>
      <c r="Q372" t="str">
        <f t="shared" si="23"/>
        <v>no</v>
      </c>
    </row>
    <row r="373" spans="2:17" x14ac:dyDescent="0.3">
      <c r="B373">
        <v>1262</v>
      </c>
      <c r="C373">
        <v>0</v>
      </c>
      <c r="D373">
        <v>2</v>
      </c>
      <c r="E373" t="s">
        <v>543</v>
      </c>
      <c r="F373" t="s">
        <v>13</v>
      </c>
      <c r="G373">
        <v>21</v>
      </c>
      <c r="H373" t="str">
        <f t="shared" si="20"/>
        <v>Youth</v>
      </c>
      <c r="I373">
        <v>1</v>
      </c>
      <c r="J373">
        <v>0</v>
      </c>
      <c r="K373" s="1">
        <v>28133</v>
      </c>
      <c r="L373">
        <v>11.5</v>
      </c>
      <c r="M373" t="s">
        <v>609</v>
      </c>
      <c r="N373" t="s">
        <v>17</v>
      </c>
      <c r="O373" t="str">
        <f t="shared" si="21"/>
        <v>no</v>
      </c>
      <c r="P373" t="str">
        <f t="shared" si="22"/>
        <v>yes</v>
      </c>
      <c r="Q373" t="str">
        <f t="shared" si="23"/>
        <v>no</v>
      </c>
    </row>
    <row r="374" spans="2:17" x14ac:dyDescent="0.3">
      <c r="B374">
        <v>1263</v>
      </c>
      <c r="C374">
        <v>1</v>
      </c>
      <c r="D374">
        <v>1</v>
      </c>
      <c r="E374" t="s">
        <v>544</v>
      </c>
      <c r="F374" t="s">
        <v>16</v>
      </c>
      <c r="G374">
        <v>31</v>
      </c>
      <c r="H374" t="str">
        <f t="shared" si="20"/>
        <v>Adult</v>
      </c>
      <c r="I374">
        <v>0</v>
      </c>
      <c r="J374">
        <v>0</v>
      </c>
      <c r="K374" s="1">
        <v>16966</v>
      </c>
      <c r="L374">
        <v>134.5</v>
      </c>
      <c r="M374" t="s">
        <v>545</v>
      </c>
      <c r="N374" t="s">
        <v>25</v>
      </c>
      <c r="O374" t="str">
        <f t="shared" si="21"/>
        <v>no</v>
      </c>
      <c r="P374" t="str">
        <f t="shared" si="22"/>
        <v>no</v>
      </c>
      <c r="Q374" t="str">
        <f t="shared" si="23"/>
        <v>no</v>
      </c>
    </row>
    <row r="375" spans="2:17" x14ac:dyDescent="0.3">
      <c r="B375">
        <v>1264</v>
      </c>
      <c r="C375">
        <v>0</v>
      </c>
      <c r="D375">
        <v>1</v>
      </c>
      <c r="E375" t="s">
        <v>546</v>
      </c>
      <c r="F375" t="s">
        <v>13</v>
      </c>
      <c r="G375">
        <v>49</v>
      </c>
      <c r="H375" t="str">
        <f t="shared" si="20"/>
        <v>Adult</v>
      </c>
      <c r="I375">
        <v>0</v>
      </c>
      <c r="J375">
        <v>0</v>
      </c>
      <c r="K375" s="1">
        <v>112058</v>
      </c>
      <c r="L375">
        <v>0</v>
      </c>
      <c r="M375" t="s">
        <v>547</v>
      </c>
      <c r="N375" t="s">
        <v>17</v>
      </c>
      <c r="O375" t="str">
        <f t="shared" si="21"/>
        <v>no</v>
      </c>
      <c r="P375" t="str">
        <f t="shared" si="22"/>
        <v>no</v>
      </c>
      <c r="Q375" t="str">
        <f t="shared" si="23"/>
        <v>no</v>
      </c>
    </row>
    <row r="376" spans="2:17" x14ac:dyDescent="0.3">
      <c r="B376">
        <v>1265</v>
      </c>
      <c r="C376">
        <v>0</v>
      </c>
      <c r="D376">
        <v>2</v>
      </c>
      <c r="E376" t="s">
        <v>548</v>
      </c>
      <c r="F376" t="s">
        <v>13</v>
      </c>
      <c r="G376">
        <v>44</v>
      </c>
      <c r="H376" t="str">
        <f t="shared" si="20"/>
        <v>Adult</v>
      </c>
      <c r="I376">
        <v>0</v>
      </c>
      <c r="J376">
        <v>0</v>
      </c>
      <c r="K376" s="1">
        <v>248746</v>
      </c>
      <c r="L376">
        <v>13</v>
      </c>
      <c r="M376" t="s">
        <v>609</v>
      </c>
      <c r="N376" t="s">
        <v>17</v>
      </c>
      <c r="O376" t="str">
        <f t="shared" si="21"/>
        <v>no</v>
      </c>
      <c r="P376" t="str">
        <f t="shared" si="22"/>
        <v>no</v>
      </c>
      <c r="Q376" t="str">
        <f t="shared" si="23"/>
        <v>no</v>
      </c>
    </row>
    <row r="377" spans="2:17" x14ac:dyDescent="0.3">
      <c r="B377">
        <v>1266</v>
      </c>
      <c r="C377">
        <v>1</v>
      </c>
      <c r="D377">
        <v>1</v>
      </c>
      <c r="E377" t="s">
        <v>549</v>
      </c>
      <c r="F377" t="s">
        <v>16</v>
      </c>
      <c r="G377">
        <v>54</v>
      </c>
      <c r="H377" t="str">
        <f t="shared" si="20"/>
        <v>Adult</v>
      </c>
      <c r="I377">
        <v>1</v>
      </c>
      <c r="J377">
        <v>1</v>
      </c>
      <c r="K377" s="1">
        <v>33638</v>
      </c>
      <c r="L377">
        <v>81.8583</v>
      </c>
      <c r="M377" t="s">
        <v>437</v>
      </c>
      <c r="N377" t="s">
        <v>17</v>
      </c>
      <c r="O377" t="str">
        <f t="shared" si="21"/>
        <v>no</v>
      </c>
      <c r="P377" t="str">
        <f t="shared" si="22"/>
        <v>yes</v>
      </c>
      <c r="Q377" t="str">
        <f t="shared" si="23"/>
        <v>yes</v>
      </c>
    </row>
    <row r="378" spans="2:17" x14ac:dyDescent="0.3">
      <c r="B378">
        <v>1267</v>
      </c>
      <c r="C378">
        <v>1</v>
      </c>
      <c r="D378">
        <v>1</v>
      </c>
      <c r="E378" t="s">
        <v>550</v>
      </c>
      <c r="F378" t="s">
        <v>16</v>
      </c>
      <c r="G378">
        <v>45</v>
      </c>
      <c r="H378" t="str">
        <f t="shared" si="20"/>
        <v>Adult</v>
      </c>
      <c r="I378">
        <v>0</v>
      </c>
      <c r="J378">
        <v>0</v>
      </c>
      <c r="K378" s="1" t="s">
        <v>52</v>
      </c>
      <c r="L378">
        <v>262.375</v>
      </c>
      <c r="M378" t="s">
        <v>609</v>
      </c>
      <c r="N378" t="s">
        <v>25</v>
      </c>
      <c r="O378" t="str">
        <f t="shared" si="21"/>
        <v>no</v>
      </c>
      <c r="P378" t="str">
        <f t="shared" si="22"/>
        <v>no</v>
      </c>
      <c r="Q378" t="str">
        <f t="shared" si="23"/>
        <v>no</v>
      </c>
    </row>
    <row r="379" spans="2:17" x14ac:dyDescent="0.3">
      <c r="B379">
        <v>1268</v>
      </c>
      <c r="C379">
        <v>1</v>
      </c>
      <c r="D379">
        <v>3</v>
      </c>
      <c r="E379" t="s">
        <v>551</v>
      </c>
      <c r="F379" t="s">
        <v>16</v>
      </c>
      <c r="G379">
        <v>22</v>
      </c>
      <c r="H379" t="str">
        <f t="shared" si="20"/>
        <v>Youth</v>
      </c>
      <c r="I379">
        <v>2</v>
      </c>
      <c r="J379">
        <v>0</v>
      </c>
      <c r="K379" s="1">
        <v>315152</v>
      </c>
      <c r="L379">
        <v>8.6624999999999996</v>
      </c>
      <c r="M379" t="s">
        <v>609</v>
      </c>
      <c r="N379" t="s">
        <v>17</v>
      </c>
      <c r="O379" t="str">
        <f t="shared" si="21"/>
        <v>no</v>
      </c>
      <c r="P379" t="str">
        <f t="shared" si="22"/>
        <v>yes</v>
      </c>
      <c r="Q379" t="str">
        <f t="shared" si="23"/>
        <v>no</v>
      </c>
    </row>
    <row r="380" spans="2:17" x14ac:dyDescent="0.3">
      <c r="B380">
        <v>1269</v>
      </c>
      <c r="C380">
        <v>0</v>
      </c>
      <c r="D380">
        <v>2</v>
      </c>
      <c r="E380" t="s">
        <v>552</v>
      </c>
      <c r="F380" t="s">
        <v>13</v>
      </c>
      <c r="G380">
        <v>21</v>
      </c>
      <c r="H380" t="str">
        <f t="shared" si="20"/>
        <v>Youth</v>
      </c>
      <c r="I380">
        <v>0</v>
      </c>
      <c r="J380">
        <v>0</v>
      </c>
      <c r="K380" s="1">
        <v>29107</v>
      </c>
      <c r="L380">
        <v>11.5</v>
      </c>
      <c r="M380" t="s">
        <v>609</v>
      </c>
      <c r="N380" t="s">
        <v>17</v>
      </c>
      <c r="O380" t="str">
        <f t="shared" si="21"/>
        <v>no</v>
      </c>
      <c r="P380" t="str">
        <f t="shared" si="22"/>
        <v>no</v>
      </c>
      <c r="Q380" t="str">
        <f t="shared" si="23"/>
        <v>no</v>
      </c>
    </row>
    <row r="381" spans="2:17" x14ac:dyDescent="0.3">
      <c r="B381">
        <v>1270</v>
      </c>
      <c r="C381">
        <v>0</v>
      </c>
      <c r="D381">
        <v>1</v>
      </c>
      <c r="E381" t="s">
        <v>553</v>
      </c>
      <c r="F381" t="s">
        <v>13</v>
      </c>
      <c r="G381">
        <v>55</v>
      </c>
      <c r="H381" t="str">
        <f t="shared" si="20"/>
        <v>Adult</v>
      </c>
      <c r="I381">
        <v>0</v>
      </c>
      <c r="J381">
        <v>0</v>
      </c>
      <c r="K381" s="1">
        <v>680</v>
      </c>
      <c r="L381">
        <v>50</v>
      </c>
      <c r="M381" t="s">
        <v>554</v>
      </c>
      <c r="N381" t="s">
        <v>17</v>
      </c>
      <c r="O381" t="str">
        <f t="shared" si="21"/>
        <v>no</v>
      </c>
      <c r="P381" t="str">
        <f t="shared" si="22"/>
        <v>no</v>
      </c>
      <c r="Q381" t="str">
        <f t="shared" si="23"/>
        <v>no</v>
      </c>
    </row>
    <row r="382" spans="2:17" x14ac:dyDescent="0.3">
      <c r="B382">
        <v>1271</v>
      </c>
      <c r="C382">
        <v>0</v>
      </c>
      <c r="D382">
        <v>3</v>
      </c>
      <c r="E382" t="s">
        <v>555</v>
      </c>
      <c r="F382" t="s">
        <v>13</v>
      </c>
      <c r="G382">
        <v>5</v>
      </c>
      <c r="H382" t="str">
        <f t="shared" si="20"/>
        <v>Teen</v>
      </c>
      <c r="I382">
        <v>4</v>
      </c>
      <c r="J382">
        <v>2</v>
      </c>
      <c r="K382" s="1">
        <v>347077</v>
      </c>
      <c r="L382">
        <v>31.387499999999999</v>
      </c>
      <c r="M382" t="s">
        <v>609</v>
      </c>
      <c r="N382" t="s">
        <v>17</v>
      </c>
      <c r="O382" t="str">
        <f t="shared" si="21"/>
        <v>yes</v>
      </c>
      <c r="P382" t="str">
        <f t="shared" si="22"/>
        <v>yes</v>
      </c>
      <c r="Q382" t="str">
        <f t="shared" si="23"/>
        <v>yes</v>
      </c>
    </row>
    <row r="383" spans="2:17" x14ac:dyDescent="0.3">
      <c r="B383">
        <v>1272</v>
      </c>
      <c r="C383">
        <v>0</v>
      </c>
      <c r="D383">
        <v>3</v>
      </c>
      <c r="E383" t="s">
        <v>556</v>
      </c>
      <c r="F383" t="s">
        <v>13</v>
      </c>
      <c r="G383">
        <v>30.2</v>
      </c>
      <c r="H383" t="str">
        <f t="shared" si="20"/>
        <v>Adult</v>
      </c>
      <c r="I383">
        <v>0</v>
      </c>
      <c r="J383">
        <v>0</v>
      </c>
      <c r="K383" s="1">
        <v>366713</v>
      </c>
      <c r="L383">
        <v>7.75</v>
      </c>
      <c r="M383" t="s">
        <v>609</v>
      </c>
      <c r="N383" t="s">
        <v>14</v>
      </c>
      <c r="O383" t="str">
        <f t="shared" si="21"/>
        <v>no</v>
      </c>
      <c r="P383" t="str">
        <f t="shared" si="22"/>
        <v>no</v>
      </c>
      <c r="Q383" t="str">
        <f t="shared" si="23"/>
        <v>no</v>
      </c>
    </row>
    <row r="384" spans="2:17" x14ac:dyDescent="0.3">
      <c r="B384">
        <v>1273</v>
      </c>
      <c r="C384">
        <v>0</v>
      </c>
      <c r="D384">
        <v>3</v>
      </c>
      <c r="E384" t="s">
        <v>557</v>
      </c>
      <c r="F384" t="s">
        <v>13</v>
      </c>
      <c r="G384">
        <v>26</v>
      </c>
      <c r="H384" t="str">
        <f t="shared" si="20"/>
        <v>Youth</v>
      </c>
      <c r="I384">
        <v>0</v>
      </c>
      <c r="J384">
        <v>0</v>
      </c>
      <c r="K384" s="1">
        <v>330910</v>
      </c>
      <c r="L384">
        <v>7.8792</v>
      </c>
      <c r="M384" t="s">
        <v>609</v>
      </c>
      <c r="N384" t="s">
        <v>14</v>
      </c>
      <c r="O384" t="str">
        <f t="shared" si="21"/>
        <v>no</v>
      </c>
      <c r="P384" t="str">
        <f t="shared" si="22"/>
        <v>no</v>
      </c>
      <c r="Q384" t="str">
        <f t="shared" si="23"/>
        <v>no</v>
      </c>
    </row>
    <row r="385" spans="2:17" x14ac:dyDescent="0.3">
      <c r="B385">
        <v>1274</v>
      </c>
      <c r="C385">
        <v>1</v>
      </c>
      <c r="D385">
        <v>3</v>
      </c>
      <c r="E385" t="s">
        <v>558</v>
      </c>
      <c r="F385" t="s">
        <v>16</v>
      </c>
      <c r="G385">
        <v>30.2</v>
      </c>
      <c r="H385" t="str">
        <f t="shared" si="20"/>
        <v>Adult</v>
      </c>
      <c r="I385">
        <v>0</v>
      </c>
      <c r="J385">
        <v>0</v>
      </c>
      <c r="K385" s="1">
        <v>364498</v>
      </c>
      <c r="L385">
        <v>14.5</v>
      </c>
      <c r="M385" t="s">
        <v>609</v>
      </c>
      <c r="N385" t="s">
        <v>17</v>
      </c>
      <c r="O385" t="str">
        <f t="shared" si="21"/>
        <v>no</v>
      </c>
      <c r="P385" t="str">
        <f t="shared" si="22"/>
        <v>no</v>
      </c>
      <c r="Q385" t="str">
        <f t="shared" si="23"/>
        <v>no</v>
      </c>
    </row>
    <row r="386" spans="2:17" x14ac:dyDescent="0.3">
      <c r="B386">
        <v>1275</v>
      </c>
      <c r="C386">
        <v>1</v>
      </c>
      <c r="D386">
        <v>3</v>
      </c>
      <c r="E386" t="s">
        <v>559</v>
      </c>
      <c r="F386" t="s">
        <v>16</v>
      </c>
      <c r="G386">
        <v>19</v>
      </c>
      <c r="H386" t="str">
        <f t="shared" si="20"/>
        <v>Youth</v>
      </c>
      <c r="I386">
        <v>1</v>
      </c>
      <c r="J386">
        <v>0</v>
      </c>
      <c r="K386" s="1">
        <v>376566</v>
      </c>
      <c r="L386">
        <v>16.100000000000001</v>
      </c>
      <c r="M386" t="s">
        <v>609</v>
      </c>
      <c r="N386" t="s">
        <v>17</v>
      </c>
      <c r="O386" t="str">
        <f t="shared" si="21"/>
        <v>no</v>
      </c>
      <c r="P386" t="str">
        <f t="shared" si="22"/>
        <v>yes</v>
      </c>
      <c r="Q386" t="str">
        <f t="shared" si="23"/>
        <v>no</v>
      </c>
    </row>
    <row r="387" spans="2:17" x14ac:dyDescent="0.3">
      <c r="B387">
        <v>1276</v>
      </c>
      <c r="C387">
        <v>0</v>
      </c>
      <c r="D387">
        <v>2</v>
      </c>
      <c r="E387" t="s">
        <v>560</v>
      </c>
      <c r="F387" t="s">
        <v>13</v>
      </c>
      <c r="G387">
        <v>30.2</v>
      </c>
      <c r="H387" t="str">
        <f t="shared" ref="H387:H420" si="24">IF(G387&lt;18,"Teen",IF(G387&lt;30,"Youth",IF(G387&lt;60,"Adult",IF(G387&gt;=60,"Elder"))))</f>
        <v>Adult</v>
      </c>
      <c r="I387">
        <v>0</v>
      </c>
      <c r="J387">
        <v>0</v>
      </c>
      <c r="K387" s="1" t="s">
        <v>561</v>
      </c>
      <c r="L387">
        <v>12.875</v>
      </c>
      <c r="M387" t="s">
        <v>609</v>
      </c>
      <c r="N387" t="s">
        <v>17</v>
      </c>
      <c r="O387" t="str">
        <f t="shared" si="21"/>
        <v>no</v>
      </c>
      <c r="P387" t="str">
        <f t="shared" si="22"/>
        <v>no</v>
      </c>
      <c r="Q387" t="str">
        <f t="shared" si="23"/>
        <v>no</v>
      </c>
    </row>
    <row r="388" spans="2:17" x14ac:dyDescent="0.3">
      <c r="B388">
        <v>1277</v>
      </c>
      <c r="C388">
        <v>1</v>
      </c>
      <c r="D388">
        <v>2</v>
      </c>
      <c r="E388" t="s">
        <v>562</v>
      </c>
      <c r="F388" t="s">
        <v>16</v>
      </c>
      <c r="G388">
        <v>24</v>
      </c>
      <c r="H388" t="str">
        <f t="shared" si="24"/>
        <v>Youth</v>
      </c>
      <c r="I388">
        <v>1</v>
      </c>
      <c r="J388">
        <v>2</v>
      </c>
      <c r="K388" s="1">
        <v>220845</v>
      </c>
      <c r="L388">
        <v>65</v>
      </c>
      <c r="M388" t="s">
        <v>609</v>
      </c>
      <c r="N388" t="s">
        <v>17</v>
      </c>
      <c r="O388" t="str">
        <f t="shared" ref="O388:O420" si="25">IF(G388&lt;18,"yes","no")</f>
        <v>no</v>
      </c>
      <c r="P388" t="str">
        <f t="shared" ref="P388:P420" si="26">IF(I388&gt;0,"yes","no")</f>
        <v>yes</v>
      </c>
      <c r="Q388" t="str">
        <f t="shared" ref="Q388:Q420" si="27">IF(J388&gt;0,"yes","no")</f>
        <v>yes</v>
      </c>
    </row>
    <row r="389" spans="2:17" x14ac:dyDescent="0.3">
      <c r="B389">
        <v>1278</v>
      </c>
      <c r="C389">
        <v>0</v>
      </c>
      <c r="D389">
        <v>3</v>
      </c>
      <c r="E389" t="s">
        <v>563</v>
      </c>
      <c r="F389" t="s">
        <v>13</v>
      </c>
      <c r="G389">
        <v>24</v>
      </c>
      <c r="H389" t="str">
        <f t="shared" si="24"/>
        <v>Youth</v>
      </c>
      <c r="I389">
        <v>0</v>
      </c>
      <c r="J389">
        <v>0</v>
      </c>
      <c r="K389" s="1">
        <v>349911</v>
      </c>
      <c r="L389">
        <v>7.7750000000000004</v>
      </c>
      <c r="M389" t="s">
        <v>609</v>
      </c>
      <c r="N389" t="s">
        <v>17</v>
      </c>
      <c r="O389" t="str">
        <f t="shared" si="25"/>
        <v>no</v>
      </c>
      <c r="P389" t="str">
        <f t="shared" si="26"/>
        <v>no</v>
      </c>
      <c r="Q389" t="str">
        <f t="shared" si="27"/>
        <v>no</v>
      </c>
    </row>
    <row r="390" spans="2:17" x14ac:dyDescent="0.3">
      <c r="B390">
        <v>1279</v>
      </c>
      <c r="C390">
        <v>0</v>
      </c>
      <c r="D390">
        <v>2</v>
      </c>
      <c r="E390" t="s">
        <v>564</v>
      </c>
      <c r="F390" t="s">
        <v>13</v>
      </c>
      <c r="G390">
        <v>57</v>
      </c>
      <c r="H390" t="str">
        <f t="shared" si="24"/>
        <v>Adult</v>
      </c>
      <c r="I390">
        <v>0</v>
      </c>
      <c r="J390">
        <v>0</v>
      </c>
      <c r="K390" s="1">
        <v>244346</v>
      </c>
      <c r="L390">
        <v>13</v>
      </c>
      <c r="M390" t="s">
        <v>609</v>
      </c>
      <c r="N390" t="s">
        <v>17</v>
      </c>
      <c r="O390" t="str">
        <f t="shared" si="25"/>
        <v>no</v>
      </c>
      <c r="P390" t="str">
        <f t="shared" si="26"/>
        <v>no</v>
      </c>
      <c r="Q390" t="str">
        <f t="shared" si="27"/>
        <v>no</v>
      </c>
    </row>
    <row r="391" spans="2:17" x14ac:dyDescent="0.3">
      <c r="B391">
        <v>1280</v>
      </c>
      <c r="C391">
        <v>0</v>
      </c>
      <c r="D391">
        <v>3</v>
      </c>
      <c r="E391" t="s">
        <v>565</v>
      </c>
      <c r="F391" t="s">
        <v>13</v>
      </c>
      <c r="G391">
        <v>21</v>
      </c>
      <c r="H391" t="str">
        <f t="shared" si="24"/>
        <v>Youth</v>
      </c>
      <c r="I391">
        <v>0</v>
      </c>
      <c r="J391">
        <v>0</v>
      </c>
      <c r="K391" s="1">
        <v>364858</v>
      </c>
      <c r="L391">
        <v>7.75</v>
      </c>
      <c r="M391" t="s">
        <v>609</v>
      </c>
      <c r="N391" t="s">
        <v>14</v>
      </c>
      <c r="O391" t="str">
        <f t="shared" si="25"/>
        <v>no</v>
      </c>
      <c r="P391" t="str">
        <f t="shared" si="26"/>
        <v>no</v>
      </c>
      <c r="Q391" t="str">
        <f t="shared" si="27"/>
        <v>no</v>
      </c>
    </row>
    <row r="392" spans="2:17" x14ac:dyDescent="0.3">
      <c r="B392">
        <v>1281</v>
      </c>
      <c r="C392">
        <v>0</v>
      </c>
      <c r="D392">
        <v>3</v>
      </c>
      <c r="E392" t="s">
        <v>566</v>
      </c>
      <c r="F392" t="s">
        <v>13</v>
      </c>
      <c r="G392">
        <v>6</v>
      </c>
      <c r="H392" t="str">
        <f t="shared" si="24"/>
        <v>Teen</v>
      </c>
      <c r="I392">
        <v>3</v>
      </c>
      <c r="J392">
        <v>1</v>
      </c>
      <c r="K392" s="1">
        <v>349909</v>
      </c>
      <c r="L392">
        <v>21.074999999999999</v>
      </c>
      <c r="M392" t="s">
        <v>609</v>
      </c>
      <c r="N392" t="s">
        <v>17</v>
      </c>
      <c r="O392" t="str">
        <f t="shared" si="25"/>
        <v>yes</v>
      </c>
      <c r="P392" t="str">
        <f t="shared" si="26"/>
        <v>yes</v>
      </c>
      <c r="Q392" t="str">
        <f t="shared" si="27"/>
        <v>yes</v>
      </c>
    </row>
    <row r="393" spans="2:17" x14ac:dyDescent="0.3">
      <c r="B393">
        <v>1282</v>
      </c>
      <c r="C393">
        <v>0</v>
      </c>
      <c r="D393">
        <v>1</v>
      </c>
      <c r="E393" t="s">
        <v>567</v>
      </c>
      <c r="F393" t="s">
        <v>13</v>
      </c>
      <c r="G393">
        <v>23</v>
      </c>
      <c r="H393" t="str">
        <f t="shared" si="24"/>
        <v>Youth</v>
      </c>
      <c r="I393">
        <v>0</v>
      </c>
      <c r="J393">
        <v>0</v>
      </c>
      <c r="K393" s="1">
        <v>12749</v>
      </c>
      <c r="L393">
        <v>93.5</v>
      </c>
      <c r="M393" t="s">
        <v>568</v>
      </c>
      <c r="N393" t="s">
        <v>17</v>
      </c>
      <c r="O393" t="str">
        <f t="shared" si="25"/>
        <v>no</v>
      </c>
      <c r="P393" t="str">
        <f t="shared" si="26"/>
        <v>no</v>
      </c>
      <c r="Q393" t="str">
        <f t="shared" si="27"/>
        <v>no</v>
      </c>
    </row>
    <row r="394" spans="2:17" x14ac:dyDescent="0.3">
      <c r="B394">
        <v>1283</v>
      </c>
      <c r="C394">
        <v>1</v>
      </c>
      <c r="D394">
        <v>1</v>
      </c>
      <c r="E394" t="s">
        <v>569</v>
      </c>
      <c r="F394" t="s">
        <v>16</v>
      </c>
      <c r="G394">
        <v>51</v>
      </c>
      <c r="H394" t="str">
        <f t="shared" si="24"/>
        <v>Adult</v>
      </c>
      <c r="I394">
        <v>0</v>
      </c>
      <c r="J394">
        <v>1</v>
      </c>
      <c r="K394" s="1" t="s">
        <v>570</v>
      </c>
      <c r="L394">
        <v>39.4</v>
      </c>
      <c r="M394" t="s">
        <v>571</v>
      </c>
      <c r="N394" t="s">
        <v>17</v>
      </c>
      <c r="O394" t="str">
        <f t="shared" si="25"/>
        <v>no</v>
      </c>
      <c r="P394" t="str">
        <f t="shared" si="26"/>
        <v>no</v>
      </c>
      <c r="Q394" t="str">
        <f t="shared" si="27"/>
        <v>yes</v>
      </c>
    </row>
    <row r="395" spans="2:17" x14ac:dyDescent="0.3">
      <c r="B395">
        <v>1284</v>
      </c>
      <c r="C395">
        <v>0</v>
      </c>
      <c r="D395">
        <v>3</v>
      </c>
      <c r="E395" t="s">
        <v>572</v>
      </c>
      <c r="F395" t="s">
        <v>13</v>
      </c>
      <c r="G395">
        <v>13</v>
      </c>
      <c r="H395" t="str">
        <f t="shared" si="24"/>
        <v>Teen</v>
      </c>
      <c r="I395">
        <v>0</v>
      </c>
      <c r="J395">
        <v>2</v>
      </c>
      <c r="K395" s="1" t="s">
        <v>573</v>
      </c>
      <c r="L395">
        <v>20.25</v>
      </c>
      <c r="M395" t="s">
        <v>609</v>
      </c>
      <c r="N395" t="s">
        <v>17</v>
      </c>
      <c r="O395" t="str">
        <f t="shared" si="25"/>
        <v>yes</v>
      </c>
      <c r="P395" t="str">
        <f t="shared" si="26"/>
        <v>no</v>
      </c>
      <c r="Q395" t="str">
        <f t="shared" si="27"/>
        <v>yes</v>
      </c>
    </row>
    <row r="396" spans="2:17" x14ac:dyDescent="0.3">
      <c r="B396">
        <v>1285</v>
      </c>
      <c r="C396">
        <v>0</v>
      </c>
      <c r="D396">
        <v>2</v>
      </c>
      <c r="E396" t="s">
        <v>574</v>
      </c>
      <c r="F396" t="s">
        <v>13</v>
      </c>
      <c r="G396">
        <v>47</v>
      </c>
      <c r="H396" t="str">
        <f t="shared" si="24"/>
        <v>Adult</v>
      </c>
      <c r="I396">
        <v>0</v>
      </c>
      <c r="J396">
        <v>0</v>
      </c>
      <c r="K396" s="1" t="s">
        <v>575</v>
      </c>
      <c r="L396">
        <v>10.5</v>
      </c>
      <c r="M396" t="s">
        <v>609</v>
      </c>
      <c r="N396" t="s">
        <v>17</v>
      </c>
      <c r="O396" t="str">
        <f t="shared" si="25"/>
        <v>no</v>
      </c>
      <c r="P396" t="str">
        <f t="shared" si="26"/>
        <v>no</v>
      </c>
      <c r="Q396" t="str">
        <f t="shared" si="27"/>
        <v>no</v>
      </c>
    </row>
    <row r="397" spans="2:17" x14ac:dyDescent="0.3">
      <c r="B397">
        <v>1286</v>
      </c>
      <c r="C397">
        <v>0</v>
      </c>
      <c r="D397">
        <v>3</v>
      </c>
      <c r="E397" t="s">
        <v>576</v>
      </c>
      <c r="F397" t="s">
        <v>13</v>
      </c>
      <c r="G397">
        <v>29</v>
      </c>
      <c r="H397" t="str">
        <f t="shared" si="24"/>
        <v>Youth</v>
      </c>
      <c r="I397">
        <v>3</v>
      </c>
      <c r="J397">
        <v>1</v>
      </c>
      <c r="K397" s="1">
        <v>315153</v>
      </c>
      <c r="L397">
        <v>22.024999999999999</v>
      </c>
      <c r="M397" t="s">
        <v>609</v>
      </c>
      <c r="N397" t="s">
        <v>17</v>
      </c>
      <c r="O397" t="str">
        <f t="shared" si="25"/>
        <v>no</v>
      </c>
      <c r="P397" t="str">
        <f t="shared" si="26"/>
        <v>yes</v>
      </c>
      <c r="Q397" t="str">
        <f t="shared" si="27"/>
        <v>yes</v>
      </c>
    </row>
    <row r="398" spans="2:17" x14ac:dyDescent="0.3">
      <c r="B398">
        <v>1287</v>
      </c>
      <c r="C398">
        <v>1</v>
      </c>
      <c r="D398">
        <v>1</v>
      </c>
      <c r="E398" t="s">
        <v>577</v>
      </c>
      <c r="F398" t="s">
        <v>16</v>
      </c>
      <c r="G398">
        <v>18</v>
      </c>
      <c r="H398" t="str">
        <f t="shared" si="24"/>
        <v>Youth</v>
      </c>
      <c r="I398">
        <v>1</v>
      </c>
      <c r="J398">
        <v>0</v>
      </c>
      <c r="K398" s="1">
        <v>13695</v>
      </c>
      <c r="L398">
        <v>60</v>
      </c>
      <c r="M398" t="s">
        <v>96</v>
      </c>
      <c r="N398" t="s">
        <v>17</v>
      </c>
      <c r="O398" t="str">
        <f t="shared" si="25"/>
        <v>no</v>
      </c>
      <c r="P398" t="str">
        <f t="shared" si="26"/>
        <v>yes</v>
      </c>
      <c r="Q398" t="str">
        <f t="shared" si="27"/>
        <v>no</v>
      </c>
    </row>
    <row r="399" spans="2:17" x14ac:dyDescent="0.3">
      <c r="B399">
        <v>1288</v>
      </c>
      <c r="C399">
        <v>0</v>
      </c>
      <c r="D399">
        <v>3</v>
      </c>
      <c r="E399" t="s">
        <v>578</v>
      </c>
      <c r="F399" t="s">
        <v>13</v>
      </c>
      <c r="G399">
        <v>24</v>
      </c>
      <c r="H399" t="str">
        <f t="shared" si="24"/>
        <v>Youth</v>
      </c>
      <c r="I399">
        <v>0</v>
      </c>
      <c r="J399">
        <v>0</v>
      </c>
      <c r="K399" s="1">
        <v>371109</v>
      </c>
      <c r="L399">
        <v>7.25</v>
      </c>
      <c r="M399" t="s">
        <v>609</v>
      </c>
      <c r="N399" t="s">
        <v>14</v>
      </c>
      <c r="O399" t="str">
        <f t="shared" si="25"/>
        <v>no</v>
      </c>
      <c r="P399" t="str">
        <f t="shared" si="26"/>
        <v>no</v>
      </c>
      <c r="Q399" t="str">
        <f t="shared" si="27"/>
        <v>no</v>
      </c>
    </row>
    <row r="400" spans="2:17" x14ac:dyDescent="0.3">
      <c r="B400">
        <v>1289</v>
      </c>
      <c r="C400">
        <v>1</v>
      </c>
      <c r="D400">
        <v>1</v>
      </c>
      <c r="E400" t="s">
        <v>579</v>
      </c>
      <c r="F400" t="s">
        <v>16</v>
      </c>
      <c r="G400">
        <v>48</v>
      </c>
      <c r="H400" t="str">
        <f t="shared" si="24"/>
        <v>Adult</v>
      </c>
      <c r="I400">
        <v>1</v>
      </c>
      <c r="J400">
        <v>1</v>
      </c>
      <c r="K400" s="1">
        <v>13567</v>
      </c>
      <c r="L400">
        <v>79.2</v>
      </c>
      <c r="M400" t="s">
        <v>580</v>
      </c>
      <c r="N400" t="s">
        <v>25</v>
      </c>
      <c r="O400" t="str">
        <f t="shared" si="25"/>
        <v>no</v>
      </c>
      <c r="P400" t="str">
        <f t="shared" si="26"/>
        <v>yes</v>
      </c>
      <c r="Q400" t="str">
        <f t="shared" si="27"/>
        <v>yes</v>
      </c>
    </row>
    <row r="401" spans="2:17" x14ac:dyDescent="0.3">
      <c r="B401">
        <v>1290</v>
      </c>
      <c r="C401">
        <v>0</v>
      </c>
      <c r="D401">
        <v>3</v>
      </c>
      <c r="E401" t="s">
        <v>581</v>
      </c>
      <c r="F401" t="s">
        <v>13</v>
      </c>
      <c r="G401">
        <v>22</v>
      </c>
      <c r="H401" t="str">
        <f t="shared" si="24"/>
        <v>Youth</v>
      </c>
      <c r="I401">
        <v>0</v>
      </c>
      <c r="J401">
        <v>0</v>
      </c>
      <c r="K401" s="1">
        <v>347065</v>
      </c>
      <c r="L401">
        <v>7.7750000000000004</v>
      </c>
      <c r="M401" t="s">
        <v>609</v>
      </c>
      <c r="N401" t="s">
        <v>17</v>
      </c>
      <c r="O401" t="str">
        <f t="shared" si="25"/>
        <v>no</v>
      </c>
      <c r="P401" t="str">
        <f t="shared" si="26"/>
        <v>no</v>
      </c>
      <c r="Q401" t="str">
        <f t="shared" si="27"/>
        <v>no</v>
      </c>
    </row>
    <row r="402" spans="2:17" x14ac:dyDescent="0.3">
      <c r="B402">
        <v>1291</v>
      </c>
      <c r="C402">
        <v>0</v>
      </c>
      <c r="D402">
        <v>3</v>
      </c>
      <c r="E402" t="s">
        <v>582</v>
      </c>
      <c r="F402" t="s">
        <v>13</v>
      </c>
      <c r="G402">
        <v>31</v>
      </c>
      <c r="H402" t="str">
        <f t="shared" si="24"/>
        <v>Adult</v>
      </c>
      <c r="I402">
        <v>0</v>
      </c>
      <c r="J402">
        <v>0</v>
      </c>
      <c r="K402" s="1">
        <v>21332</v>
      </c>
      <c r="L402">
        <v>7.7332999999999998</v>
      </c>
      <c r="M402" t="s">
        <v>609</v>
      </c>
      <c r="N402" t="s">
        <v>14</v>
      </c>
      <c r="O402" t="str">
        <f t="shared" si="25"/>
        <v>no</v>
      </c>
      <c r="P402" t="str">
        <f t="shared" si="26"/>
        <v>no</v>
      </c>
      <c r="Q402" t="str">
        <f t="shared" si="27"/>
        <v>no</v>
      </c>
    </row>
    <row r="403" spans="2:17" x14ac:dyDescent="0.3">
      <c r="B403">
        <v>1292</v>
      </c>
      <c r="C403">
        <v>1</v>
      </c>
      <c r="D403">
        <v>1</v>
      </c>
      <c r="E403" t="s">
        <v>583</v>
      </c>
      <c r="F403" t="s">
        <v>16</v>
      </c>
      <c r="G403">
        <v>30</v>
      </c>
      <c r="H403" t="str">
        <f t="shared" si="24"/>
        <v>Adult</v>
      </c>
      <c r="I403">
        <v>0</v>
      </c>
      <c r="J403">
        <v>0</v>
      </c>
      <c r="K403" s="1">
        <v>36928</v>
      </c>
      <c r="L403">
        <v>164.86670000000001</v>
      </c>
      <c r="M403" t="s">
        <v>584</v>
      </c>
      <c r="N403" t="s">
        <v>17</v>
      </c>
      <c r="O403" t="str">
        <f t="shared" si="25"/>
        <v>no</v>
      </c>
      <c r="P403" t="str">
        <f t="shared" si="26"/>
        <v>no</v>
      </c>
      <c r="Q403" t="str">
        <f t="shared" si="27"/>
        <v>no</v>
      </c>
    </row>
    <row r="404" spans="2:17" x14ac:dyDescent="0.3">
      <c r="B404">
        <v>1293</v>
      </c>
      <c r="C404">
        <v>0</v>
      </c>
      <c r="D404">
        <v>2</v>
      </c>
      <c r="E404" t="s">
        <v>585</v>
      </c>
      <c r="F404" t="s">
        <v>13</v>
      </c>
      <c r="G404">
        <v>38</v>
      </c>
      <c r="H404" t="str">
        <f t="shared" si="24"/>
        <v>Adult</v>
      </c>
      <c r="I404">
        <v>1</v>
      </c>
      <c r="J404">
        <v>0</v>
      </c>
      <c r="K404" s="1">
        <v>28664</v>
      </c>
      <c r="L404">
        <v>21</v>
      </c>
      <c r="M404" t="s">
        <v>609</v>
      </c>
      <c r="N404" t="s">
        <v>17</v>
      </c>
      <c r="O404" t="str">
        <f t="shared" si="25"/>
        <v>no</v>
      </c>
      <c r="P404" t="str">
        <f t="shared" si="26"/>
        <v>yes</v>
      </c>
      <c r="Q404" t="str">
        <f t="shared" si="27"/>
        <v>no</v>
      </c>
    </row>
    <row r="405" spans="2:17" x14ac:dyDescent="0.3">
      <c r="B405">
        <v>1294</v>
      </c>
      <c r="C405">
        <v>1</v>
      </c>
      <c r="D405">
        <v>1</v>
      </c>
      <c r="E405" t="s">
        <v>586</v>
      </c>
      <c r="F405" t="s">
        <v>16</v>
      </c>
      <c r="G405">
        <v>22</v>
      </c>
      <c r="H405" t="str">
        <f t="shared" si="24"/>
        <v>Youth</v>
      </c>
      <c r="I405">
        <v>0</v>
      </c>
      <c r="J405">
        <v>1</v>
      </c>
      <c r="K405" s="1">
        <v>112378</v>
      </c>
      <c r="L405">
        <v>59.4</v>
      </c>
      <c r="M405" t="s">
        <v>609</v>
      </c>
      <c r="N405" t="s">
        <v>25</v>
      </c>
      <c r="O405" t="str">
        <f t="shared" si="25"/>
        <v>no</v>
      </c>
      <c r="P405" t="str">
        <f t="shared" si="26"/>
        <v>no</v>
      </c>
      <c r="Q405" t="str">
        <f t="shared" si="27"/>
        <v>yes</v>
      </c>
    </row>
    <row r="406" spans="2:17" x14ac:dyDescent="0.3">
      <c r="B406">
        <v>1295</v>
      </c>
      <c r="C406">
        <v>0</v>
      </c>
      <c r="D406">
        <v>1</v>
      </c>
      <c r="E406" t="s">
        <v>587</v>
      </c>
      <c r="F406" t="s">
        <v>13</v>
      </c>
      <c r="G406">
        <v>17</v>
      </c>
      <c r="H406" t="str">
        <f t="shared" si="24"/>
        <v>Teen</v>
      </c>
      <c r="I406">
        <v>0</v>
      </c>
      <c r="J406">
        <v>0</v>
      </c>
      <c r="K406" s="1">
        <v>113059</v>
      </c>
      <c r="L406">
        <v>47.1</v>
      </c>
      <c r="M406" t="s">
        <v>609</v>
      </c>
      <c r="N406" t="s">
        <v>17</v>
      </c>
      <c r="O406" t="str">
        <f t="shared" si="25"/>
        <v>yes</v>
      </c>
      <c r="P406" t="str">
        <f t="shared" si="26"/>
        <v>no</v>
      </c>
      <c r="Q406" t="str">
        <f t="shared" si="27"/>
        <v>no</v>
      </c>
    </row>
    <row r="407" spans="2:17" x14ac:dyDescent="0.3">
      <c r="B407">
        <v>1296</v>
      </c>
      <c r="C407">
        <v>0</v>
      </c>
      <c r="D407">
        <v>1</v>
      </c>
      <c r="E407" t="s">
        <v>588</v>
      </c>
      <c r="F407" t="s">
        <v>13</v>
      </c>
      <c r="G407">
        <v>43</v>
      </c>
      <c r="H407" t="str">
        <f t="shared" si="24"/>
        <v>Adult</v>
      </c>
      <c r="I407">
        <v>1</v>
      </c>
      <c r="J407">
        <v>0</v>
      </c>
      <c r="K407" s="1">
        <v>17765</v>
      </c>
      <c r="L407">
        <v>27.720800000000001</v>
      </c>
      <c r="M407" t="s">
        <v>589</v>
      </c>
      <c r="N407" t="s">
        <v>25</v>
      </c>
      <c r="O407" t="str">
        <f t="shared" si="25"/>
        <v>no</v>
      </c>
      <c r="P407" t="str">
        <f t="shared" si="26"/>
        <v>yes</v>
      </c>
      <c r="Q407" t="str">
        <f t="shared" si="27"/>
        <v>no</v>
      </c>
    </row>
    <row r="408" spans="2:17" x14ac:dyDescent="0.3">
      <c r="B408">
        <v>1297</v>
      </c>
      <c r="C408">
        <v>0</v>
      </c>
      <c r="D408">
        <v>2</v>
      </c>
      <c r="E408" t="s">
        <v>590</v>
      </c>
      <c r="F408" t="s">
        <v>13</v>
      </c>
      <c r="G408">
        <v>20</v>
      </c>
      <c r="H408" t="str">
        <f t="shared" si="24"/>
        <v>Youth</v>
      </c>
      <c r="I408">
        <v>0</v>
      </c>
      <c r="J408">
        <v>0</v>
      </c>
      <c r="K408" s="1" t="s">
        <v>591</v>
      </c>
      <c r="L408">
        <v>13.862500000000001</v>
      </c>
      <c r="M408" t="s">
        <v>592</v>
      </c>
      <c r="N408" t="s">
        <v>25</v>
      </c>
      <c r="O408" t="str">
        <f t="shared" si="25"/>
        <v>no</v>
      </c>
      <c r="P408" t="str">
        <f t="shared" si="26"/>
        <v>no</v>
      </c>
      <c r="Q408" t="str">
        <f t="shared" si="27"/>
        <v>no</v>
      </c>
    </row>
    <row r="409" spans="2:17" x14ac:dyDescent="0.3">
      <c r="B409">
        <v>1298</v>
      </c>
      <c r="C409">
        <v>0</v>
      </c>
      <c r="D409">
        <v>2</v>
      </c>
      <c r="E409" t="s">
        <v>593</v>
      </c>
      <c r="F409" t="s">
        <v>13</v>
      </c>
      <c r="G409">
        <v>23</v>
      </c>
      <c r="H409" t="str">
        <f t="shared" si="24"/>
        <v>Youth</v>
      </c>
      <c r="I409">
        <v>1</v>
      </c>
      <c r="J409">
        <v>0</v>
      </c>
      <c r="K409" s="1">
        <v>28666</v>
      </c>
      <c r="L409">
        <v>10.5</v>
      </c>
      <c r="M409" t="s">
        <v>609</v>
      </c>
      <c r="N409" t="s">
        <v>17</v>
      </c>
      <c r="O409" t="str">
        <f t="shared" si="25"/>
        <v>no</v>
      </c>
      <c r="P409" t="str">
        <f t="shared" si="26"/>
        <v>yes</v>
      </c>
      <c r="Q409" t="str">
        <f t="shared" si="27"/>
        <v>no</v>
      </c>
    </row>
    <row r="410" spans="2:17" x14ac:dyDescent="0.3">
      <c r="B410">
        <v>1299</v>
      </c>
      <c r="C410">
        <v>0</v>
      </c>
      <c r="D410">
        <v>1</v>
      </c>
      <c r="E410" t="s">
        <v>594</v>
      </c>
      <c r="F410" t="s">
        <v>13</v>
      </c>
      <c r="G410">
        <v>50</v>
      </c>
      <c r="H410" t="str">
        <f t="shared" si="24"/>
        <v>Adult</v>
      </c>
      <c r="I410">
        <v>1</v>
      </c>
      <c r="J410">
        <v>1</v>
      </c>
      <c r="K410" s="1">
        <v>113503</v>
      </c>
      <c r="L410">
        <v>211.5</v>
      </c>
      <c r="M410" t="s">
        <v>334</v>
      </c>
      <c r="N410" t="s">
        <v>25</v>
      </c>
      <c r="O410" t="str">
        <f t="shared" si="25"/>
        <v>no</v>
      </c>
      <c r="P410" t="str">
        <f t="shared" si="26"/>
        <v>yes</v>
      </c>
      <c r="Q410" t="str">
        <f t="shared" si="27"/>
        <v>yes</v>
      </c>
    </row>
    <row r="411" spans="2:17" x14ac:dyDescent="0.3">
      <c r="B411">
        <v>1300</v>
      </c>
      <c r="C411">
        <v>1</v>
      </c>
      <c r="D411">
        <v>3</v>
      </c>
      <c r="E411" t="s">
        <v>595</v>
      </c>
      <c r="F411" t="s">
        <v>16</v>
      </c>
      <c r="G411">
        <v>30.2</v>
      </c>
      <c r="H411" t="str">
        <f t="shared" si="24"/>
        <v>Adult</v>
      </c>
      <c r="I411">
        <v>0</v>
      </c>
      <c r="J411">
        <v>0</v>
      </c>
      <c r="K411" s="1">
        <v>334915</v>
      </c>
      <c r="L411">
        <v>7.7207999999999997</v>
      </c>
      <c r="M411" t="s">
        <v>609</v>
      </c>
      <c r="N411" t="s">
        <v>14</v>
      </c>
      <c r="O411" t="str">
        <f t="shared" si="25"/>
        <v>no</v>
      </c>
      <c r="P411" t="str">
        <f t="shared" si="26"/>
        <v>no</v>
      </c>
      <c r="Q411" t="str">
        <f t="shared" si="27"/>
        <v>no</v>
      </c>
    </row>
    <row r="412" spans="2:17" x14ac:dyDescent="0.3">
      <c r="B412">
        <v>1301</v>
      </c>
      <c r="C412">
        <v>1</v>
      </c>
      <c r="D412">
        <v>3</v>
      </c>
      <c r="E412" t="s">
        <v>596</v>
      </c>
      <c r="F412" t="s">
        <v>16</v>
      </c>
      <c r="G412">
        <v>3</v>
      </c>
      <c r="H412" t="str">
        <f t="shared" si="24"/>
        <v>Teen</v>
      </c>
      <c r="I412">
        <v>1</v>
      </c>
      <c r="J412">
        <v>1</v>
      </c>
      <c r="K412" s="1" t="s">
        <v>247</v>
      </c>
      <c r="L412">
        <v>13.775</v>
      </c>
      <c r="M412" t="s">
        <v>609</v>
      </c>
      <c r="N412" t="s">
        <v>17</v>
      </c>
      <c r="O412" t="str">
        <f t="shared" si="25"/>
        <v>yes</v>
      </c>
      <c r="P412" t="str">
        <f t="shared" si="26"/>
        <v>yes</v>
      </c>
      <c r="Q412" t="str">
        <f t="shared" si="27"/>
        <v>yes</v>
      </c>
    </row>
    <row r="413" spans="2:17" x14ac:dyDescent="0.3">
      <c r="B413">
        <v>1302</v>
      </c>
      <c r="C413">
        <v>1</v>
      </c>
      <c r="D413">
        <v>3</v>
      </c>
      <c r="E413" t="s">
        <v>597</v>
      </c>
      <c r="F413" t="s">
        <v>16</v>
      </c>
      <c r="G413">
        <v>30.2</v>
      </c>
      <c r="H413" t="str">
        <f t="shared" si="24"/>
        <v>Adult</v>
      </c>
      <c r="I413">
        <v>0</v>
      </c>
      <c r="J413">
        <v>0</v>
      </c>
      <c r="K413" s="1">
        <v>365237</v>
      </c>
      <c r="L413">
        <v>7.75</v>
      </c>
      <c r="M413" t="s">
        <v>609</v>
      </c>
      <c r="N413" t="s">
        <v>14</v>
      </c>
      <c r="O413" t="str">
        <f t="shared" si="25"/>
        <v>no</v>
      </c>
      <c r="P413" t="str">
        <f t="shared" si="26"/>
        <v>no</v>
      </c>
      <c r="Q413" t="str">
        <f t="shared" si="27"/>
        <v>no</v>
      </c>
    </row>
    <row r="414" spans="2:17" x14ac:dyDescent="0.3">
      <c r="B414">
        <v>1303</v>
      </c>
      <c r="C414">
        <v>1</v>
      </c>
      <c r="D414">
        <v>1</v>
      </c>
      <c r="E414" t="s">
        <v>598</v>
      </c>
      <c r="F414" t="s">
        <v>16</v>
      </c>
      <c r="G414">
        <v>37</v>
      </c>
      <c r="H414" t="str">
        <f t="shared" si="24"/>
        <v>Adult</v>
      </c>
      <c r="I414">
        <v>1</v>
      </c>
      <c r="J414">
        <v>0</v>
      </c>
      <c r="K414" s="1">
        <v>19928</v>
      </c>
      <c r="L414">
        <v>90</v>
      </c>
      <c r="M414" t="s">
        <v>71</v>
      </c>
      <c r="N414" t="s">
        <v>14</v>
      </c>
      <c r="O414" t="str">
        <f t="shared" si="25"/>
        <v>no</v>
      </c>
      <c r="P414" t="str">
        <f t="shared" si="26"/>
        <v>yes</v>
      </c>
      <c r="Q414" t="str">
        <f t="shared" si="27"/>
        <v>no</v>
      </c>
    </row>
    <row r="415" spans="2:17" x14ac:dyDescent="0.3">
      <c r="B415">
        <v>1304</v>
      </c>
      <c r="C415">
        <v>1</v>
      </c>
      <c r="D415">
        <v>3</v>
      </c>
      <c r="E415" t="s">
        <v>599</v>
      </c>
      <c r="F415" t="s">
        <v>16</v>
      </c>
      <c r="G415">
        <v>28</v>
      </c>
      <c r="H415" t="str">
        <f t="shared" si="24"/>
        <v>Youth</v>
      </c>
      <c r="I415">
        <v>0</v>
      </c>
      <c r="J415">
        <v>0</v>
      </c>
      <c r="K415" s="1">
        <v>347086</v>
      </c>
      <c r="L415">
        <v>7.7750000000000004</v>
      </c>
      <c r="M415" t="s">
        <v>609</v>
      </c>
      <c r="N415" t="s">
        <v>17</v>
      </c>
      <c r="O415" t="str">
        <f t="shared" si="25"/>
        <v>no</v>
      </c>
      <c r="P415" t="str">
        <f t="shared" si="26"/>
        <v>no</v>
      </c>
      <c r="Q415" t="str">
        <f t="shared" si="27"/>
        <v>no</v>
      </c>
    </row>
    <row r="416" spans="2:17" x14ac:dyDescent="0.3">
      <c r="B416">
        <v>1305</v>
      </c>
      <c r="C416">
        <v>0</v>
      </c>
      <c r="D416">
        <v>3</v>
      </c>
      <c r="E416" t="s">
        <v>600</v>
      </c>
      <c r="F416" t="s">
        <v>13</v>
      </c>
      <c r="G416">
        <v>30.2</v>
      </c>
      <c r="H416" t="str">
        <f t="shared" si="24"/>
        <v>Adult</v>
      </c>
      <c r="I416">
        <v>0</v>
      </c>
      <c r="J416">
        <v>0</v>
      </c>
      <c r="K416" s="1" t="s">
        <v>601</v>
      </c>
      <c r="L416">
        <v>8.0500000000000007</v>
      </c>
      <c r="M416" t="s">
        <v>609</v>
      </c>
      <c r="N416" t="s">
        <v>17</v>
      </c>
      <c r="O416" t="str">
        <f t="shared" si="25"/>
        <v>no</v>
      </c>
      <c r="P416" t="str">
        <f t="shared" si="26"/>
        <v>no</v>
      </c>
      <c r="Q416" t="str">
        <f t="shared" si="27"/>
        <v>no</v>
      </c>
    </row>
    <row r="417" spans="2:17" x14ac:dyDescent="0.3">
      <c r="B417">
        <v>1306</v>
      </c>
      <c r="C417">
        <v>1</v>
      </c>
      <c r="D417">
        <v>1</v>
      </c>
      <c r="E417" t="s">
        <v>602</v>
      </c>
      <c r="F417" t="s">
        <v>16</v>
      </c>
      <c r="G417">
        <v>39</v>
      </c>
      <c r="H417" t="str">
        <f t="shared" si="24"/>
        <v>Adult</v>
      </c>
      <c r="I417">
        <v>0</v>
      </c>
      <c r="J417">
        <v>0</v>
      </c>
      <c r="K417" s="1" t="s">
        <v>603</v>
      </c>
      <c r="L417">
        <v>108.9</v>
      </c>
      <c r="M417" t="s">
        <v>604</v>
      </c>
      <c r="N417" t="s">
        <v>25</v>
      </c>
      <c r="O417" t="str">
        <f t="shared" si="25"/>
        <v>no</v>
      </c>
      <c r="P417" t="str">
        <f t="shared" si="26"/>
        <v>no</v>
      </c>
      <c r="Q417" t="str">
        <f t="shared" si="27"/>
        <v>no</v>
      </c>
    </row>
    <row r="418" spans="2:17" x14ac:dyDescent="0.3">
      <c r="B418">
        <v>1307</v>
      </c>
      <c r="C418">
        <v>0</v>
      </c>
      <c r="D418">
        <v>3</v>
      </c>
      <c r="E418" t="s">
        <v>605</v>
      </c>
      <c r="F418" t="s">
        <v>13</v>
      </c>
      <c r="G418">
        <v>38.5</v>
      </c>
      <c r="H418" t="str">
        <f t="shared" si="24"/>
        <v>Adult</v>
      </c>
      <c r="I418">
        <v>0</v>
      </c>
      <c r="J418">
        <v>0</v>
      </c>
      <c r="K418" s="1" t="s">
        <v>606</v>
      </c>
      <c r="L418">
        <v>7.25</v>
      </c>
      <c r="M418" t="s">
        <v>609</v>
      </c>
      <c r="N418" t="s">
        <v>17</v>
      </c>
      <c r="O418" t="str">
        <f t="shared" si="25"/>
        <v>no</v>
      </c>
      <c r="P418" t="str">
        <f t="shared" si="26"/>
        <v>no</v>
      </c>
      <c r="Q418" t="str">
        <f t="shared" si="27"/>
        <v>no</v>
      </c>
    </row>
    <row r="419" spans="2:17" x14ac:dyDescent="0.3">
      <c r="B419">
        <v>1308</v>
      </c>
      <c r="C419">
        <v>0</v>
      </c>
      <c r="D419">
        <v>3</v>
      </c>
      <c r="E419" t="s">
        <v>607</v>
      </c>
      <c r="F419" t="s">
        <v>13</v>
      </c>
      <c r="G419">
        <v>30.2</v>
      </c>
      <c r="H419" t="str">
        <f t="shared" si="24"/>
        <v>Adult</v>
      </c>
      <c r="I419">
        <v>0</v>
      </c>
      <c r="J419">
        <v>0</v>
      </c>
      <c r="K419" s="1">
        <v>359309</v>
      </c>
      <c r="L419">
        <v>8.0500000000000007</v>
      </c>
      <c r="M419" t="s">
        <v>609</v>
      </c>
      <c r="N419" t="s">
        <v>17</v>
      </c>
      <c r="O419" t="str">
        <f t="shared" si="25"/>
        <v>no</v>
      </c>
      <c r="P419" t="str">
        <f t="shared" si="26"/>
        <v>no</v>
      </c>
      <c r="Q419" t="str">
        <f t="shared" si="27"/>
        <v>no</v>
      </c>
    </row>
    <row r="420" spans="2:17" x14ac:dyDescent="0.3">
      <c r="B420">
        <v>1309</v>
      </c>
      <c r="C420">
        <v>0</v>
      </c>
      <c r="D420">
        <v>3</v>
      </c>
      <c r="E420" t="s">
        <v>608</v>
      </c>
      <c r="F420" t="s">
        <v>13</v>
      </c>
      <c r="G420">
        <v>30.2</v>
      </c>
      <c r="H420" t="str">
        <f t="shared" si="24"/>
        <v>Adult</v>
      </c>
      <c r="I420">
        <v>1</v>
      </c>
      <c r="J420">
        <v>1</v>
      </c>
      <c r="K420" s="1">
        <v>2668</v>
      </c>
      <c r="L420">
        <v>22.3583</v>
      </c>
      <c r="M420" t="s">
        <v>609</v>
      </c>
      <c r="N420" t="s">
        <v>25</v>
      </c>
      <c r="O420" t="str">
        <f t="shared" si="25"/>
        <v>no</v>
      </c>
      <c r="P420" t="str">
        <f t="shared" si="26"/>
        <v>yes</v>
      </c>
      <c r="Q420" t="str">
        <f t="shared" si="27"/>
        <v>yes</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8573-B35F-4E09-9C53-6EAAC7E109D3}">
  <dimension ref="A1"/>
  <sheetViews>
    <sheetView topLeftCell="A10" zoomScale="49" zoomScaleNormal="37" workbookViewId="0">
      <selection activeCell="AI25" sqref="AI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18873-9ABD-443B-AC66-97BFD10956C4}">
  <dimension ref="A3:B6"/>
  <sheetViews>
    <sheetView workbookViewId="0">
      <selection activeCell="P8" sqref="P8"/>
    </sheetView>
  </sheetViews>
  <sheetFormatPr defaultRowHeight="14.4" x14ac:dyDescent="0.3"/>
  <cols>
    <col min="1" max="1" width="12.44140625" bestFit="1" customWidth="1"/>
    <col min="2" max="2" width="18.44140625" bestFit="1" customWidth="1"/>
  </cols>
  <sheetData>
    <row r="3" spans="1:2" x14ac:dyDescent="0.3">
      <c r="A3" s="2" t="s">
        <v>619</v>
      </c>
      <c r="B3" t="s">
        <v>621</v>
      </c>
    </row>
    <row r="4" spans="1:2" x14ac:dyDescent="0.3">
      <c r="A4" s="3">
        <v>0</v>
      </c>
      <c r="B4" s="7">
        <v>266</v>
      </c>
    </row>
    <row r="5" spans="1:2" x14ac:dyDescent="0.3">
      <c r="A5" s="3">
        <v>1</v>
      </c>
      <c r="B5" s="7">
        <v>152</v>
      </c>
    </row>
    <row r="6" spans="1:2" x14ac:dyDescent="0.3">
      <c r="A6" s="3" t="s">
        <v>620</v>
      </c>
      <c r="B6" s="7">
        <v>418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F9C8-FB85-4F41-BC94-8EF7E136D679}">
  <dimension ref="A3:B6"/>
  <sheetViews>
    <sheetView workbookViewId="0">
      <selection activeCell="B5" sqref="B5"/>
    </sheetView>
  </sheetViews>
  <sheetFormatPr defaultRowHeight="14.4" x14ac:dyDescent="0.3"/>
  <cols>
    <col min="1" max="1" width="12.44140625" bestFit="1" customWidth="1"/>
    <col min="2" max="2" width="14.33203125" bestFit="1" customWidth="1"/>
    <col min="3" max="3" width="4" bestFit="1" customWidth="1"/>
    <col min="4" max="4" width="10.5546875" bestFit="1" customWidth="1"/>
  </cols>
  <sheetData>
    <row r="3" spans="1:2" x14ac:dyDescent="0.3">
      <c r="A3" s="2" t="s">
        <v>619</v>
      </c>
      <c r="B3" t="s">
        <v>635</v>
      </c>
    </row>
    <row r="4" spans="1:2" x14ac:dyDescent="0.3">
      <c r="A4" s="3" t="s">
        <v>16</v>
      </c>
      <c r="B4" s="7">
        <v>152</v>
      </c>
    </row>
    <row r="5" spans="1:2" x14ac:dyDescent="0.3">
      <c r="A5" s="3" t="s">
        <v>13</v>
      </c>
      <c r="B5" s="7">
        <v>0</v>
      </c>
    </row>
    <row r="6" spans="1:2" x14ac:dyDescent="0.3">
      <c r="A6" s="3" t="s">
        <v>620</v>
      </c>
      <c r="B6" s="7">
        <v>152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5B08-D9B3-40C3-966A-568DD661AF02}">
  <dimension ref="A3:B7"/>
  <sheetViews>
    <sheetView workbookViewId="0">
      <selection activeCell="M15" sqref="M15"/>
    </sheetView>
  </sheetViews>
  <sheetFormatPr defaultRowHeight="14.4" x14ac:dyDescent="0.3"/>
  <cols>
    <col min="1" max="1" width="12.44140625" bestFit="1" customWidth="1"/>
    <col min="2" max="3" width="14.33203125" bestFit="1" customWidth="1"/>
  </cols>
  <sheetData>
    <row r="3" spans="1:2" x14ac:dyDescent="0.3">
      <c r="A3" s="2" t="s">
        <v>619</v>
      </c>
      <c r="B3" t="s">
        <v>635</v>
      </c>
    </row>
    <row r="4" spans="1:2" x14ac:dyDescent="0.3">
      <c r="A4" s="3">
        <v>2</v>
      </c>
      <c r="B4" s="7">
        <v>30</v>
      </c>
    </row>
    <row r="5" spans="1:2" x14ac:dyDescent="0.3">
      <c r="A5" s="3">
        <v>1</v>
      </c>
      <c r="B5" s="7">
        <v>50</v>
      </c>
    </row>
    <row r="6" spans="1:2" x14ac:dyDescent="0.3">
      <c r="A6" s="3">
        <v>3</v>
      </c>
      <c r="B6" s="7">
        <v>72</v>
      </c>
    </row>
    <row r="7" spans="1:2" x14ac:dyDescent="0.3">
      <c r="A7" s="3" t="s">
        <v>620</v>
      </c>
      <c r="B7" s="7">
        <v>152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F41E-F410-4C3D-A46F-98CA88A7DA7A}">
  <dimension ref="A3:B8"/>
  <sheetViews>
    <sheetView workbookViewId="0">
      <selection activeCell="P14" sqref="P14"/>
    </sheetView>
  </sheetViews>
  <sheetFormatPr defaultRowHeight="14.4" x14ac:dyDescent="0.3"/>
  <cols>
    <col min="1" max="1" width="12.44140625" bestFit="1" customWidth="1"/>
    <col min="2" max="2" width="14.33203125" bestFit="1" customWidth="1"/>
    <col min="3" max="3" width="17.33203125" bestFit="1" customWidth="1"/>
  </cols>
  <sheetData>
    <row r="3" spans="1:2" x14ac:dyDescent="0.3">
      <c r="A3" s="2" t="s">
        <v>619</v>
      </c>
      <c r="B3" t="s">
        <v>635</v>
      </c>
    </row>
    <row r="4" spans="1:2" x14ac:dyDescent="0.3">
      <c r="A4" s="3" t="s">
        <v>623</v>
      </c>
      <c r="B4" s="7">
        <v>7</v>
      </c>
    </row>
    <row r="5" spans="1:2" x14ac:dyDescent="0.3">
      <c r="A5" s="3" t="s">
        <v>624</v>
      </c>
      <c r="B5" s="7">
        <v>17</v>
      </c>
    </row>
    <row r="6" spans="1:2" x14ac:dyDescent="0.3">
      <c r="A6" s="3" t="s">
        <v>625</v>
      </c>
      <c r="B6" s="7">
        <v>54</v>
      </c>
    </row>
    <row r="7" spans="1:2" x14ac:dyDescent="0.3">
      <c r="A7" s="3" t="s">
        <v>622</v>
      </c>
      <c r="B7" s="7">
        <v>74</v>
      </c>
    </row>
    <row r="8" spans="1:2" x14ac:dyDescent="0.3">
      <c r="A8" s="3" t="s">
        <v>620</v>
      </c>
      <c r="B8" s="7">
        <v>152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5882-C7F8-4984-B9A2-01D0BB8BDDD8}">
  <dimension ref="A3:B7"/>
  <sheetViews>
    <sheetView workbookViewId="0">
      <selection activeCell="B5" sqref="B5"/>
    </sheetView>
  </sheetViews>
  <sheetFormatPr defaultRowHeight="14.4" x14ac:dyDescent="0.3"/>
  <cols>
    <col min="1" max="1" width="12.44140625" bestFit="1" customWidth="1"/>
    <col min="2" max="2" width="14.33203125" bestFit="1" customWidth="1"/>
    <col min="3" max="3" width="17.33203125" bestFit="1" customWidth="1"/>
  </cols>
  <sheetData>
    <row r="3" spans="1:2" x14ac:dyDescent="0.3">
      <c r="A3" s="2" t="s">
        <v>619</v>
      </c>
      <c r="B3" t="s">
        <v>635</v>
      </c>
    </row>
    <row r="4" spans="1:2" x14ac:dyDescent="0.3">
      <c r="A4" s="3" t="s">
        <v>25</v>
      </c>
      <c r="B4" s="7">
        <v>40</v>
      </c>
    </row>
    <row r="5" spans="1:2" x14ac:dyDescent="0.3">
      <c r="A5" s="3" t="s">
        <v>14</v>
      </c>
      <c r="B5" s="7">
        <v>24</v>
      </c>
    </row>
    <row r="6" spans="1:2" x14ac:dyDescent="0.3">
      <c r="A6" s="3" t="s">
        <v>17</v>
      </c>
      <c r="B6" s="7">
        <v>88</v>
      </c>
    </row>
    <row r="7" spans="1:2" x14ac:dyDescent="0.3">
      <c r="A7" s="3" t="s">
        <v>620</v>
      </c>
      <c r="B7" s="7">
        <v>152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B59C-CE22-40BD-9B8D-5B03C5A2F0AB}">
  <dimension ref="A3:B13"/>
  <sheetViews>
    <sheetView workbookViewId="0">
      <selection activeCell="F2" sqref="F2"/>
    </sheetView>
  </sheetViews>
  <sheetFormatPr defaultRowHeight="14.4" x14ac:dyDescent="0.3"/>
  <cols>
    <col min="1" max="1" width="12.44140625" bestFit="1" customWidth="1"/>
    <col min="2" max="3" width="17.21875" bestFit="1" customWidth="1"/>
    <col min="4" max="4" width="10.5546875" bestFit="1" customWidth="1"/>
    <col min="5" max="5" width="21.88671875" bestFit="1" customWidth="1"/>
    <col min="6" max="6" width="17" bestFit="1" customWidth="1"/>
  </cols>
  <sheetData>
    <row r="3" spans="1:2" x14ac:dyDescent="0.3">
      <c r="A3" s="2" t="s">
        <v>619</v>
      </c>
      <c r="B3" t="s">
        <v>636</v>
      </c>
    </row>
    <row r="4" spans="1:2" x14ac:dyDescent="0.3">
      <c r="A4" s="3">
        <v>1</v>
      </c>
      <c r="B4" s="5">
        <v>0.46728971962616822</v>
      </c>
    </row>
    <row r="5" spans="1:2" x14ac:dyDescent="0.3">
      <c r="A5" s="4" t="s">
        <v>16</v>
      </c>
      <c r="B5" s="5">
        <v>1</v>
      </c>
    </row>
    <row r="6" spans="1:2" x14ac:dyDescent="0.3">
      <c r="A6" s="4" t="s">
        <v>13</v>
      </c>
      <c r="B6" s="5">
        <v>0</v>
      </c>
    </row>
    <row r="7" spans="1:2" x14ac:dyDescent="0.3">
      <c r="A7" s="3">
        <v>2</v>
      </c>
      <c r="B7" s="5">
        <v>0.32258064516129031</v>
      </c>
    </row>
    <row r="8" spans="1:2" x14ac:dyDescent="0.3">
      <c r="A8" s="4" t="s">
        <v>16</v>
      </c>
      <c r="B8" s="5">
        <v>1</v>
      </c>
    </row>
    <row r="9" spans="1:2" x14ac:dyDescent="0.3">
      <c r="A9" s="4" t="s">
        <v>13</v>
      </c>
      <c r="B9" s="5">
        <v>0</v>
      </c>
    </row>
    <row r="10" spans="1:2" x14ac:dyDescent="0.3">
      <c r="A10" s="3">
        <v>3</v>
      </c>
      <c r="B10" s="5">
        <v>0.33027522935779818</v>
      </c>
    </row>
    <row r="11" spans="1:2" x14ac:dyDescent="0.3">
      <c r="A11" s="4" t="s">
        <v>16</v>
      </c>
      <c r="B11" s="5">
        <v>1</v>
      </c>
    </row>
    <row r="12" spans="1:2" x14ac:dyDescent="0.3">
      <c r="A12" s="4" t="s">
        <v>13</v>
      </c>
      <c r="B12" s="5">
        <v>0</v>
      </c>
    </row>
    <row r="13" spans="1:2" x14ac:dyDescent="0.3">
      <c r="A13" s="3" t="s">
        <v>620</v>
      </c>
      <c r="B13" s="5">
        <v>0.36363636363636365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38AA-CF1C-46D5-AA0D-8A5A93DB2AD6}">
  <dimension ref="A3:B16"/>
  <sheetViews>
    <sheetView workbookViewId="0">
      <selection activeCell="M15" sqref="M15"/>
    </sheetView>
  </sheetViews>
  <sheetFormatPr defaultRowHeight="14.4" x14ac:dyDescent="0.3"/>
  <cols>
    <col min="1" max="1" width="12.44140625" bestFit="1" customWidth="1"/>
    <col min="2" max="2" width="17.21875" bestFit="1" customWidth="1"/>
  </cols>
  <sheetData>
    <row r="3" spans="1:2" x14ac:dyDescent="0.3">
      <c r="A3" s="2" t="s">
        <v>619</v>
      </c>
      <c r="B3" t="s">
        <v>636</v>
      </c>
    </row>
    <row r="4" spans="1:2" x14ac:dyDescent="0.3">
      <c r="A4" s="3" t="s">
        <v>622</v>
      </c>
      <c r="B4" s="6">
        <v>0.33789954337899542</v>
      </c>
    </row>
    <row r="5" spans="1:2" x14ac:dyDescent="0.3">
      <c r="A5" s="4" t="s">
        <v>16</v>
      </c>
      <c r="B5" s="6">
        <v>1</v>
      </c>
    </row>
    <row r="6" spans="1:2" x14ac:dyDescent="0.3">
      <c r="A6" s="4" t="s">
        <v>13</v>
      </c>
      <c r="B6" s="6">
        <v>0</v>
      </c>
    </row>
    <row r="7" spans="1:2" x14ac:dyDescent="0.3">
      <c r="A7" s="3" t="s">
        <v>623</v>
      </c>
      <c r="B7" s="6">
        <v>0.5</v>
      </c>
    </row>
    <row r="8" spans="1:2" x14ac:dyDescent="0.3">
      <c r="A8" s="4" t="s">
        <v>16</v>
      </c>
      <c r="B8" s="6">
        <v>1</v>
      </c>
    </row>
    <row r="9" spans="1:2" x14ac:dyDescent="0.3">
      <c r="A9" s="4" t="s">
        <v>13</v>
      </c>
      <c r="B9" s="6">
        <v>0</v>
      </c>
    </row>
    <row r="10" spans="1:2" x14ac:dyDescent="0.3">
      <c r="A10" s="3" t="s">
        <v>624</v>
      </c>
      <c r="B10" s="6">
        <v>0.41463414634146339</v>
      </c>
    </row>
    <row r="11" spans="1:2" x14ac:dyDescent="0.3">
      <c r="A11" s="4" t="s">
        <v>16</v>
      </c>
      <c r="B11" s="6">
        <v>1</v>
      </c>
    </row>
    <row r="12" spans="1:2" x14ac:dyDescent="0.3">
      <c r="A12" s="4" t="s">
        <v>13</v>
      </c>
      <c r="B12" s="6">
        <v>0</v>
      </c>
    </row>
    <row r="13" spans="1:2" x14ac:dyDescent="0.3">
      <c r="A13" s="3" t="s">
        <v>625</v>
      </c>
      <c r="B13" s="6">
        <v>0.375</v>
      </c>
    </row>
    <row r="14" spans="1:2" x14ac:dyDescent="0.3">
      <c r="A14" s="4" t="s">
        <v>16</v>
      </c>
      <c r="B14" s="6">
        <v>1</v>
      </c>
    </row>
    <row r="15" spans="1:2" x14ac:dyDescent="0.3">
      <c r="A15" s="4" t="s">
        <v>13</v>
      </c>
      <c r="B15" s="6">
        <v>0</v>
      </c>
    </row>
    <row r="16" spans="1:2" x14ac:dyDescent="0.3">
      <c r="A16" s="3" t="s">
        <v>620</v>
      </c>
      <c r="B16" s="6">
        <v>0.36363636363636365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Z j N 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x m M 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Z j N W i i K R 7 g O A A A A E Q A A A B M A H A B G b 3 J t d W x h c y 9 T Z W N 0 a W 9 u M S 5 t I K I Y A C i g F A A A A A A A A A A A A A A A A A A A A A A A A A A A A C t O T S 7 J z M 9 T C I b Q h t Y A U E s B A i 0 A F A A C A A g A s Z j N W i L k O f y j A A A A 9 g A A A B I A A A A A A A A A A A A A A A A A A A A A A E N v b m Z p Z y 9 Q Y W N r Y W d l L n h t b F B L A Q I t A B Q A A g A I A L G Y z V o P y u m r p A A A A O k A A A A T A A A A A A A A A A A A A A A A A O 8 A A A B b Q 2 9 u d G V u d F 9 U e X B l c 1 0 u e G 1 s U E s B A i 0 A F A A C A A g A s Z j N 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C 3 f d 1 E r R l C l J k C V S E M 8 m M A A A A A A g A A A A A A E G Y A A A A B A A A g A A A A D k p p z R a u c j c Z u b 9 g w M J n x 7 m 6 H v 3 L h N 5 a p s v 8 b f 0 0 i Z 8 A A A A A D o A A A A A C A A A g A A A A e F T f u j K r L 9 1 A 4 o V r 3 t + J r l 7 t b P M P f 4 L 6 C a 4 B 3 O c r T 5 V Q A A A A v q c p 0 + E 6 G v G 4 + c R r F + 8 R Q 6 E / g j s l + a b W K + X 8 h t c x g 0 v r R h b u C S + u S u w m D n t J J p H 9 0 v l H A U 2 Z J a I w h I K u p S K a M / i Q 8 h O G g q K 8 X + 2 2 / S F I 2 0 x A A A A A t L b K D p r X Q c j N J 7 Z 4 e v K p y c l O d O V k 7 2 l 5 P l t r U o c p U M k q d T Y d y q 8 z D W T 3 r d s 4 I z H q D A c t X t r A T H c i e t 7 + / u K z X w = = < / D a t a M a s h u p > 
</file>

<file path=customXml/itemProps1.xml><?xml version="1.0" encoding="utf-8"?>
<ds:datastoreItem xmlns:ds="http://schemas.openxmlformats.org/officeDocument/2006/customXml" ds:itemID="{76144AD4-8771-40FB-83FF-3DC297E08F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Raw file</vt:lpstr>
      <vt:lpstr>Table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divine reuben</dc:creator>
  <cp:lastModifiedBy>divine reuben</cp:lastModifiedBy>
  <dcterms:created xsi:type="dcterms:W3CDTF">2025-06-13T16:13:37Z</dcterms:created>
  <dcterms:modified xsi:type="dcterms:W3CDTF">2025-09-06T15:15:30Z</dcterms:modified>
</cp:coreProperties>
</file>