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790" windowHeight="6690"/>
  </bookViews>
  <sheets>
    <sheet name="PROX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N2" i="1"/>
  <c r="C17" i="1"/>
  <c r="D17" i="1"/>
  <c r="E17" i="1"/>
  <c r="B17" i="1"/>
  <c r="B15" i="1"/>
  <c r="C7" i="1"/>
  <c r="C9" i="1" s="1"/>
  <c r="C10" i="1" s="1"/>
  <c r="D7" i="1"/>
  <c r="D9" i="1" s="1"/>
  <c r="D10" i="1" s="1"/>
  <c r="E7" i="1"/>
  <c r="E9" i="1" s="1"/>
  <c r="E10" i="1" s="1"/>
  <c r="B7" i="1"/>
  <c r="B9" i="1" s="1"/>
  <c r="B10" i="1" s="1"/>
  <c r="F3" i="1"/>
  <c r="G3" i="1" s="1"/>
  <c r="H3" i="1" s="1"/>
  <c r="I3" i="1" s="1"/>
  <c r="L3" i="1" s="1"/>
  <c r="F4" i="1"/>
  <c r="G4" i="1" s="1"/>
  <c r="H4" i="1" s="1"/>
  <c r="I4" i="1" s="1"/>
  <c r="L4" i="1" s="1"/>
  <c r="F5" i="1"/>
  <c r="G5" i="1" s="1"/>
  <c r="H5" i="1" s="1"/>
  <c r="I5" i="1" s="1"/>
  <c r="L5" i="1" s="1"/>
  <c r="F6" i="1"/>
  <c r="G6" i="1" s="1"/>
  <c r="H6" i="1" s="1"/>
  <c r="F2" i="1"/>
  <c r="G2" i="1" s="1"/>
  <c r="H2" i="1" s="1"/>
  <c r="H11" i="1" l="1"/>
  <c r="J5" i="1"/>
  <c r="K5" i="1" s="1"/>
  <c r="J4" i="1"/>
  <c r="K4" i="1" s="1"/>
  <c r="J3" i="1"/>
  <c r="K3" i="1" s="1"/>
  <c r="J6" i="1"/>
  <c r="K6" i="1" s="1"/>
  <c r="I6" i="1"/>
  <c r="L6" i="1" s="1"/>
  <c r="J2" i="1"/>
  <c r="K2" i="1" s="1"/>
  <c r="M2" i="1" s="1"/>
  <c r="I2" i="1"/>
  <c r="L2" i="1" s="1"/>
  <c r="B11" i="1"/>
  <c r="B12" i="1" s="1"/>
  <c r="B13" i="1" s="1"/>
  <c r="C12" i="1" l="1"/>
  <c r="C13" i="1" s="1"/>
  <c r="D12" i="1"/>
  <c r="D13" i="1" s="1"/>
  <c r="E12" i="1"/>
  <c r="E13" i="1" s="1"/>
  <c r="B14" i="1" l="1"/>
</calcChain>
</file>

<file path=xl/sharedStrings.xml><?xml version="1.0" encoding="utf-8"?>
<sst xmlns="http://schemas.openxmlformats.org/spreadsheetml/2006/main" count="28" uniqueCount="26">
  <si>
    <t>合計</t>
    <rPh sb="0" eb="2">
      <t>ゴウケイ</t>
    </rPh>
    <phoneticPr fontId="1"/>
  </si>
  <si>
    <t>item3</t>
    <phoneticPr fontId="1"/>
  </si>
  <si>
    <t>item5</t>
    <phoneticPr fontId="1"/>
  </si>
  <si>
    <t>student1</t>
    <phoneticPr fontId="1"/>
  </si>
  <si>
    <t>student2</t>
    <phoneticPr fontId="1"/>
  </si>
  <si>
    <t>student3</t>
    <phoneticPr fontId="1"/>
  </si>
  <si>
    <t>student4</t>
    <phoneticPr fontId="1"/>
  </si>
  <si>
    <t>student5</t>
    <phoneticPr fontId="1"/>
  </si>
  <si>
    <t>item2</t>
    <phoneticPr fontId="1"/>
  </si>
  <si>
    <t>item4</t>
    <phoneticPr fontId="1"/>
  </si>
  <si>
    <t>正答率</t>
    <rPh sb="0" eb="3">
      <t>セイトウリツ</t>
    </rPh>
    <phoneticPr fontId="1"/>
  </si>
  <si>
    <t>LI</t>
    <phoneticPr fontId="1"/>
  </si>
  <si>
    <t>LI</t>
    <phoneticPr fontId="1"/>
  </si>
  <si>
    <t>LIの平均</t>
    <rPh sb="3" eb="5">
      <t>ヘイキン</t>
    </rPh>
    <phoneticPr fontId="1"/>
  </si>
  <si>
    <t>初期項目困難度</t>
    <rPh sb="0" eb="4">
      <t>ショキコウモク</t>
    </rPh>
    <rPh sb="4" eb="7">
      <t>コンナンド</t>
    </rPh>
    <phoneticPr fontId="1"/>
  </si>
  <si>
    <t>初期能力値</t>
    <rPh sb="0" eb="5">
      <t>ショキノウリョクチ</t>
    </rPh>
    <phoneticPr fontId="1"/>
  </si>
  <si>
    <t>２乗</t>
    <rPh sb="1" eb="2">
      <t>ジョウ</t>
    </rPh>
    <phoneticPr fontId="1"/>
  </si>
  <si>
    <t>不偏分散U</t>
    <rPh sb="0" eb="4">
      <t>フヘンブンサン</t>
    </rPh>
    <phoneticPr fontId="1"/>
  </si>
  <si>
    <t>不偏分散V</t>
    <rPh sb="0" eb="4">
      <t>フヘンブンサン</t>
    </rPh>
    <phoneticPr fontId="1"/>
  </si>
  <si>
    <t>LI-平均</t>
    <rPh sb="3" eb="5">
      <t>ヘイキン</t>
    </rPh>
    <phoneticPr fontId="1"/>
  </si>
  <si>
    <t>LI平均↓</t>
    <rPh sb="2" eb="4">
      <t>ヘイキン</t>
    </rPh>
    <phoneticPr fontId="1"/>
  </si>
  <si>
    <t>Y</t>
    <phoneticPr fontId="1"/>
  </si>
  <si>
    <t>最終項目難易度</t>
    <rPh sb="0" eb="2">
      <t>サイシュウ</t>
    </rPh>
    <rPh sb="2" eb="7">
      <t>コウモクナンイド</t>
    </rPh>
    <phoneticPr fontId="1"/>
  </si>
  <si>
    <t>X</t>
    <phoneticPr fontId="1"/>
  </si>
  <si>
    <t>最終能力値</t>
    <rPh sb="0" eb="2">
      <t>サイシュウ</t>
    </rPh>
    <rPh sb="2" eb="5">
      <t>ノウリョクチ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</si>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</sst>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M17" sqref="M17"/>
    </sheetView>
  </sheetViews>
  <sheetFormatPr defaultRowHeight="13.5"/>
  <cols>
    <col min="1" max="1" width="14.25" customWidth="1"/>
    <col min="9" max="9" width="10.875" customWidth="1"/>
    <col min="12" max="12" width="11.5" customWidth="1"/>
    <col min="13" max="13" width="10.625" customWidth="1"/>
    <col min="15" max="15" width="13" customWidth="1"/>
  </cols>
  <sheetData>
    <row r="1" spans="1:15">
      <c r="B1" t="s">
        <v>8</v>
      </c>
      <c r="C1" t="s">
        <v>1</v>
      </c>
      <c r="D1" t="s">
        <v>9</v>
      </c>
      <c r="E1" t="s">
        <v>2</v>
      </c>
      <c r="F1" t="s">
        <v>0</v>
      </c>
      <c r="G1" t="s">
        <v>10</v>
      </c>
      <c r="H1" t="s">
        <v>11</v>
      </c>
      <c r="I1" s="3" t="s">
        <v>15</v>
      </c>
      <c r="J1" t="s">
        <v>19</v>
      </c>
      <c r="K1" t="s">
        <v>16</v>
      </c>
      <c r="M1" t="s">
        <v>18</v>
      </c>
      <c r="N1" t="s">
        <v>23</v>
      </c>
      <c r="O1" t="s">
        <v>24</v>
      </c>
    </row>
    <row r="2" spans="1:15">
      <c r="A2" t="s">
        <v>3</v>
      </c>
      <c r="B2">
        <v>0</v>
      </c>
      <c r="C2">
        <v>0</v>
      </c>
      <c r="D2">
        <v>0</v>
      </c>
      <c r="E2">
        <v>1</v>
      </c>
      <c r="F2">
        <f>SUM(B2:E2)</f>
        <v>1</v>
      </c>
      <c r="G2">
        <f>F2/COUNT(B2:E2)</f>
        <v>0.25</v>
      </c>
      <c r="H2">
        <f>LN(G2/(1-G2))</f>
        <v>-1.0986122886681098</v>
      </c>
      <c r="I2" s="3">
        <f>H2</f>
        <v>-1.0986122886681098</v>
      </c>
      <c r="J2">
        <f>H2-$H$11</f>
        <v>-1.3183347464017316</v>
      </c>
      <c r="K2">
        <f>POWER(J2,2)</f>
        <v>1.7380065035701182</v>
      </c>
      <c r="L2">
        <f>POWER(I2,2)</f>
        <v>1.2069489608125821</v>
      </c>
      <c r="M2">
        <f>SUM(K2:K6)/(COUNT(L2:L6)-1)</f>
        <v>0.84486427256880747</v>
      </c>
      <c r="N2">
        <f>SQRT((1+B14/2.89)/(1-B14*M2/8.35))</f>
        <v>1.1618103416176817</v>
      </c>
      <c r="O2">
        <f>I2*$N$2</f>
        <v>-1.2763791184028799</v>
      </c>
    </row>
    <row r="3" spans="1:15">
      <c r="A3" t="s">
        <v>4</v>
      </c>
      <c r="B3">
        <v>1</v>
      </c>
      <c r="C3">
        <v>1</v>
      </c>
      <c r="D3">
        <v>1</v>
      </c>
      <c r="E3">
        <v>0</v>
      </c>
      <c r="F3">
        <f t="shared" ref="F3:F6" si="0">SUM(B3:E3)</f>
        <v>3</v>
      </c>
      <c r="G3">
        <f t="shared" ref="G3:G6" si="1">F3/COUNT(B3:E3)</f>
        <v>0.75</v>
      </c>
      <c r="H3">
        <f t="shared" ref="H3:H6" si="2">LN(G3/(1-G3))</f>
        <v>1.0986122886681098</v>
      </c>
      <c r="I3" s="3">
        <f>H3</f>
        <v>1.0986122886681098</v>
      </c>
      <c r="J3">
        <f>H3-$H$11</f>
        <v>0.8788898309344878</v>
      </c>
      <c r="K3">
        <f t="shared" ref="K3:K6" si="3">POWER(J3,2)</f>
        <v>0.77244733492005258</v>
      </c>
      <c r="L3">
        <f>POWER(I3,2)</f>
        <v>1.2069489608125821</v>
      </c>
      <c r="O3">
        <f t="shared" ref="O3:O6" si="4">I3*$N$2</f>
        <v>1.2763791184028799</v>
      </c>
    </row>
    <row r="4" spans="1:15">
      <c r="A4" t="s">
        <v>5</v>
      </c>
      <c r="B4">
        <v>1</v>
      </c>
      <c r="C4">
        <v>1</v>
      </c>
      <c r="D4">
        <v>1</v>
      </c>
      <c r="E4">
        <v>0</v>
      </c>
      <c r="F4">
        <f t="shared" si="0"/>
        <v>3</v>
      </c>
      <c r="G4">
        <f t="shared" si="1"/>
        <v>0.75</v>
      </c>
      <c r="H4">
        <f t="shared" si="2"/>
        <v>1.0986122886681098</v>
      </c>
      <c r="I4" s="3">
        <f>H4</f>
        <v>1.0986122886681098</v>
      </c>
      <c r="J4">
        <f>H4-$H$11</f>
        <v>0.8788898309344878</v>
      </c>
      <c r="K4">
        <f t="shared" si="3"/>
        <v>0.77244733492005258</v>
      </c>
      <c r="L4">
        <f>POWER(I4,2)</f>
        <v>1.2069489608125821</v>
      </c>
      <c r="O4">
        <f t="shared" si="4"/>
        <v>1.2763791184028799</v>
      </c>
    </row>
    <row r="5" spans="1:15">
      <c r="A5" t="s">
        <v>6</v>
      </c>
      <c r="B5">
        <v>1</v>
      </c>
      <c r="C5">
        <v>0</v>
      </c>
      <c r="D5">
        <v>1</v>
      </c>
      <c r="E5">
        <v>0</v>
      </c>
      <c r="F5">
        <f t="shared" si="0"/>
        <v>2</v>
      </c>
      <c r="G5">
        <f t="shared" si="1"/>
        <v>0.5</v>
      </c>
      <c r="H5">
        <f t="shared" si="2"/>
        <v>0</v>
      </c>
      <c r="I5" s="3">
        <f>H5</f>
        <v>0</v>
      </c>
      <c r="J5">
        <f>H5-$H$11</f>
        <v>-0.21972245773362195</v>
      </c>
      <c r="K5">
        <f t="shared" si="3"/>
        <v>4.8277958432503286E-2</v>
      </c>
      <c r="L5">
        <f>POWER(I5,2)</f>
        <v>0</v>
      </c>
      <c r="O5">
        <f t="shared" si="4"/>
        <v>0</v>
      </c>
    </row>
    <row r="6" spans="1:15">
      <c r="A6" t="s">
        <v>7</v>
      </c>
      <c r="B6">
        <v>1</v>
      </c>
      <c r="C6">
        <v>0</v>
      </c>
      <c r="D6">
        <v>0</v>
      </c>
      <c r="E6">
        <v>1</v>
      </c>
      <c r="F6">
        <f t="shared" si="0"/>
        <v>2</v>
      </c>
      <c r="G6">
        <f t="shared" si="1"/>
        <v>0.5</v>
      </c>
      <c r="H6">
        <f t="shared" si="2"/>
        <v>0</v>
      </c>
      <c r="I6" s="3">
        <f>H6</f>
        <v>0</v>
      </c>
      <c r="J6">
        <f>H6-$H$11</f>
        <v>-0.21972245773362195</v>
      </c>
      <c r="K6">
        <f t="shared" si="3"/>
        <v>4.8277958432503286E-2</v>
      </c>
      <c r="L6">
        <f>POWER(I6,2)</f>
        <v>0</v>
      </c>
      <c r="O6">
        <f t="shared" si="4"/>
        <v>0</v>
      </c>
    </row>
    <row r="7" spans="1:15">
      <c r="A7" t="s">
        <v>25</v>
      </c>
      <c r="B7">
        <f>SUM(B2:B6)</f>
        <v>4</v>
      </c>
      <c r="C7">
        <f t="shared" ref="C7:E7" si="5">SUM(C2:C6)</f>
        <v>2</v>
      </c>
      <c r="D7">
        <f t="shared" si="5"/>
        <v>3</v>
      </c>
      <c r="E7">
        <f t="shared" si="5"/>
        <v>2</v>
      </c>
      <c r="I7" s="3"/>
    </row>
    <row r="9" spans="1:15">
      <c r="A9" t="s">
        <v>10</v>
      </c>
      <c r="B9">
        <f>B7/COUNT(B2:B6)</f>
        <v>0.8</v>
      </c>
      <c r="C9">
        <f t="shared" ref="C9:E9" si="6">C7/COUNT(C2:C6)</f>
        <v>0.4</v>
      </c>
      <c r="D9">
        <f t="shared" si="6"/>
        <v>0.6</v>
      </c>
      <c r="E9">
        <f t="shared" si="6"/>
        <v>0.4</v>
      </c>
    </row>
    <row r="10" spans="1:15">
      <c r="A10" t="s">
        <v>12</v>
      </c>
      <c r="B10">
        <f>LN((1-B9)/B9)</f>
        <v>-1.3862943611198908</v>
      </c>
      <c r="C10">
        <f t="shared" ref="C10:E10" si="7">LN((1-C9)/C9)</f>
        <v>0.40546510810816422</v>
      </c>
      <c r="D10">
        <f t="shared" si="7"/>
        <v>-0.40546510810816427</v>
      </c>
      <c r="E10">
        <f t="shared" si="7"/>
        <v>0.40546510810816422</v>
      </c>
      <c r="H10" t="s">
        <v>20</v>
      </c>
    </row>
    <row r="11" spans="1:15">
      <c r="A11" t="s">
        <v>13</v>
      </c>
      <c r="B11">
        <f>AVERAGE(B10:E10)</f>
        <v>-0.24520731325293166</v>
      </c>
      <c r="H11">
        <f>AVERAGE(H2:H6)</f>
        <v>0.21972245773362195</v>
      </c>
    </row>
    <row r="12" spans="1:15">
      <c r="A12" s="1" t="s">
        <v>14</v>
      </c>
      <c r="B12" s="2">
        <f>B10-$B$11</f>
        <v>-1.141087047866959</v>
      </c>
      <c r="C12" s="2">
        <f t="shared" ref="C12:E12" si="8">C10-$B$11</f>
        <v>0.65067242136109593</v>
      </c>
      <c r="D12" s="2">
        <f t="shared" si="8"/>
        <v>-0.16025779485523262</v>
      </c>
      <c r="E12" s="2">
        <f t="shared" si="8"/>
        <v>0.65067242136109593</v>
      </c>
    </row>
    <row r="13" spans="1:15">
      <c r="A13" t="s">
        <v>16</v>
      </c>
      <c r="B13">
        <f>POWER(B12,2)</f>
        <v>1.3020796508097316</v>
      </c>
      <c r="C13">
        <f t="shared" ref="C13:E13" si="9">POWER(C12,2)</f>
        <v>0.42337459991991155</v>
      </c>
      <c r="D13">
        <f t="shared" si="9"/>
        <v>2.5682560811861821E-2</v>
      </c>
      <c r="E13">
        <f t="shared" si="9"/>
        <v>0.42337459991991155</v>
      </c>
    </row>
    <row r="14" spans="1:15">
      <c r="A14" t="s">
        <v>17</v>
      </c>
      <c r="B14">
        <f>SUM(B13:E13)/(COUNT(B13:E13)-1)</f>
        <v>0.7248371371538056</v>
      </c>
    </row>
    <row r="15" spans="1:15">
      <c r="A15" t="s">
        <v>21</v>
      </c>
      <c r="B15">
        <f>SQRT((1+M2/2.89)/(1-(B14*M2)/8.35))</f>
        <v>1.1809412215254915</v>
      </c>
    </row>
    <row r="17" spans="1:5">
      <c r="A17" t="s">
        <v>22</v>
      </c>
      <c r="B17">
        <f>B12*$B$15</f>
        <v>-1.3475567321749236</v>
      </c>
      <c r="C17">
        <f t="shared" ref="C17:E17" si="10">C12*$B$15</f>
        <v>0.768405884095122</v>
      </c>
      <c r="D17">
        <f t="shared" si="10"/>
        <v>-0.18925503601532004</v>
      </c>
      <c r="E17">
        <f t="shared" si="10"/>
        <v>0.768405884095122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PROX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ochi</dc:creator>
  <cp:lastModifiedBy>ochi</cp:lastModifiedBy>
  <dcterms:created xsi:type="dcterms:W3CDTF">2014-02-22T03:37:44Z</dcterms:created>
  <dcterms:modified xsi:type="dcterms:W3CDTF">2014-03-01T06:43:10Z</dcterms:modified>
</cp:coreProperties>
</file>