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 activeTab="1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calcPr calcId="145621"/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sharedStrings.xml><?xml version="1.0" encoding="utf-8"?>
<sst xmlns="http://schemas.openxmlformats.org/spreadsheetml/2006/main" count="103" uniqueCount="12">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</sst>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344"/>
        <c:axId val="70617920"/>
      </c:scatterChart>
      <c:valAx>
        <c:axId val="706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17920"/>
        <c:crosses val="autoZero"/>
        <c:crossBetween val="midCat"/>
      </c:valAx>
      <c:valAx>
        <c:axId val="70617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648"/>
        <c:axId val="70620224"/>
      </c:scatterChart>
      <c:valAx>
        <c:axId val="706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620224"/>
        <c:crosses val="autoZero"/>
        <c:crossBetween val="midCat"/>
      </c:valAx>
      <c:valAx>
        <c:axId val="7062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619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3:D13" totalsRowShown="0">
  <tableColumns count="3">
    <tableColumn id="4" name="poziom trudności"/>
    <tableColumn id="1" name="liczba operacji" dataDxfId="120">
      <calculatedColumnFormula>AVERAGE(Table01[liczba operacji])</calculatedColumnFormula>
    </tableColumn>
    <tableColumn id="2" name="użyta pamięć" dataDxfId="1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headerRowDxfId="23" dataDxfId="22">
  <autoFilter ref="A1:J5"/>
  <tableColumns count="10">
    <tableColumn id="1" name="stan początkowy" dataDxfId="21"/>
    <tableColumn id="2" name="algorytm" dataDxfId="20"/>
    <tableColumn id="3" name="heurystyka" dataDxfId="19"/>
    <tableColumn id="4" name="liczba operacji" dataDxfId="18"/>
    <tableColumn id="5" name="liczba przebytych węzłów" dataDxfId="17"/>
    <tableColumn id="6" name="zajęta pamięć" dataDxfId="16"/>
    <tableColumn id="7" name="czas" dataDxfId="15"/>
    <tableColumn id="8" name="liczba króków" dataDxfId="14"/>
    <tableColumn id="9" name="error" dataDxfId="13"/>
    <tableColumn id="10" name="znaleziona ścieżka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headerRowDxfId="11" dataDxfId="10">
  <autoFilter ref="A1:J3"/>
  <tableColumns count="10">
    <tableColumn id="1" name="stan początkowy" dataDxfId="9"/>
    <tableColumn id="2" name="algorytm" dataDxfId="8"/>
    <tableColumn id="3" name="heurystyka" dataDxfId="7"/>
    <tableColumn id="4" name="liczba operacji" dataDxfId="6"/>
    <tableColumn id="5" name="liczba przebytych węzłów" dataDxfId="5"/>
    <tableColumn id="6" name="zajęta pamięć" dataDxfId="4"/>
    <tableColumn id="7" name="czas" dataDxfId="3" dataCellStyle="Comma"/>
    <tableColumn id="8" name="liczba króków" dataDxfId="2"/>
    <tableColumn id="9" name="error" dataDxfId="1"/>
    <tableColumn id="10" name="znaleziona ścieżk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118">
  <autoFilter ref="A1:J116"/>
  <tableColumns count="10">
    <tableColumn id="1" name="stan początkowy" dataDxfId="117"/>
    <tableColumn id="2" name="algorytm" dataDxfId="116"/>
    <tableColumn id="3" name="heurystyka" dataDxfId="115"/>
    <tableColumn id="4" name="liczba operacji" dataDxfId="114"/>
    <tableColumn id="5" name="liczba przebytych węzłów" dataDxfId="113"/>
    <tableColumn id="6" name="zajęta pamięć" dataDxfId="112"/>
    <tableColumn id="7" name="czas" dataDxfId="111"/>
    <tableColumn id="8" name="liczba króków" dataDxfId="110"/>
    <tableColumn id="9" name="error" dataDxfId="109"/>
    <tableColumn id="10" name="znaleziona ścieżka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headerRowDxfId="107" dataDxfId="106">
  <autoFilter ref="A1:J116"/>
  <tableColumns count="10">
    <tableColumn id="1" name="stan początkowy" dataDxfId="105"/>
    <tableColumn id="2" name="algorytm" dataDxfId="104"/>
    <tableColumn id="3" name="heurystyka" dataDxfId="103"/>
    <tableColumn id="4" name="liczba operacji" dataDxfId="102"/>
    <tableColumn id="5" name="liczba przebytych węzłów" dataDxfId="101"/>
    <tableColumn id="6" name="zajęta pamięć" dataDxfId="100"/>
    <tableColumn id="7" name="czas" dataDxfId="99"/>
    <tableColumn id="8" name="liczba króków" dataDxfId="98"/>
    <tableColumn id="9" name="error" dataDxfId="97"/>
    <tableColumn id="10" name="znaleziona ścieżka" dataDxfId="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headerRowDxfId="95" dataDxfId="94">
  <autoFilter ref="A1:J120"/>
  <tableColumns count="10">
    <tableColumn id="1" name="stan początkowy" dataDxfId="93"/>
    <tableColumn id="2" name="algorytm" dataDxfId="92"/>
    <tableColumn id="3" name="heurystyka" dataDxfId="91"/>
    <tableColumn id="4" name="liczba operacji" dataDxfId="90"/>
    <tableColumn id="5" name="liczba przebytych węzłów" dataDxfId="89"/>
    <tableColumn id="6" name="zajęta pamięć" dataDxfId="88"/>
    <tableColumn id="7" name="czas" dataDxfId="87"/>
    <tableColumn id="8" name="liczba króków" dataDxfId="86"/>
    <tableColumn id="9" name="error" dataDxfId="85"/>
    <tableColumn id="10" name="znaleziona ścieżka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headerRowDxfId="83" dataDxfId="82">
  <autoFilter ref="A1:J119"/>
  <tableColumns count="10">
    <tableColumn id="1" name="stan początkowy" dataDxfId="81"/>
    <tableColumn id="2" name="algorytm" dataDxfId="80"/>
    <tableColumn id="3" name="heurystyka" dataDxfId="79"/>
    <tableColumn id="4" name="liczba operacji" dataDxfId="78"/>
    <tableColumn id="5" name="liczba przebytych węzłów" dataDxfId="77"/>
    <tableColumn id="6" name="zajęta pamięć" dataDxfId="76"/>
    <tableColumn id="7" name="czas" dataDxfId="75"/>
    <tableColumn id="8" name="liczba króków" dataDxfId="74"/>
    <tableColumn id="9" name="error" dataDxfId="73"/>
    <tableColumn id="10" name="znaleziona ścieżka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headerRowDxfId="71" dataDxfId="70">
  <autoFilter ref="A1:J108"/>
  <tableColumns count="10">
    <tableColumn id="1" name="stan początkowy" dataDxfId="69"/>
    <tableColumn id="2" name="algorytm" dataDxfId="68"/>
    <tableColumn id="3" name="heurystyka" dataDxfId="67"/>
    <tableColumn id="4" name="liczba operacji" dataDxfId="66"/>
    <tableColumn id="5" name="liczba przebytych węzłów" dataDxfId="65"/>
    <tableColumn id="6" name="zajęta pamięć" dataDxfId="64"/>
    <tableColumn id="7" name="czas" dataDxfId="63"/>
    <tableColumn id="8" name="liczba króków" dataDxfId="62"/>
    <tableColumn id="9" name="error" dataDxfId="61"/>
    <tableColumn id="10" name="znaleziona ścieżka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headerRowDxfId="59" dataDxfId="58">
  <autoFilter ref="A1:J55"/>
  <tableColumns count="10">
    <tableColumn id="1" name="stan początkowy" dataDxfId="57"/>
    <tableColumn id="2" name="algorytm" dataDxfId="56"/>
    <tableColumn id="3" name="heurystyka" dataDxfId="55"/>
    <tableColumn id="4" name="liczba operacji" dataDxfId="54"/>
    <tableColumn id="5" name="liczba przebytych węzłów" dataDxfId="53"/>
    <tableColumn id="6" name="zajęta pamięć" dataDxfId="52"/>
    <tableColumn id="7" name="czas" dataDxfId="51"/>
    <tableColumn id="8" name="liczba króków" dataDxfId="50"/>
    <tableColumn id="9" name="error" dataDxfId="49"/>
    <tableColumn id="10" name="znaleziona ścieżka" dataDxfId="4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headerRowDxfId="47" dataDxfId="46">
  <autoFilter ref="A1:J25"/>
  <tableColumns count="10">
    <tableColumn id="1" name="stan początkowy" dataDxfId="45"/>
    <tableColumn id="2" name="algorytm" dataDxfId="44"/>
    <tableColumn id="3" name="heurystyka" dataDxfId="43"/>
    <tableColumn id="4" name="liczba operacji" dataDxfId="42"/>
    <tableColumn id="5" name="liczba przebytych węzłów" dataDxfId="41"/>
    <tableColumn id="6" name="zajęta pamięć" dataDxfId="40"/>
    <tableColumn id="7" name="czas" dataDxfId="39"/>
    <tableColumn id="8" name="liczba króków" dataDxfId="38"/>
    <tableColumn id="9" name="error" dataDxfId="37"/>
    <tableColumn id="10" name="znaleziona ścieżka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headerRowDxfId="35" dataDxfId="34">
  <autoFilter ref="A1:J11"/>
  <tableColumns count="10">
    <tableColumn id="1" name="stan początkowy" dataDxfId="33"/>
    <tableColumn id="2" name="algorytm" dataDxfId="32"/>
    <tableColumn id="3" name="heurystyka" dataDxfId="31"/>
    <tableColumn id="4" name="liczba operacji" dataDxfId="30"/>
    <tableColumn id="5" name="liczba przebytych węzłów" dataDxfId="29"/>
    <tableColumn id="6" name="zajęta pamięć" dataDxfId="28"/>
    <tableColumn id="7" name="czas" dataDxfId="27"/>
    <tableColumn id="8" name="liczba króków" dataDxfId="26"/>
    <tableColumn id="9" name="error" dataDxfId="25"/>
    <tableColumn id="10" name="znaleziona ścieżka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opLeftCell="A8" workbookViewId="0">
      <selection activeCell="I10" sqref="I10"/>
    </sheetView>
  </sheetViews>
  <sheetFormatPr defaultRowHeight="15" x14ac:dyDescent="0.25"/>
  <cols>
    <col min="2" max="4" width="18.7109375" customWidth="1"/>
  </cols>
  <sheetData>
    <row r="3" spans="2:4" x14ac:dyDescent="0.25">
      <c r="B3" t="s">
        <v>11</v>
      </c>
      <c r="C3" t="s">
        <v>4</v>
      </c>
      <c r="D3" t="s">
        <v>10</v>
      </c>
    </row>
    <row r="4" spans="2:4" x14ac:dyDescent="0.25">
      <c r="B4">
        <v>1</v>
      </c>
      <c r="C4" s="3" t="e">
        <f>AVERAGE(Table01[liczba operacji])</f>
        <v>#DIV/0!</v>
      </c>
      <c r="D4" s="3" t="e">
        <f>AVERAGE(Table01[liczba przebytych węzłów])</f>
        <v>#DIV/0!</v>
      </c>
    </row>
    <row r="5" spans="2:4" x14ac:dyDescent="0.25">
      <c r="B5">
        <f>Table02[liczba króków]</f>
        <v>0</v>
      </c>
      <c r="C5" s="3" t="e">
        <f>AVERAGE(Table02[liczba operacji])</f>
        <v>#DIV/0!</v>
      </c>
      <c r="D5" s="3" t="e">
        <f>AVERAGE(Table02[liczba przebytych węzłów])</f>
        <v>#DIV/0!</v>
      </c>
    </row>
    <row r="6" spans="2:4" x14ac:dyDescent="0.25">
      <c r="B6">
        <f>Table03[liczba króków]</f>
        <v>0</v>
      </c>
      <c r="C6" s="3" t="e">
        <f>AVERAGE(Table03[liczba operacji])</f>
        <v>#DIV/0!</v>
      </c>
      <c r="D6" s="3" t="e">
        <f>AVERAGE(Table03[liczba przebytych węzłów])</f>
        <v>#DIV/0!</v>
      </c>
    </row>
    <row r="7" spans="2:4" x14ac:dyDescent="0.25">
      <c r="B7">
        <f>Table04[liczba króków]</f>
        <v>0</v>
      </c>
      <c r="C7" s="3" t="e">
        <f>AVERAGE(Table04[liczba operacji])</f>
        <v>#DIV/0!</v>
      </c>
      <c r="D7" s="3" t="e">
        <f>AVERAGE(Table04[liczba przebytych węzłów])</f>
        <v>#DIV/0!</v>
      </c>
    </row>
    <row r="8" spans="2:4" x14ac:dyDescent="0.25">
      <c r="B8">
        <f>Table05[liczba króków]</f>
        <v>0</v>
      </c>
      <c r="C8" s="3" t="e">
        <f>AVERAGE(Table05[liczba operacji])</f>
        <v>#DIV/0!</v>
      </c>
      <c r="D8" s="3" t="e">
        <f>AVERAGE(Table05[liczba przebytych węzłów])</f>
        <v>#DIV/0!</v>
      </c>
    </row>
    <row r="9" spans="2:4" x14ac:dyDescent="0.25">
      <c r="B9">
        <f>Table06[liczba króków]</f>
        <v>0</v>
      </c>
      <c r="C9" s="3" t="e">
        <f>AVERAGE(Table06[liczba operacji])</f>
        <v>#DIV/0!</v>
      </c>
      <c r="D9" s="3" t="e">
        <f>AVERAGE(Table06[liczba przebytych węzłów])</f>
        <v>#DIV/0!</v>
      </c>
    </row>
    <row r="10" spans="2:4" x14ac:dyDescent="0.25">
      <c r="B10">
        <f>Table07[liczba króków]</f>
        <v>0</v>
      </c>
      <c r="C10" s="3" t="e">
        <f>AVERAGE(Table07[liczba operacji])</f>
        <v>#DIV/0!</v>
      </c>
      <c r="D10" s="3" t="e">
        <f>AVERAGE(Table07[liczba przebytych węzłów])</f>
        <v>#DIV/0!</v>
      </c>
    </row>
    <row r="11" spans="2:4" x14ac:dyDescent="0.25">
      <c r="B11">
        <f>Table08[liczba króków]</f>
        <v>0</v>
      </c>
      <c r="C11" s="3" t="e">
        <f>AVERAGE(Table08[liczba operacji])</f>
        <v>#DIV/0!</v>
      </c>
      <c r="D11" s="3" t="e">
        <f>AVERAGE(Table08[liczba przebytych węzłów])</f>
        <v>#DIV/0!</v>
      </c>
    </row>
    <row r="12" spans="2:4" x14ac:dyDescent="0.25">
      <c r="B12">
        <f>Table09[liczba króków]</f>
        <v>0</v>
      </c>
      <c r="C12" s="3" t="e">
        <f>AVERAGE(Table09[liczba operacji])</f>
        <v>#DIV/0!</v>
      </c>
      <c r="D12" s="3" t="e">
        <f>AVERAGE(Table09[liczba przebytych węzłów])</f>
        <v>#DIV/0!</v>
      </c>
    </row>
    <row r="13" spans="2:4" x14ac:dyDescent="0.25">
      <c r="B13">
        <f>Table10[liczba króków]</f>
        <v>0</v>
      </c>
      <c r="C13" s="3" t="e">
        <f>AVERAGE(Table10[liczba operacji])</f>
        <v>#DIV/0!</v>
      </c>
      <c r="D13" s="3" t="e">
        <f>AVERAGE(Table10[liczba przebytych węzłów])</f>
        <v>#DIV/0!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A2" sqref="A2:J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A2" sqref="A2:J3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3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2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4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4"/>
      <c r="H3" s="1"/>
      <c r="I3" s="1"/>
      <c r="J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pane ySplit="1" topLeftCell="A93" activePane="bottomLeft" state="frozen"/>
      <selection pane="bottomLeft" activeCell="A2" sqref="A2:J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93" activePane="bottomLeft" state="frozen"/>
      <selection pane="bottomLeft" activeCell="A2" sqref="A2:J116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97" activePane="bottomLeft" state="frozen"/>
      <selection pane="bottomLeft" activeCell="A2" sqref="A2:J120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96" activePane="bottomLeft" state="frozen"/>
      <selection pane="bottomLeft" activeCell="A2" sqref="A2:J119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85" activePane="bottomLeft" state="frozen"/>
      <selection pane="bottomLeft" activeCell="A2" sqref="A2:J108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32" activePane="bottomLeft" state="frozen"/>
      <selection pane="bottomLeft" activeCell="A2" sqref="A2:J5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A2" sqref="A2:J2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A2" sqref="A2:J1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1</v>
      </c>
      <c r="I1" s="1" t="s">
        <v>6</v>
      </c>
      <c r="J1" s="1" t="s">
        <v>2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2014-04-22T20:51:14Z</dcterms:modified>
</cp:coreProperties>
</file>