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studio750\Documents\Data Wrangling MOOC\Course1\Week5\Workbooks\"/>
    </mc:Choice>
  </mc:AlternateContent>
  <xr:revisionPtr revIDLastSave="0" documentId="13_ncr:1_{71E0EC3A-6369-4F1D-88ED-A49E2BEFAEB5}" xr6:coauthVersionLast="45" xr6:coauthVersionMax="45" xr10:uidLastSave="{00000000-0000-0000-0000-000000000000}"/>
  <bookViews>
    <workbookView xWindow="-22170" yWindow="1275" windowWidth="43200" windowHeight="16350" activeTab="2"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5" i="1"/>
  <c r="E8" i="4" s="1"/>
  <c r="E9" i="4" l="1"/>
  <c r="B5" i="5"/>
  <c r="B6" i="5"/>
  <c r="B7" i="5"/>
  <c r="B8" i="5"/>
  <c r="B9" i="5"/>
  <c r="B10" i="5"/>
  <c r="B11" i="5"/>
  <c r="B12" i="5"/>
  <c r="B13" i="5"/>
  <c r="B14" i="5"/>
  <c r="B15" i="5"/>
  <c r="B4" i="5"/>
  <c r="D8" i="4" l="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<sst xmlns="http://schemas.openxmlformats.org/spreadsheetml/2006/main" count="849" uniqueCount="407">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</sst>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9">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3">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0">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79" tableBorderDxfId="78" totalsRowBorderDxfId="77">
  <autoFilter ref="A1:T86" xr:uid="{BC9280C7-1BCF-417E-9715-5CFA4B9AAA00}"/>
  <tableColumns count="20">
    <tableColumn id="1" xr3:uid="{52BFBEBF-3D49-40C6-99E9-4D1C2F78CBF5}" name="Document No" totalsRowLabel="Total" dataDxfId="76" totalsRowDxfId="75"/>
    <tableColumn id="2" xr3:uid="{99102FB0-8F67-4019-A56C-7EFBD753E209}" name="Payment No." totalsRowFunction="count" dataDxfId="74" totalsRowDxfId="73"/>
    <tableColumn id="3" xr3:uid="{44AC7DA0-D291-4B85-A414-4B79542A74F2}" name="Paid" dataDxfId="72" totalsRowDxfId="71"/>
    <tableColumn id="4" xr3:uid="{30EE0024-C1B5-447C-A3A3-696AAEA80CC1}" name="Invoiced" dataDxfId="70" totalsRowDxfId="69"/>
    <tableColumn id="5" xr3:uid="{14A178F1-0952-4DA8-84F9-870DCB1674A2}" name="Inv/cr" dataDxfId="68" totalsRowDxfId="67"/>
    <tableColumn id="6" xr3:uid="{AC11F8AA-D099-4FC8-BAC7-F42F20B23C78}" name="Paid Amount" dataDxfId="66" totalsRowDxfId="65"/>
    <tableColumn id="7" xr3:uid="{339B4D81-2202-4DC9-B465-2DD3F31A2CFD}" name="Customer PO" dataDxfId="64" totalsRowDxfId="63"/>
    <tableColumn id="8" xr3:uid="{56A94A81-B7A6-4A3A-B36B-FFCFD09C31D7}" name="ABN" dataDxfId="62" totalsRowDxfId="61"/>
    <tableColumn id="9" xr3:uid="{B8D412FA-1ED0-423C-B7B8-7CDDED11FED5}" name="Acct" dataDxfId="60" totalsRowDxfId="59"/>
    <tableColumn id="10" xr3:uid="{D71A9FD3-FC17-40B1-B7EE-B919B78EC5F2}" name="Check" dataDxfId="58" totalsRowDxfId="57"/>
    <tableColumn id="11" xr3:uid="{952BD9B9-AE9C-4F38-98EB-DD0A4DBC6031}" name="Cust Ref" dataDxfId="56" totalsRowDxfId="55">
      <calculatedColumnFormula>CONCATENATE(A2,"_",B2)</calculatedColumnFormula>
    </tableColumn>
    <tableColumn id="12" xr3:uid="{B18B6DDB-3CE2-4D93-A928-F69EFB1E53F6}" name="Bank Details" dataDxfId="54" totalsRowDxfId="53">
      <calculatedColumnFormula>H2&amp;"-"&amp;I2&amp;"-"&amp;J2</calculatedColumnFormula>
    </tableColumn>
    <tableColumn id="13" xr3:uid="{DA0E0F2D-AA6B-41B0-9152-814F0201A8C5}" name="Inv Month" dataDxfId="52" totalsRowDxfId="51">
      <calculatedColumnFormula>LEFT(D2,3)</calculatedColumnFormula>
    </tableColumn>
    <tableColumn id="14" xr3:uid="{AC7135CB-0044-46B3-90AF-0E203A7D10CA}" name="Cust PO" dataDxfId="50" totalsRowDxfId="49">
      <calculatedColumnFormula>RIGHT(G2,6)</calculatedColumnFormula>
    </tableColumn>
    <tableColumn id="15" xr3:uid="{7F8DB658-5E17-49E2-A66D-25D1A403B8B1}" name="Location" dataDxfId="48" totalsRowDxfId="47">
      <calculatedColumnFormula>MID(G2,4,FIND("-",G2,4)-4)</calculatedColumnFormula>
    </tableColumn>
    <tableColumn id="16" xr3:uid="{525BCB5D-00F1-45D8-A50B-4CB59DEAD8CC}" name="Type" dataDxfId="46" totalsRowDxfId="45">
      <calculatedColumnFormula>UPPER(TRIM(CLEAN(E2)))</calculatedColumnFormula>
    </tableColumn>
    <tableColumn id="17" xr3:uid="{4C714671-174F-46CE-990C-18D802F66171}" name="$ Amount" dataDxfId="44">
      <calculatedColumnFormula>VALUE(SUBSTITUTE(SUBSTITUTE(F2,"S","$"),CHAR(160),""))*IF(tbl_Supplier[[#This Row],[Type]]="CR",-1,1)</calculatedColumnFormula>
    </tableColumn>
    <tableColumn id="18" xr3:uid="{B1D4CB94-9310-427D-9840-D4BC7E47FE8C}" name="Invoice Date" dataDxfId="43" totalsRowDxfId="42">
      <calculatedColumnFormula>DATE(2020,MONTH(1&amp;M2),RIGHT(D2,2))</calculatedColumnFormula>
    </tableColumn>
    <tableColumn id="19" xr3:uid="{6B972CFC-44ED-4FD9-B1C6-59234320EB20}" name="Paid Date" dataDxfId="41" totalsRowDxfId="40">
      <calculatedColumnFormula>DATE(2020,MONTH(tbl_Supplier[[#This Row],[Paid]]),RIGHT(C2,2))</calculatedColumnFormula>
    </tableColumn>
    <tableColumn id="22" xr3:uid="{179862E3-3B83-4981-98BB-B39D51453247}" name="Days to Pay" dataDxfId="39" totalsRowDxfId="38">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O88" headerRowDxfId="36" dataDxfId="34" headerRowBorderDxfId="35" tableBorderDxfId="33" totalsRowBorderDxfId="32">
  <autoFilter ref="A4:O88" xr:uid="{13A28ACC-331D-4225-A8C8-A8CA8F13F074}"/>
  <sortState xmlns:xlrd2="http://schemas.microsoft.com/office/spreadsheetml/2017/richdata2" ref="A5:O88">
    <sortCondition ref="C4:C88"/>
  </sortState>
  <tableColumns count="15">
    <tableColumn id="1" xr3:uid="{C4858A8D-1AFD-4564-A6F5-1E15BC578168}" name="Payment Ref" totalsRowLabel="Total" totalsRowDxfId="31"/>
    <tableColumn id="2" xr3:uid="{FDAF40F1-3571-40E7-97D0-295F5543A0D2}" name="Supplier Code" dataDxfId="30" totalsRowDxfId="29"/>
    <tableColumn id="3" xr3:uid="{6BA376D9-9C9D-43F3-B604-2F449277C862}" name="Payment No." totalsRowFunction="count" dataDxfId="28" totalsRowDxfId="27"/>
    <tableColumn id="4" xr3:uid="{AA0FC72D-CBC0-422D-9B02-931656A68879}" name="Invoice Date" dataDxfId="26" totalsRowDxfId="25"/>
    <tableColumn id="5" xr3:uid="{5CFD2BEA-8570-4A44-B859-40754C5BD32B}" name="Due Date" dataDxfId="24" totalsRowDxfId="23">
      <calculatedColumnFormula>WORKDAY(EDATE(D5,1)-1,1)</calculatedColumnFormula>
    </tableColumn>
    <tableColumn id="6" xr3:uid="{F2410CEC-BF88-4FF7-8C79-F0CBEAA3BFF0}" name="Payment Date" dataDxfId="22" totalsRowDxfId="21"/>
    <tableColumn id="8" xr3:uid="{A7DE618F-0DA4-4A14-A177-E2DFF261F133}" name="PO Number" dataDxfId="20" totalsRowDxfId="19"/>
    <tableColumn id="7" xr3:uid="{84DA8E78-9128-41E3-8BD5-14DFB33A351A}" name="Bank Details" dataDxfId="18" totalsRowDxfId="17"/>
    <tableColumn id="9" xr3:uid="{51E545FA-5C70-4AE7-80EF-C180215FEEEF}" name="Location" dataDxfId="16" totalsRowDxfId="15"/>
    <tableColumn id="10" xr3:uid="{1CEBCCB8-D8DA-4915-B6E0-D4914173F61F}" name="Amount" totalsRowFunction="sum" dataDxfId="14" totalsRowDxfId="13"/>
    <tableColumn id="11" xr3:uid="{97DE4D90-93E4-4F85-8AAC-99A777E863AB}" name="Invoice Month" dataDxfId="12" totalsRowDxfId="11">
      <calculatedColumnFormula>TEXT(D5,"MMM")</calculatedColumnFormula>
    </tableColumn>
    <tableColumn id="12" xr3:uid="{443F0B83-0AFA-4B3A-9A3D-5D56DF1DFDCA}" name="Invoice Day" dataDxfId="10" totalsRowDxfId="9">
      <calculatedColumnFormula>DAY(D5)</calculatedColumnFormula>
    </tableColumn>
    <tableColumn id="17" xr3:uid="{7B8E0170-2688-4461-8E4C-ED9FD8D9FB9F}" name="Over Due" dataDxfId="8" totalsRowDxfId="7">
      <calculatedColumnFormula>IF(tbl_MC[[#This Row],[Payment Date]]&gt;tbl_MC[[#This Row],[Due Date]],"Yes","")</calculatedColumnFormula>
    </tableColumn>
    <tableColumn id="13" xr3:uid="{7C978FE9-6F25-4604-AB86-0FE4634F7EA6}" name="Over Due By" dataDxfId="6" totalsRowDxfId="5">
      <calculatedColumnFormula>IF(tbl_MC[[#This Row],[Over Due]]="",0,NETWORKDAYS(tbl_MC[[#This Row],[Due Date]],tbl_MC[[#This Row],[Payment Date]],Holidays))</calculatedColumnFormula>
    </tableColumn>
    <tableColumn id="15" xr3:uid="{C50C5F2E-E3D5-4B6A-8C16-84681B1B9B92}" name="Late Charge" dataDxfId="4" totalsRowDxfId="3"/>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2">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1"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0"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140625" defaultRowHeight="15" x14ac:dyDescent="0.25"/>
  <cols>
    <col min="1" max="1" width="13.7109375" style="20" customWidth="1"/>
    <col min="2" max="2" width="5.28515625" style="20" hidden="1" customWidth="1"/>
    <col min="3" max="3" width="11.7109375" style="22" hidden="1" customWidth="1"/>
    <col min="4" max="4" width="13.28515625" style="22" hidden="1" customWidth="1"/>
    <col min="5" max="5" width="9.28515625" style="20" hidden="1" customWidth="1"/>
    <col min="6" max="6" width="12.28515625" style="20" hidden="1" customWidth="1"/>
    <col min="7" max="7" width="19.7109375" style="20" hidden="1" customWidth="1"/>
    <col min="8" max="8" width="5.7109375" style="20" hidden="1" customWidth="1"/>
    <col min="9" max="9" width="9.42578125" style="20" hidden="1" customWidth="1"/>
    <col min="10" max="10" width="2.42578125" style="20" hidden="1" customWidth="1"/>
    <col min="11" max="11" width="12.7109375" style="20" customWidth="1"/>
    <col min="12" max="12" width="17.5703125" style="20" customWidth="1"/>
    <col min="13" max="13" width="10.7109375" style="20" customWidth="1"/>
    <col min="14" max="14" width="12.140625" style="20" customWidth="1"/>
    <col min="15" max="15" width="11.28515625" style="20" customWidth="1"/>
    <col min="16" max="16" width="8.140625" style="20" customWidth="1"/>
    <col min="17" max="17" width="10.7109375" style="21" customWidth="1"/>
    <col min="18" max="18" width="12.28515625" style="22" customWidth="1"/>
    <col min="19" max="19" width="11.7109375" style="23" customWidth="1"/>
    <col min="20" max="20" width="11.28515625" customWidth="1"/>
    <col min="21" max="21" width="9.140625" customWidth="1"/>
    <col min="22" max="22" width="3.28515625" style="20" customWidth="1"/>
    <col min="23" max="23" width="11.5703125" style="20" customWidth="1"/>
    <col min="24" max="24" width="11.5703125" style="25" customWidth="1"/>
    <col min="25" max="16384" width="9.140625" style="20"/>
  </cols>
  <sheetData>
    <row r="1" spans="1:24" s="18" customFormat="1" ht="22.9" customHeight="1" x14ac:dyDescent="0.25">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5">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5">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5">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5">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5">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5">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5">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5">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5">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5">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5">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5">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5">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5">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5">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5">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5">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5">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5">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5">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5">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5">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5">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5">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5">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5">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5">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5">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5">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5">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5">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5">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5">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5">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5">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5">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5">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5">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5">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5">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5">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5">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5">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5">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5">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5">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5">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5">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5">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5">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5">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5">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5">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5">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5">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5">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5">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5">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5">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5">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5">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5">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5">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5">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5">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5">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5">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5">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5">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5">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5">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5">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5">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5">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5">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5">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5">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5">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5">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5">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5">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5">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5">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5">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5">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opLeftCell="K1" zoomScale="90" zoomScaleNormal="90" workbookViewId="0">
      <selection activeCell="O5" sqref="O5"/>
    </sheetView>
  </sheetViews>
  <sheetFormatPr defaultRowHeight="15" x14ac:dyDescent="0.25"/>
  <cols>
    <col min="1" max="1" width="12.85546875" customWidth="1"/>
    <col min="2" max="2" width="13.42578125" customWidth="1"/>
    <col min="3" max="3" width="12.85546875" customWidth="1"/>
    <col min="4" max="4" width="13.7109375" style="2" bestFit="1" customWidth="1"/>
    <col min="5" max="5" width="13.7109375" style="2" customWidth="1"/>
    <col min="6" max="6" width="14.140625" style="2" customWidth="1"/>
    <col min="7" max="7" width="17.28515625" customWidth="1"/>
    <col min="8" max="8" width="12.140625" customWidth="1"/>
    <col min="9" max="9" width="13.140625" customWidth="1"/>
    <col min="10" max="10" width="13.28515625" customWidth="1"/>
    <col min="11" max="11" width="14.42578125" style="5" customWidth="1"/>
    <col min="12" max="13" width="11.7109375" style="5" customWidth="1"/>
    <col min="14" max="14" width="12.7109375" style="5" customWidth="1"/>
    <col min="15" max="15" width="12.140625" style="5" customWidth="1"/>
    <col min="16" max="17" width="11.7109375" customWidth="1"/>
    <col min="18" max="18" width="3.42578125" customWidth="1"/>
    <col min="19" max="20" width="10.7109375" customWidth="1"/>
  </cols>
  <sheetData>
    <row r="1" spans="1:22" ht="23.25" x14ac:dyDescent="0.35">
      <c r="A1" s="12" t="s">
        <v>133</v>
      </c>
      <c r="O1"/>
    </row>
    <row r="2" spans="1:22" x14ac:dyDescent="0.25">
      <c r="A2" t="s">
        <v>152</v>
      </c>
      <c r="B2" s="13">
        <f ca="1">TODAY()</f>
        <v>43879</v>
      </c>
      <c r="D2" s="5"/>
      <c r="E2" s="13"/>
      <c r="J2" s="6" t="s">
        <v>145</v>
      </c>
      <c r="K2" s="11"/>
      <c r="N2" s="6" t="s">
        <v>138</v>
      </c>
      <c r="O2" s="7">
        <v>2.5999999999999999E-2</v>
      </c>
    </row>
    <row r="3" spans="1:22" x14ac:dyDescent="0.25">
      <c r="K3" s="2"/>
      <c r="N3" s="2"/>
      <c r="O3"/>
    </row>
    <row r="4" spans="1:22" s="4" customFormat="1" x14ac:dyDescent="0.25">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c r="Q4"/>
    </row>
    <row r="5" spans="1:22" x14ac:dyDescent="0.25">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c r="U5" s="27"/>
      <c r="V5" s="26"/>
    </row>
    <row r="6" spans="1:22" x14ac:dyDescent="0.25">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row>
    <row r="7" spans="1:22" x14ac:dyDescent="0.25">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row>
    <row r="8" spans="1:22" x14ac:dyDescent="0.25">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c r="V8" s="27"/>
    </row>
    <row r="9" spans="1:22" x14ac:dyDescent="0.25">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row>
    <row r="10" spans="1:22" x14ac:dyDescent="0.25">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row>
    <row r="11" spans="1:22" x14ac:dyDescent="0.25">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row>
    <row r="12" spans="1:22" x14ac:dyDescent="0.25">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row>
    <row r="13" spans="1:22" x14ac:dyDescent="0.25">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row>
    <row r="14" spans="1:22" x14ac:dyDescent="0.25">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row>
    <row r="15" spans="1:22" x14ac:dyDescent="0.25">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row>
    <row r="16" spans="1:22" x14ac:dyDescent="0.25">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row>
    <row r="17" spans="1:20" x14ac:dyDescent="0.25">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row>
    <row r="18" spans="1:20" x14ac:dyDescent="0.25">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row>
    <row r="19" spans="1:20" x14ac:dyDescent="0.25">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row>
    <row r="20" spans="1:20" x14ac:dyDescent="0.25">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c r="S20" s="52" t="s">
        <v>401</v>
      </c>
      <c r="T20" s="52"/>
    </row>
    <row r="21" spans="1:20" x14ac:dyDescent="0.25">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c r="S21" s="28">
        <v>0</v>
      </c>
      <c r="T21" s="29">
        <v>0</v>
      </c>
    </row>
    <row r="22" spans="1:20" x14ac:dyDescent="0.25">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c r="S22" s="28">
        <v>1</v>
      </c>
      <c r="T22" s="29">
        <v>2.25</v>
      </c>
    </row>
    <row r="23" spans="1:20" x14ac:dyDescent="0.25">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c r="S23" s="28">
        <v>5</v>
      </c>
      <c r="T23" s="29">
        <v>5.5</v>
      </c>
    </row>
    <row r="24" spans="1:20" x14ac:dyDescent="0.25">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c r="S24" s="28">
        <v>10</v>
      </c>
      <c r="T24" s="29">
        <v>10.8</v>
      </c>
    </row>
    <row r="25" spans="1:20" x14ac:dyDescent="0.25">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c r="S25" s="28">
        <v>15</v>
      </c>
      <c r="T25" s="29">
        <v>25.9</v>
      </c>
    </row>
    <row r="26" spans="1:20" x14ac:dyDescent="0.25">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row>
    <row r="27" spans="1:20" x14ac:dyDescent="0.25">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row>
    <row r="28" spans="1:20" x14ac:dyDescent="0.25">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row>
    <row r="29" spans="1:20" x14ac:dyDescent="0.25">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row>
    <row r="30" spans="1:20" x14ac:dyDescent="0.25">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row>
    <row r="31" spans="1:20" x14ac:dyDescent="0.25">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row>
    <row r="32" spans="1:20" x14ac:dyDescent="0.25">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row>
    <row r="33" spans="1:15" x14ac:dyDescent="0.25">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row>
    <row r="34" spans="1:15" x14ac:dyDescent="0.25">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row>
    <row r="35" spans="1:15" x14ac:dyDescent="0.25">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row>
    <row r="36" spans="1:15" x14ac:dyDescent="0.25">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row>
    <row r="37" spans="1:15" x14ac:dyDescent="0.25">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row>
    <row r="38" spans="1:15" x14ac:dyDescent="0.25">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row>
    <row r="39" spans="1:15" x14ac:dyDescent="0.25">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row>
    <row r="40" spans="1:15" x14ac:dyDescent="0.25">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row>
    <row r="41" spans="1:15" x14ac:dyDescent="0.25">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row>
    <row r="42" spans="1:15" x14ac:dyDescent="0.25">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row>
    <row r="43" spans="1:15" x14ac:dyDescent="0.25">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row>
    <row r="44" spans="1:15" x14ac:dyDescent="0.25">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row>
    <row r="45" spans="1:15" x14ac:dyDescent="0.25">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row>
    <row r="46" spans="1:15" x14ac:dyDescent="0.25">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row>
    <row r="47" spans="1:15" x14ac:dyDescent="0.25">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row>
    <row r="48" spans="1:15" x14ac:dyDescent="0.25">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row>
    <row r="49" spans="1:15" x14ac:dyDescent="0.25">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row>
    <row r="50" spans="1:15" x14ac:dyDescent="0.25">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row>
    <row r="51" spans="1:15" x14ac:dyDescent="0.25">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row>
    <row r="52" spans="1:15" x14ac:dyDescent="0.25">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row>
    <row r="53" spans="1:15" x14ac:dyDescent="0.25">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row>
    <row r="54" spans="1:15" x14ac:dyDescent="0.25">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row>
    <row r="55" spans="1:15" x14ac:dyDescent="0.25">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row>
    <row r="56" spans="1:15" x14ac:dyDescent="0.25">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row>
    <row r="57" spans="1:15" x14ac:dyDescent="0.25">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row>
    <row r="58" spans="1:15" x14ac:dyDescent="0.25">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row>
    <row r="59" spans="1:15" x14ac:dyDescent="0.25">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row>
    <row r="60" spans="1:15" x14ac:dyDescent="0.25">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row>
    <row r="61" spans="1:15" x14ac:dyDescent="0.25">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row>
    <row r="62" spans="1:15" x14ac:dyDescent="0.25">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row>
    <row r="63" spans="1:15" x14ac:dyDescent="0.25">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row>
    <row r="64" spans="1:15" x14ac:dyDescent="0.25">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row>
    <row r="65" spans="1:15" x14ac:dyDescent="0.25">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row>
    <row r="66" spans="1:15" x14ac:dyDescent="0.25">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row>
    <row r="67" spans="1:15" x14ac:dyDescent="0.25">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row>
    <row r="68" spans="1:15" x14ac:dyDescent="0.25">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row>
    <row r="69" spans="1:15" x14ac:dyDescent="0.25">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row>
    <row r="70" spans="1:15" x14ac:dyDescent="0.25">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row>
    <row r="71" spans="1:15" x14ac:dyDescent="0.25">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row>
    <row r="72" spans="1:15" x14ac:dyDescent="0.25">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row>
    <row r="73" spans="1:15" x14ac:dyDescent="0.25">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row>
    <row r="74" spans="1:15" x14ac:dyDescent="0.25">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row>
    <row r="75" spans="1:15" x14ac:dyDescent="0.25">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row>
    <row r="76" spans="1:15" x14ac:dyDescent="0.25">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row>
    <row r="77" spans="1:15" x14ac:dyDescent="0.25">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row>
    <row r="78" spans="1:15" x14ac:dyDescent="0.25">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row>
    <row r="79" spans="1:15" x14ac:dyDescent="0.25">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row>
    <row r="80" spans="1:15" x14ac:dyDescent="0.25">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row>
    <row r="81" spans="1:15" x14ac:dyDescent="0.25">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row>
    <row r="82" spans="1:15" x14ac:dyDescent="0.25">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row>
    <row r="83" spans="1:15" x14ac:dyDescent="0.25">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row>
    <row r="84" spans="1:15" x14ac:dyDescent="0.25">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row>
    <row r="85" spans="1:15" x14ac:dyDescent="0.25">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row>
    <row r="86" spans="1:15" x14ac:dyDescent="0.25">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row>
    <row r="87" spans="1:15" x14ac:dyDescent="0.25">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row>
    <row r="88" spans="1:15" x14ac:dyDescent="0.25">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row>
  </sheetData>
  <sortState xmlns:xlrd2="http://schemas.microsoft.com/office/spreadsheetml/2017/richdata2" ref="D5:F87">
    <sortCondition ref="F5:F87"/>
  </sortState>
  <mergeCells count="1">
    <mergeCell ref="S20:T20"/>
  </mergeCells>
  <phoneticPr fontId="4" type="noConversion"/>
  <conditionalFormatting sqref="B5:N88">
    <cfRule type="expression" dxfId="37"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tabSelected="1" zoomScale="115" zoomScaleNormal="115" workbookViewId="0">
      <selection activeCell="B5" sqref="B5"/>
    </sheetView>
  </sheetViews>
  <sheetFormatPr defaultRowHeight="15" x14ac:dyDescent="0.25"/>
  <cols>
    <col min="1" max="1" width="22.28515625" customWidth="1"/>
    <col min="2" max="2" width="18.5703125" customWidth="1"/>
    <col min="3" max="5" width="18" customWidth="1"/>
    <col min="6" max="6" width="21.28515625" customWidth="1"/>
  </cols>
  <sheetData>
    <row r="1" spans="1:5" ht="20.25" thickBot="1" x14ac:dyDescent="0.35">
      <c r="A1" s="10" t="s">
        <v>140</v>
      </c>
      <c r="B1" s="10"/>
      <c r="C1" s="10"/>
    </row>
    <row r="2" spans="1:5" ht="15.75"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8" t="s">
        <v>143</v>
      </c>
      <c r="C7" s="8" t="s">
        <v>144</v>
      </c>
      <c r="D7" s="8" t="s">
        <v>191</v>
      </c>
      <c r="E7" s="8" t="s">
        <v>137</v>
      </c>
    </row>
    <row r="8" spans="1:5" x14ac:dyDescent="0.25">
      <c r="A8" t="s">
        <v>46</v>
      </c>
      <c r="B8">
        <f>COUNTIFS(Location,A8)</f>
        <v>40</v>
      </c>
      <c r="C8" s="9">
        <f>SUMIFS(Amount_Paid,Location,A8)</f>
        <v>24082.739999999998</v>
      </c>
      <c r="D8">
        <f>SUMIFS(tbl_MC[Over Due By],Location,$A8)</f>
        <v>86</v>
      </c>
      <c r="E8" s="9">
        <f>SUMIFS(Late_Charge,Location,$A8)</f>
        <v>0</v>
      </c>
    </row>
    <row r="9" spans="1:5" x14ac:dyDescent="0.25">
      <c r="A9" t="s">
        <v>48</v>
      </c>
      <c r="B9">
        <f>COUNTIFS(Location,A9)</f>
        <v>44</v>
      </c>
      <c r="C9" s="9">
        <f>SUMIFS(Amount_Paid,Location,A9)</f>
        <v>21629.190000000006</v>
      </c>
      <c r="D9">
        <f>SUMIFS(tbl_MC[Over Due By],Location,$A9)</f>
        <v>131</v>
      </c>
      <c r="E9" s="9">
        <f>SUMIFS(Late_Charge,Location,$A9)</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C15"/>
    </sheetView>
  </sheetViews>
  <sheetFormatPr defaultRowHeight="15" x14ac:dyDescent="0.25"/>
  <cols>
    <col min="1" max="1" width="13.28515625" style="13" customWidth="1"/>
    <col min="2" max="2" width="9.140625" style="4"/>
    <col min="3" max="3" width="24.5703125" customWidth="1"/>
  </cols>
  <sheetData>
    <row r="1" spans="1:3" ht="20.25" thickBot="1" x14ac:dyDescent="0.35">
      <c r="A1" s="17" t="s">
        <v>168</v>
      </c>
      <c r="B1" s="17"/>
      <c r="C1" s="17"/>
    </row>
    <row r="2" spans="1:3" ht="15.75" thickTop="1" x14ac:dyDescent="0.25"/>
    <row r="3" spans="1:3" x14ac:dyDescent="0.25">
      <c r="A3" s="14" t="s">
        <v>153</v>
      </c>
      <c r="B3" s="15" t="s">
        <v>154</v>
      </c>
      <c r="C3" s="16" t="s">
        <v>155</v>
      </c>
    </row>
    <row r="4" spans="1:3" x14ac:dyDescent="0.25">
      <c r="A4" s="13">
        <v>43831</v>
      </c>
      <c r="B4" s="4" t="str">
        <f>TEXT(A4,"ddd")</f>
        <v>Wed</v>
      </c>
      <c r="C4" t="s">
        <v>156</v>
      </c>
    </row>
    <row r="5" spans="1:3" x14ac:dyDescent="0.25">
      <c r="A5" s="13">
        <v>43857</v>
      </c>
      <c r="B5" s="4" t="str">
        <f t="shared" ref="B5:B15" si="0">TEXT(A5,"ddd")</f>
        <v>Mon</v>
      </c>
      <c r="C5" t="s">
        <v>157</v>
      </c>
    </row>
    <row r="6" spans="1:3" x14ac:dyDescent="0.25">
      <c r="A6" s="13">
        <v>43931</v>
      </c>
      <c r="B6" s="4" t="str">
        <f t="shared" si="0"/>
        <v>Fri</v>
      </c>
      <c r="C6" t="s">
        <v>159</v>
      </c>
    </row>
    <row r="7" spans="1:3" x14ac:dyDescent="0.25">
      <c r="A7" s="13">
        <v>43932</v>
      </c>
      <c r="B7" s="4" t="str">
        <f t="shared" si="0"/>
        <v>Sat</v>
      </c>
      <c r="C7" t="s">
        <v>160</v>
      </c>
    </row>
    <row r="8" spans="1:3" x14ac:dyDescent="0.25">
      <c r="A8" s="13">
        <v>43933</v>
      </c>
      <c r="B8" s="4" t="str">
        <f t="shared" si="0"/>
        <v>Sun</v>
      </c>
      <c r="C8" t="s">
        <v>161</v>
      </c>
    </row>
    <row r="9" spans="1:3" x14ac:dyDescent="0.25">
      <c r="A9" s="13">
        <v>43934</v>
      </c>
      <c r="B9" s="4" t="str">
        <f t="shared" si="0"/>
        <v>Mon</v>
      </c>
      <c r="C9" t="s">
        <v>162</v>
      </c>
    </row>
    <row r="10" spans="1:3" x14ac:dyDescent="0.25">
      <c r="A10" s="13">
        <v>43946</v>
      </c>
      <c r="B10" s="4" t="str">
        <f t="shared" si="0"/>
        <v>Sat</v>
      </c>
      <c r="C10" t="s">
        <v>163</v>
      </c>
    </row>
    <row r="11" spans="1:3" x14ac:dyDescent="0.25">
      <c r="A11" s="13">
        <v>43990</v>
      </c>
      <c r="B11" s="4" t="str">
        <f t="shared" si="0"/>
        <v>Mon</v>
      </c>
      <c r="C11" t="s">
        <v>164</v>
      </c>
    </row>
    <row r="12" spans="1:3" x14ac:dyDescent="0.25">
      <c r="A12" s="13">
        <v>44109</v>
      </c>
      <c r="B12" s="4" t="str">
        <f t="shared" si="0"/>
        <v>Mon</v>
      </c>
      <c r="C12" t="s">
        <v>158</v>
      </c>
    </row>
    <row r="13" spans="1:3" x14ac:dyDescent="0.25">
      <c r="A13" s="13">
        <v>44190</v>
      </c>
      <c r="B13" s="4" t="str">
        <f t="shared" si="0"/>
        <v>Fri</v>
      </c>
      <c r="C13" t="s">
        <v>165</v>
      </c>
    </row>
    <row r="14" spans="1:3" x14ac:dyDescent="0.25">
      <c r="A14" s="13">
        <v>44191</v>
      </c>
      <c r="B14" s="4" t="str">
        <f t="shared" si="0"/>
        <v>Sat</v>
      </c>
      <c r="C14" t="s">
        <v>166</v>
      </c>
    </row>
    <row r="15" spans="1:3" x14ac:dyDescent="0.25">
      <c r="A15" s="13">
        <v>44193</v>
      </c>
      <c r="B15" s="4" t="str">
        <f t="shared" si="0"/>
        <v>Mon</v>
      </c>
      <c r="C15" t="s">
        <v>167</v>
      </c>
    </row>
    <row r="19" spans="1:3" x14ac:dyDescent="0.25">
      <c r="A19" t="s">
        <v>184</v>
      </c>
      <c r="B19"/>
    </row>
    <row r="20" spans="1:3" x14ac:dyDescent="0.25">
      <c r="A20" s="16" t="s">
        <v>185</v>
      </c>
      <c r="B20" s="16" t="s">
        <v>186</v>
      </c>
      <c r="C20" s="16"/>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studio750</cp:lastModifiedBy>
  <dcterms:created xsi:type="dcterms:W3CDTF">2019-12-02T06:01:41Z</dcterms:created>
  <dcterms:modified xsi:type="dcterms:W3CDTF">2020-02-18T05:40:30Z</dcterms:modified>
</cp:coreProperties>
</file>