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ctav\posgrado\Repositorios Master\modelos dl\Multi Layer Perceptron\"/>
    </mc:Choice>
  </mc:AlternateContent>
  <xr:revisionPtr revIDLastSave="0" documentId="13_ncr:1_{A605B558-5701-43C4-8B73-D172C9FEDE32}" xr6:coauthVersionLast="47" xr6:coauthVersionMax="47" xr10:uidLastSave="{00000000-0000-0000-0000-000000000000}"/>
  <bookViews>
    <workbookView xWindow="45960" yWindow="-120" windowWidth="38640" windowHeight="21120" xr2:uid="{A2F18437-323D-4BF3-893B-852504B3BFD8}"/>
  </bookViews>
  <sheets>
    <sheet name="MLP" sheetId="2" r:id="rId1"/>
  </sheets>
  <definedNames>
    <definedName name="DatosExternos_1" localSheetId="0" hidden="1">MLP!$A$1:$B$10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2" l="1"/>
  <c r="I33" i="2" s="1"/>
  <c r="J33" i="2" s="1"/>
  <c r="T12" i="2" s="1"/>
  <c r="H31" i="2"/>
  <c r="I31" i="2" s="1"/>
  <c r="J31" i="2" s="1"/>
  <c r="T11" i="2" s="1"/>
  <c r="H29" i="2"/>
  <c r="I29" i="2" s="1"/>
  <c r="J29" i="2" s="1"/>
  <c r="T10" i="2" s="1"/>
  <c r="H27" i="2"/>
  <c r="I27" i="2" s="1"/>
  <c r="J27" i="2" s="1"/>
  <c r="T9" i="2" s="1"/>
  <c r="H25" i="2"/>
  <c r="I25" i="2" s="1"/>
  <c r="J25" i="2" s="1"/>
  <c r="T8" i="2" s="1"/>
  <c r="H23" i="2"/>
  <c r="I23" i="2" s="1"/>
  <c r="J23" i="2" s="1"/>
  <c r="T7" i="2" s="1"/>
  <c r="H21" i="2"/>
  <c r="I21" i="2" s="1"/>
  <c r="J21" i="2" s="1"/>
  <c r="T6" i="2" s="1"/>
  <c r="H19" i="2"/>
  <c r="I19" i="2" s="1"/>
  <c r="J19" i="2" s="1"/>
  <c r="T5" i="2" s="1"/>
  <c r="H17" i="2"/>
  <c r="I17" i="2" s="1"/>
  <c r="J17" i="2" s="1"/>
  <c r="T4" i="2" s="1"/>
  <c r="H15" i="2"/>
  <c r="I15" i="2" s="1"/>
  <c r="J15" i="2" s="1"/>
  <c r="T3" i="2" s="1"/>
  <c r="H13" i="2"/>
  <c r="I13" i="2" s="1"/>
  <c r="J13" i="2" s="1"/>
  <c r="T2" i="2" s="1"/>
  <c r="Q12" i="2"/>
  <c r="S12" i="2" s="1"/>
  <c r="Q11" i="2"/>
  <c r="S11" i="2" s="1"/>
  <c r="Q10" i="2"/>
  <c r="S10" i="2" s="1"/>
  <c r="Q9" i="2"/>
  <c r="S9" i="2" s="1"/>
  <c r="Q8" i="2"/>
  <c r="S8" i="2" s="1"/>
  <c r="Q7" i="2"/>
  <c r="S7" i="2" s="1"/>
  <c r="Q6" i="2"/>
  <c r="S6" i="2" s="1"/>
  <c r="Q5" i="2"/>
  <c r="S5" i="2" s="1"/>
  <c r="Q4" i="2"/>
  <c r="S4" i="2" s="1"/>
  <c r="Q3" i="2"/>
  <c r="S3" i="2" s="1"/>
  <c r="Q2" i="2"/>
  <c r="S2" i="2" s="1"/>
  <c r="C2" i="2"/>
  <c r="D2" i="2" s="1"/>
  <c r="H28" i="2"/>
  <c r="I28" i="2" s="1"/>
  <c r="J28" i="2" s="1"/>
  <c r="H18" i="2"/>
  <c r="I18" i="2" s="1"/>
  <c r="J18" i="2" s="1"/>
  <c r="H30" i="2"/>
  <c r="I30" i="2" s="1"/>
  <c r="J30" i="2" s="1"/>
  <c r="H20" i="2"/>
  <c r="I20" i="2" s="1"/>
  <c r="J20" i="2" s="1"/>
  <c r="R6" i="2" s="1"/>
  <c r="H32" i="2"/>
  <c r="I32" i="2" s="1"/>
  <c r="J32" i="2" s="1"/>
  <c r="H22" i="2"/>
  <c r="I22" i="2" s="1"/>
  <c r="J22" i="2" s="1"/>
  <c r="H12" i="2"/>
  <c r="I12" i="2" s="1"/>
  <c r="J12" i="2" s="1"/>
  <c r="H24" i="2"/>
  <c r="I24" i="2" s="1"/>
  <c r="J24" i="2" s="1"/>
  <c r="R8" i="2" s="1"/>
  <c r="H14" i="2"/>
  <c r="I14" i="2" s="1"/>
  <c r="J14" i="2" s="1"/>
  <c r="H26" i="2"/>
  <c r="I26" i="2" s="1"/>
  <c r="J26" i="2" s="1"/>
  <c r="H16" i="2"/>
  <c r="I16" i="2" s="1"/>
  <c r="J16" i="2" s="1"/>
  <c r="C8" i="2"/>
  <c r="D8" i="2" s="1"/>
  <c r="C4" i="2"/>
  <c r="D4" i="2" s="1"/>
  <c r="C3" i="2"/>
  <c r="D3" i="2" s="1"/>
  <c r="C10" i="2"/>
  <c r="D10" i="2" s="1"/>
  <c r="C6" i="2"/>
  <c r="D6" i="2" s="1"/>
  <c r="C7" i="2"/>
  <c r="D7" i="2" s="1"/>
  <c r="C9" i="2"/>
  <c r="D9" i="2" s="1"/>
  <c r="C5" i="2"/>
  <c r="D5" i="2" s="1"/>
  <c r="K22" i="2" l="1"/>
  <c r="L22" i="2" s="1"/>
  <c r="V7" i="2" s="1"/>
  <c r="R7" i="2"/>
  <c r="R10" i="2"/>
  <c r="K28" i="2"/>
  <c r="L28" i="2" s="1"/>
  <c r="V10" i="2" s="1"/>
  <c r="K26" i="2"/>
  <c r="L26" i="2" s="1"/>
  <c r="V9" i="2" s="1"/>
  <c r="R9" i="2"/>
  <c r="K32" i="2"/>
  <c r="L32" i="2" s="1"/>
  <c r="V12" i="2" s="1"/>
  <c r="R12" i="2"/>
  <c r="R11" i="2"/>
  <c r="K30" i="2"/>
  <c r="L30" i="2" s="1"/>
  <c r="V11" i="2" s="1"/>
  <c r="R3" i="2"/>
  <c r="K14" i="2"/>
  <c r="L14" i="2" s="1"/>
  <c r="V3" i="2" s="1"/>
  <c r="K12" i="2"/>
  <c r="L12" i="2" s="1"/>
  <c r="V2" i="2" s="1"/>
  <c r="R2" i="2"/>
  <c r="D12" i="2"/>
  <c r="R4" i="2"/>
  <c r="K16" i="2"/>
  <c r="L16" i="2" s="1"/>
  <c r="V4" i="2" s="1"/>
  <c r="K18" i="2"/>
  <c r="L18" i="2" s="1"/>
  <c r="V5" i="2" s="1"/>
  <c r="R5" i="2"/>
  <c r="K24" i="2"/>
  <c r="L24" i="2" s="1"/>
  <c r="V8" i="2" s="1"/>
  <c r="K20" i="2"/>
  <c r="L20" i="2" s="1"/>
  <c r="V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E6F863-2768-4C9D-B752-3E7F04CD5A07}" keepAlive="1" name="Consulta - MLP" description="Conexión a la consulta 'MLP' en el libro." type="5" refreshedVersion="8" background="1" saveData="1">
    <dbPr connection="Provider=Microsoft.Mashup.OleDb.1;Data Source=$Workbook$;Location=MLP;Extended Properties=&quot;&quot;" command="SELECT * FROM [MLP]"/>
  </connection>
</connections>
</file>

<file path=xl/sharedStrings.xml><?xml version="1.0" encoding="utf-8"?>
<sst xmlns="http://schemas.openxmlformats.org/spreadsheetml/2006/main" count="28" uniqueCount="24">
  <si>
    <t>x</t>
  </si>
  <si>
    <t>y</t>
  </si>
  <si>
    <t>f(x)</t>
  </si>
  <si>
    <r>
      <t>z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w</t>
    </r>
    <r>
      <rPr>
        <vertAlign val="subscript"/>
        <sz val="11"/>
        <color theme="1"/>
        <rFont val="Aptos Narrow"/>
        <family val="2"/>
        <scheme val="minor"/>
      </rPr>
      <t>11</t>
    </r>
    <r>
      <rPr>
        <vertAlign val="superscript"/>
        <sz val="11"/>
        <color theme="1"/>
        <rFont val="Aptos Narrow"/>
        <family val="2"/>
        <scheme val="minor"/>
      </rPr>
      <t>(1)</t>
    </r>
    <r>
      <rPr>
        <sz val="11"/>
        <color theme="1"/>
        <rFont val="Aptos Narrow"/>
        <family val="2"/>
        <scheme val="minor"/>
      </rPr>
      <t>x + b</t>
    </r>
    <r>
      <rPr>
        <vertAlign val="subscript"/>
        <sz val="11"/>
        <color theme="1"/>
        <rFont val="Aptos Narrow"/>
        <family val="2"/>
        <scheme val="minor"/>
      </rPr>
      <t>1</t>
    </r>
    <r>
      <rPr>
        <vertAlign val="superscript"/>
        <sz val="11"/>
        <color theme="1"/>
        <rFont val="Aptos Narrow"/>
        <family val="2"/>
        <scheme val="minor"/>
      </rPr>
      <t>(1)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</si>
  <si>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 SoftPlus(z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>)</t>
    </r>
  </si>
  <si>
    <r>
      <t>a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SoftPlus(z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>)</t>
    </r>
  </si>
  <si>
    <r>
      <t>f(x) = w</t>
    </r>
    <r>
      <rPr>
        <vertAlign val="subscript"/>
        <sz val="11"/>
        <color theme="1"/>
        <rFont val="Aptos Narrow"/>
        <family val="2"/>
        <scheme val="minor"/>
      </rPr>
      <t>11</t>
    </r>
    <r>
      <rPr>
        <vertAlign val="superscript"/>
        <sz val="11"/>
        <color theme="1"/>
        <rFont val="Aptos Narrow"/>
        <family val="2"/>
        <scheme val="minor"/>
      </rPr>
      <t>(2)</t>
    </r>
    <r>
      <rPr>
        <sz val="11"/>
        <color theme="1"/>
        <rFont val="Aptos Narrow"/>
        <family val="2"/>
        <scheme val="minor"/>
      </rPr>
      <t>a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+ w</t>
    </r>
    <r>
      <rPr>
        <vertAlign val="subscript"/>
        <sz val="11"/>
        <color theme="1"/>
        <rFont val="Aptos Narrow"/>
        <family val="2"/>
        <scheme val="minor"/>
      </rPr>
      <t>21</t>
    </r>
    <r>
      <rPr>
        <vertAlign val="superscript"/>
        <sz val="11"/>
        <color theme="1"/>
        <rFont val="Aptos Narrow"/>
        <family val="2"/>
        <scheme val="minor"/>
      </rPr>
      <t>(2)</t>
    </r>
    <r>
      <rPr>
        <sz val="11"/>
        <color theme="1"/>
        <rFont val="Aptos Narrow"/>
        <family val="2"/>
        <scheme val="minor"/>
      </rPr>
      <t>a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+ b</t>
    </r>
    <r>
      <rPr>
        <vertAlign val="subscript"/>
        <sz val="11"/>
        <color theme="1"/>
        <rFont val="Aptos Narrow"/>
        <family val="2"/>
        <scheme val="minor"/>
      </rPr>
      <t>1</t>
    </r>
    <r>
      <rPr>
        <vertAlign val="superscript"/>
        <sz val="11"/>
        <color theme="1"/>
        <rFont val="Aptos Narrow"/>
        <family val="2"/>
        <scheme val="minor"/>
      </rPr>
      <t>(2)</t>
    </r>
  </si>
  <si>
    <r>
      <t>w</t>
    </r>
    <r>
      <rPr>
        <vertAlign val="subscript"/>
        <sz val="11"/>
        <color theme="1"/>
        <rFont val="Aptos Narrow"/>
        <family val="2"/>
        <scheme val="minor"/>
      </rPr>
      <t>11</t>
    </r>
    <r>
      <rPr>
        <vertAlign val="superscript"/>
        <sz val="11"/>
        <color theme="1"/>
        <rFont val="Aptos Narrow"/>
        <family val="2"/>
        <scheme val="minor"/>
      </rPr>
      <t>(1)</t>
    </r>
  </si>
  <si>
    <r>
      <t>w</t>
    </r>
    <r>
      <rPr>
        <vertAlign val="subscript"/>
        <sz val="11"/>
        <color theme="1"/>
        <rFont val="Aptos Narrow"/>
        <family val="2"/>
        <scheme val="minor"/>
      </rPr>
      <t>12</t>
    </r>
    <r>
      <rPr>
        <vertAlign val="superscript"/>
        <sz val="11"/>
        <color theme="1"/>
        <rFont val="Aptos Narrow"/>
        <family val="2"/>
        <scheme val="minor"/>
      </rPr>
      <t>(1)</t>
    </r>
  </si>
  <si>
    <r>
      <t>z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= w</t>
    </r>
    <r>
      <rPr>
        <vertAlign val="subscript"/>
        <sz val="11"/>
        <color theme="1"/>
        <rFont val="Aptos Narrow"/>
        <family val="2"/>
        <scheme val="minor"/>
      </rPr>
      <t>12</t>
    </r>
    <r>
      <rPr>
        <vertAlign val="superscript"/>
        <sz val="11"/>
        <color theme="1"/>
        <rFont val="Aptos Narrow"/>
        <family val="2"/>
        <scheme val="minor"/>
      </rPr>
      <t>(1)</t>
    </r>
    <r>
      <rPr>
        <sz val="11"/>
        <color theme="1"/>
        <rFont val="Aptos Narrow"/>
        <family val="2"/>
        <scheme val="minor"/>
      </rPr>
      <t>x + b</t>
    </r>
    <r>
      <rPr>
        <vertAlign val="subscript"/>
        <sz val="11"/>
        <color theme="1"/>
        <rFont val="Aptos Narrow"/>
        <family val="2"/>
        <scheme val="minor"/>
      </rPr>
      <t>2</t>
    </r>
    <r>
      <rPr>
        <vertAlign val="superscript"/>
        <sz val="11"/>
        <color theme="1"/>
        <rFont val="Aptos Narrow"/>
        <family val="2"/>
        <scheme val="minor"/>
      </rPr>
      <t>(1)</t>
    </r>
  </si>
  <si>
    <r>
      <t>W</t>
    </r>
    <r>
      <rPr>
        <b/>
        <vertAlign val="superscript"/>
        <sz val="11"/>
        <color theme="1"/>
        <rFont val="Aptos Narrow"/>
        <family val="2"/>
        <scheme val="minor"/>
      </rPr>
      <t>(1)</t>
    </r>
  </si>
  <si>
    <r>
      <t>b</t>
    </r>
    <r>
      <rPr>
        <b/>
        <vertAlign val="superscript"/>
        <sz val="11"/>
        <color theme="1"/>
        <rFont val="Aptos Narrow"/>
        <family val="2"/>
        <scheme val="minor"/>
      </rPr>
      <t>(1)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</si>
  <si>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1</t>
    </r>
    <r>
      <rPr>
        <vertAlign val="superscript"/>
        <sz val="11"/>
        <color theme="1"/>
        <rFont val="Aptos Narrow"/>
        <family val="2"/>
        <scheme val="minor"/>
      </rPr>
      <t>(1)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</si>
  <si>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2</t>
    </r>
    <r>
      <rPr>
        <vertAlign val="superscript"/>
        <sz val="11"/>
        <color theme="1"/>
        <rFont val="Aptos Narrow"/>
        <family val="2"/>
        <scheme val="minor"/>
      </rPr>
      <t>(1)</t>
    </r>
  </si>
  <si>
    <r>
      <t>W</t>
    </r>
    <r>
      <rPr>
        <b/>
        <vertAlign val="superscript"/>
        <sz val="11"/>
        <color theme="1"/>
        <rFont val="Aptos Narrow"/>
        <family val="2"/>
        <scheme val="minor"/>
      </rPr>
      <t>(2)</t>
    </r>
  </si>
  <si>
    <r>
      <t>w</t>
    </r>
    <r>
      <rPr>
        <vertAlign val="subscript"/>
        <sz val="11"/>
        <color theme="1"/>
        <rFont val="Aptos Narrow"/>
        <family val="2"/>
        <scheme val="minor"/>
      </rPr>
      <t>11</t>
    </r>
    <r>
      <rPr>
        <vertAlign val="superscript"/>
        <sz val="11"/>
        <color theme="1"/>
        <rFont val="Aptos Narrow"/>
        <family val="2"/>
        <scheme val="minor"/>
      </rPr>
      <t>(2)</t>
    </r>
  </si>
  <si>
    <r>
      <t>w</t>
    </r>
    <r>
      <rPr>
        <vertAlign val="subscript"/>
        <sz val="11"/>
        <color theme="1"/>
        <rFont val="Aptos Narrow"/>
        <family val="2"/>
        <scheme val="minor"/>
      </rPr>
      <t>21</t>
    </r>
    <r>
      <rPr>
        <vertAlign val="superscript"/>
        <sz val="11"/>
        <color theme="1"/>
        <rFont val="Aptos Narrow"/>
        <family val="2"/>
        <scheme val="minor"/>
      </rPr>
      <t>(2)</t>
    </r>
  </si>
  <si>
    <r>
      <t>b</t>
    </r>
    <r>
      <rPr>
        <b/>
        <vertAlign val="superscript"/>
        <sz val="11"/>
        <color theme="1"/>
        <rFont val="Aptos Narrow"/>
        <family val="2"/>
        <scheme val="minor"/>
      </rPr>
      <t>(2)</t>
    </r>
  </si>
  <si>
    <r>
      <t>b</t>
    </r>
    <r>
      <rPr>
        <vertAlign val="subscript"/>
        <sz val="11"/>
        <color theme="1"/>
        <rFont val="Aptos Narrow"/>
        <family val="2"/>
        <scheme val="minor"/>
      </rPr>
      <t>1</t>
    </r>
    <r>
      <rPr>
        <vertAlign val="superscript"/>
        <sz val="11"/>
        <color theme="1"/>
        <rFont val="Aptos Narrow"/>
        <family val="2"/>
        <scheme val="minor"/>
      </rPr>
      <t>(2)</t>
    </r>
  </si>
  <si>
    <t>y_hat</t>
  </si>
  <si>
    <t>diff^2</t>
  </si>
  <si>
    <t>MSE</t>
  </si>
  <si>
    <r>
      <t>a</t>
    </r>
    <r>
      <rPr>
        <vertAlign val="superscript"/>
        <sz val="11"/>
        <color theme="1"/>
        <rFont val="Aptos Narrow"/>
        <family val="2"/>
        <scheme val="minor"/>
      </rPr>
      <t>(1)</t>
    </r>
  </si>
  <si>
    <r>
      <t>a</t>
    </r>
    <r>
      <rPr>
        <vertAlign val="superscript"/>
        <sz val="11"/>
        <color theme="1"/>
        <rFont val="Aptos Narrow"/>
        <family val="2"/>
        <scheme val="minor"/>
      </rPr>
      <t>(2)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</si>
</sst>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164" fontId="0" fillId="2" borderId="8" xfId="0" applyNumberFormat="1" applyFill="1" applyBorder="1" applyAlignment="1">
      <alignment horizontal="right"/>
    </xf>
    <xf numFmtId="164" fontId="0" fillId="2" borderId="9" xfId="0" applyNumberFormat="1" applyFill="1" applyBorder="1" applyAlignment="1">
      <alignment horizontal="right"/>
    </xf>
    <xf numFmtId="164" fontId="0" fillId="3" borderId="12" xfId="0" applyNumberFormat="1" applyFill="1" applyBorder="1" applyAlignment="1">
      <alignment horizontal="right"/>
    </xf>
    <xf numFmtId="164" fontId="0" fillId="3" borderId="13" xfId="0" applyNumberFormat="1" applyFill="1" applyBorder="1" applyAlignment="1">
      <alignment horizontal="right"/>
    </xf>
    <xf numFmtId="164" fontId="0" fillId="2" borderId="10" xfId="0" applyNumberFormat="1" applyFill="1" applyBorder="1" applyAlignment="1">
      <alignment horizontal="right"/>
    </xf>
    <xf numFmtId="164" fontId="0" fillId="2" borderId="11" xfId="0" applyNumberFormat="1" applyFill="1" applyBorder="1" applyAlignment="1">
      <alignment horizontal="right"/>
    </xf>
    <xf numFmtId="165" fontId="0" fillId="2" borderId="7" xfId="0" applyNumberFormat="1" applyFill="1" applyBorder="1"/>
    <xf numFmtId="165" fontId="0" fillId="3" borderId="7" xfId="0" applyNumberFormat="1" applyFill="1" applyBorder="1"/>
    <xf numFmtId="0" fontId="2" fillId="5" borderId="0" xfId="0" applyFont="1" applyFill="1"/>
    <xf numFmtId="166" fontId="0" fillId="0" borderId="0" xfId="0" applyNumberFormat="1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6" fontId="0" fillId="2" borderId="0" xfId="0" applyNumberFormat="1" applyFill="1"/>
    <xf numFmtId="166" fontId="0" fillId="3" borderId="0" xfId="0" applyNumberFormat="1" applyFill="1"/>
    <xf numFmtId="164" fontId="0" fillId="4" borderId="0" xfId="0" applyNumberFormat="1" applyFill="1"/>
    <xf numFmtId="165" fontId="2" fillId="5" borderId="0" xfId="0" applyNumberFormat="1" applyFont="1" applyFill="1"/>
    <xf numFmtId="164" fontId="0" fillId="4" borderId="7" xfId="0" applyNumberForma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3">
    <dxf>
      <numFmt numFmtId="166" formatCode="0.0000"/>
    </dxf>
    <dxf>
      <numFmt numFmtId="166" formatCode="0.000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MLP!$B$1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MLP!$A$2:$A$10</c:f>
              <c:numCache>
                <c:formatCode>General</c:formatCode>
                <c:ptCount val="9"/>
                <c:pt idx="0">
                  <c:v>0</c:v>
                </c:pt>
                <c:pt idx="1">
                  <c:v>0.128</c:v>
                </c:pt>
                <c:pt idx="2">
                  <c:v>0.24099999999999999</c:v>
                </c:pt>
                <c:pt idx="3">
                  <c:v>0.34200000000000003</c:v>
                </c:pt>
                <c:pt idx="4">
                  <c:v>0.501</c:v>
                </c:pt>
                <c:pt idx="5">
                  <c:v>0.627</c:v>
                </c:pt>
                <c:pt idx="6">
                  <c:v>0.82699999999999996</c:v>
                </c:pt>
                <c:pt idx="7">
                  <c:v>0.92500000000000004</c:v>
                </c:pt>
                <c:pt idx="8">
                  <c:v>1</c:v>
                </c:pt>
              </c:numCache>
            </c:numRef>
          </c:xVal>
          <c:yVal>
            <c:numRef>
              <c:f>MLP!$B$2:$B$10</c:f>
              <c:numCache>
                <c:formatCode>General</c:formatCode>
                <c:ptCount val="9"/>
                <c:pt idx="0">
                  <c:v>0</c:v>
                </c:pt>
                <c:pt idx="1">
                  <c:v>0.19500000000000001</c:v>
                </c:pt>
                <c:pt idx="2">
                  <c:v>0.48499999999999999</c:v>
                </c:pt>
                <c:pt idx="3">
                  <c:v>0.84399999999999997</c:v>
                </c:pt>
                <c:pt idx="4">
                  <c:v>1</c:v>
                </c:pt>
                <c:pt idx="5">
                  <c:v>0.91900000000000004</c:v>
                </c:pt>
                <c:pt idx="6">
                  <c:v>0.34300000000000003</c:v>
                </c:pt>
                <c:pt idx="7">
                  <c:v>0.187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A-49FF-BDDD-DD01D5182BE0}"/>
            </c:ext>
          </c:extLst>
        </c:ser>
        <c:ser>
          <c:idx val="1"/>
          <c:order val="1"/>
          <c:tx>
            <c:strRef>
              <c:f>MLP!$R$1</c:f>
              <c:strCache>
                <c:ptCount val="1"/>
                <c:pt idx="0">
                  <c:v>a(1)</c:v>
                </c:pt>
              </c:strCache>
            </c:strRef>
          </c:tx>
          <c:spPr>
            <a:ln w="25400" cap="rnd">
              <a:solidFill>
                <a:schemeClr val="tx2">
                  <a:lumMod val="25000"/>
                  <a:lumOff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MLP!$Q$2:$Q$12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MLP!$R$2:$R$12</c:f>
              <c:numCache>
                <c:formatCode>0.0000</c:formatCode>
                <c:ptCount val="11"/>
                <c:pt idx="0">
                  <c:v>0.97407698418010669</c:v>
                </c:pt>
                <c:pt idx="1">
                  <c:v>0.60719172484078188</c:v>
                </c:pt>
                <c:pt idx="2">
                  <c:v>0.3528812144609918</c:v>
                </c:pt>
                <c:pt idx="3">
                  <c:v>0.19423456547207915</c:v>
                </c:pt>
                <c:pt idx="4">
                  <c:v>0.10310617448159064</c:v>
                </c:pt>
                <c:pt idx="5">
                  <c:v>5.3562776217963091E-2</c:v>
                </c:pt>
                <c:pt idx="6">
                  <c:v>2.7494243627915454E-2</c:v>
                </c:pt>
                <c:pt idx="7">
                  <c:v>1.4023511712459632E-2</c:v>
                </c:pt>
                <c:pt idx="8">
                  <c:v>7.1291256592369351E-3</c:v>
                </c:pt>
                <c:pt idx="9">
                  <c:v>3.6180879278938233E-3</c:v>
                </c:pt>
                <c:pt idx="10">
                  <c:v>1.8346208305892689E-3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A-49FF-BDDD-DD01D5182BE0}"/>
            </c:ext>
          </c:extLst>
        </c:ser>
        <c:ser>
          <c:idx val="2"/>
          <c:order val="2"/>
          <c:tx>
            <c:strRef>
              <c:f>MLP!$T$1</c:f>
              <c:strCache>
                <c:ptCount val="1"/>
                <c:pt idx="0">
                  <c:v>a(2)</c:v>
                </c:pt>
              </c:strCache>
            </c:strRef>
          </c:tx>
          <c:spPr>
            <a:ln w="25400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20000"/>
                    <a:lumOff val="80000"/>
                  </a:schemeClr>
                </a:solidFill>
              </a:ln>
              <a:effectLst/>
            </c:spPr>
          </c:marker>
          <c:xVal>
            <c:numRef>
              <c:f>MLP!$S$2:$S$12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MLP!$T$2:$T$12</c:f>
              <c:numCache>
                <c:formatCode>0.0000</c:formatCode>
                <c:ptCount val="11"/>
                <c:pt idx="0">
                  <c:v>1.8149927917809779E-2</c:v>
                </c:pt>
                <c:pt idx="1">
                  <c:v>2.4446984731386682E-2</c:v>
                </c:pt>
                <c:pt idx="2">
                  <c:v>3.2893123898192995E-2</c:v>
                </c:pt>
                <c:pt idx="3">
                  <c:v>4.4193475493707099E-2</c:v>
                </c:pt>
                <c:pt idx="4">
                  <c:v>5.9262555807197116E-2</c:v>
                </c:pt>
                <c:pt idx="5">
                  <c:v>7.9269902729083866E-2</c:v>
                </c:pt>
                <c:pt idx="6">
                  <c:v>0.10568344169943564</c:v>
                </c:pt>
                <c:pt idx="7">
                  <c:v>0.14030029530998148</c:v>
                </c:pt>
                <c:pt idx="8">
                  <c:v>0.18524907417208378</c:v>
                </c:pt>
                <c:pt idx="9">
                  <c:v>0.24294276675844143</c:v>
                </c:pt>
                <c:pt idx="10">
                  <c:v>0.31596094745672065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EA-49FF-BDDD-DD01D5182BE0}"/>
            </c:ext>
          </c:extLst>
        </c:ser>
        <c:ser>
          <c:idx val="3"/>
          <c:order val="3"/>
          <c:tx>
            <c:strRef>
              <c:f>MLP!$V$1</c:f>
              <c:strCache>
                <c:ptCount val="1"/>
                <c:pt idx="0">
                  <c:v>f(x)</c:v>
                </c:pt>
              </c:strCache>
            </c:strRef>
          </c:tx>
          <c:spPr>
            <a:ln w="2540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MLP!$U$2:$U$12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MLP!$V$2:$V$12</c:f>
              <c:numCache>
                <c:formatCode>0.000</c:formatCode>
                <c:ptCount val="11"/>
                <c:pt idx="0">
                  <c:v>-8.800868930152661E-2</c:v>
                </c:pt>
                <c:pt idx="1">
                  <c:v>0.29237536725624902</c:v>
                </c:pt>
                <c:pt idx="2">
                  <c:v>0.54339079215312069</c:v>
                </c:pt>
                <c:pt idx="3">
                  <c:v>0.68128454960494178</c:v>
                </c:pt>
                <c:pt idx="4">
                  <c:v>0.73390034681275518</c:v>
                </c:pt>
                <c:pt idx="5">
                  <c:v>0.72587987546226018</c:v>
                </c:pt>
                <c:pt idx="6">
                  <c:v>0.6724126051773216</c:v>
                </c:pt>
                <c:pt idx="7">
                  <c:v>0.57978345677247645</c:v>
                </c:pt>
                <c:pt idx="8">
                  <c:v>0.44795712309797198</c:v>
                </c:pt>
                <c:pt idx="9">
                  <c:v>0.27293370720742727</c:v>
                </c:pt>
                <c:pt idx="10">
                  <c:v>4.8521326178823765E-2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EA-49FF-BDDD-DD01D518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428688"/>
        <c:axId val="2054000720"/>
      </c:scatterChart>
      <c:valAx>
        <c:axId val="2095428688"/>
        <c:scaling>
          <c:orientation val="minMax"/>
          <c:max val="1.0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54000720"/>
        <c:crosses val="autoZero"/>
        <c:crossBetween val="midCat"/>
      </c:valAx>
      <c:valAx>
        <c:axId val="205400072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9542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136525</xdr:colOff>
      <xdr:row>13</xdr:row>
      <xdr:rowOff>3175</xdr:rowOff>
    </xdr:from>
    <xdr:to>
      <xdr:col>5</xdr:col>
      <xdr:colOff>504825</xdr:colOff>
      <xdr:row>27</xdr:row>
      <xdr:rowOff>168275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FC5987B-A353-B222-3194-156871D86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123825</xdr:colOff>
      <xdr:row>5</xdr:row>
      <xdr:rowOff>142875</xdr:rowOff>
    </xdr:from>
    <xdr:to>
      <xdr:col>6</xdr:col>
      <xdr:colOff>438150</xdr:colOff>
      <xdr:row>6</xdr:row>
      <xdr:rowOff>114300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73F10BEF-3E6B-DBD1-FCAB-E4335E6CBD29}"/>
            </a:ext>
          </a:extLst>
        </xdr:cNvPr>
        <xdr:cNvCxnSpPr/>
      </xdr:nvCxnSpPr>
      <xdr:spPr>
        <a:xfrm flipV="1">
          <a:off x="1600200" y="1104900"/>
          <a:ext cx="314325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6</xdr:row>
      <xdr:rowOff>104775</xdr:rowOff>
    </xdr:from>
    <xdr:to>
      <xdr:col>6</xdr:col>
      <xdr:colOff>428625</xdr:colOff>
      <xdr:row>7</xdr:row>
      <xdr:rowOff>104775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7C4D581-5FFF-4B4F-9B66-CD2FEF498CA8}"/>
            </a:ext>
          </a:extLst>
        </xdr:cNvPr>
        <xdr:cNvCxnSpPr/>
      </xdr:nvCxnSpPr>
      <xdr:spPr>
        <a:xfrm>
          <a:off x="1590675" y="1304925"/>
          <a:ext cx="314325" cy="2381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5</xdr:row>
      <xdr:rowOff>104775</xdr:rowOff>
    </xdr:from>
    <xdr:to>
      <xdr:col>8</xdr:col>
      <xdr:colOff>714375</xdr:colOff>
      <xdr:row>5</xdr:row>
      <xdr:rowOff>104775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7244C4B2-D795-C943-EB1E-091BE68B1FAA}"/>
            </a:ext>
          </a:extLst>
        </xdr:cNvPr>
        <xdr:cNvCxnSpPr/>
      </xdr:nvCxnSpPr>
      <xdr:spPr>
        <a:xfrm>
          <a:off x="3048000" y="1066800"/>
          <a:ext cx="6381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76200</xdr:colOff>
      <xdr:row>7</xdr:row>
      <xdr:rowOff>133350</xdr:rowOff>
    </xdr:from>
    <xdr:to>
      <xdr:col>8</xdr:col>
      <xdr:colOff>714375</xdr:colOff>
      <xdr:row>7</xdr:row>
      <xdr:rowOff>133350</xdr:rowOff>
    </xdr:to>
    <xdr:cxnSp macro="">
      <xdr:nvCxnSpPr>
        <xdr:cNvPr id="15" name="Conector recto de flecha 14">
          <a:extLst>
            <a:ext uri="{FF2B5EF4-FFF2-40B4-BE49-F238E27FC236}">
              <a16:creationId xmlns:a16="http://schemas.microsoft.com/office/drawing/2014/main" id="{2675EE89-39F4-4B1A-9482-62D3F719C105}"/>
            </a:ext>
          </a:extLst>
        </xdr:cNvPr>
        <xdr:cNvCxnSpPr/>
      </xdr:nvCxnSpPr>
      <xdr:spPr>
        <a:xfrm>
          <a:off x="3048000" y="1571625"/>
          <a:ext cx="6381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5</xdr:row>
      <xdr:rowOff>104775</xdr:rowOff>
    </xdr:from>
    <xdr:to>
      <xdr:col>10</xdr:col>
      <xdr:colOff>704850</xdr:colOff>
      <xdr:row>6</xdr:row>
      <xdr:rowOff>114300</xdr:rowOff>
    </xdr:to>
    <xdr:cxnSp macro="">
      <xdr:nvCxnSpPr>
        <xdr:cNvPr id="17" name="Conector recto de flecha 16">
          <a:extLst>
            <a:ext uri="{FF2B5EF4-FFF2-40B4-BE49-F238E27FC236}">
              <a16:creationId xmlns:a16="http://schemas.microsoft.com/office/drawing/2014/main" id="{04ACB071-EF73-4EA7-CD3E-312B94946ABD}"/>
            </a:ext>
          </a:extLst>
        </xdr:cNvPr>
        <xdr:cNvCxnSpPr/>
      </xdr:nvCxnSpPr>
      <xdr:spPr>
        <a:xfrm>
          <a:off x="4800600" y="1066800"/>
          <a:ext cx="628650" cy="2476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6</xdr:row>
      <xdr:rowOff>161925</xdr:rowOff>
    </xdr:from>
    <xdr:to>
      <xdr:col>10</xdr:col>
      <xdr:colOff>695325</xdr:colOff>
      <xdr:row>7</xdr:row>
      <xdr:rowOff>133350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197A5F69-3265-2F56-3925-4EBC6A746EDA}"/>
            </a:ext>
          </a:extLst>
        </xdr:cNvPr>
        <xdr:cNvCxnSpPr/>
      </xdr:nvCxnSpPr>
      <xdr:spPr>
        <a:xfrm flipV="1">
          <a:off x="4781550" y="1362075"/>
          <a:ext cx="638175" cy="2095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4</xdr:row>
      <xdr:rowOff>95250</xdr:rowOff>
    </xdr:from>
    <xdr:to>
      <xdr:col>10</xdr:col>
      <xdr:colOff>47625</xdr:colOff>
      <xdr:row>8</xdr:row>
      <xdr:rowOff>95250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BAD201A1-6A79-7914-30D7-A23BF7EEB33A}"/>
            </a:ext>
          </a:extLst>
        </xdr:cNvPr>
        <xdr:cNvSpPr/>
      </xdr:nvSpPr>
      <xdr:spPr>
        <a:xfrm>
          <a:off x="1476375" y="857250"/>
          <a:ext cx="3295650" cy="914400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714375</xdr:colOff>
      <xdr:row>4</xdr:row>
      <xdr:rowOff>9525</xdr:rowOff>
    </xdr:from>
    <xdr:to>
      <xdr:col>12</xdr:col>
      <xdr:colOff>66675</xdr:colOff>
      <xdr:row>8</xdr:row>
      <xdr:rowOff>161925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FC2B935C-0765-5AEC-F69B-CB4EAC411400}"/>
            </a:ext>
          </a:extLst>
        </xdr:cNvPr>
        <xdr:cNvSpPr/>
      </xdr:nvSpPr>
      <xdr:spPr>
        <a:xfrm>
          <a:off x="3686175" y="771525"/>
          <a:ext cx="3581400" cy="1066800"/>
        </a:xfrm>
        <a:prstGeom prst="rect">
          <a:avLst/>
        </a:prstGeom>
        <a:noFill/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F55E6F1-AEC5-48F2-BB72-EBE45ECEAC28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x" tableColumnId="1"/>
      <queryTableField id="2" name="y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D76C23-FF0B-4818-9E31-EAF731E76DD8}" name="MLP" displayName="MLP" ref="A1:D10" tableType="queryTable" totalsRowShown="0" headerRowDxfId="2">
  <autoFilter ref="A1:D10" xr:uid="{C8D76C23-FF0B-4818-9E31-EAF731E76DD8}"/>
  <tableColumns count="4">
    <tableColumn id="1" xr3:uid="{5542064A-CDEB-4E04-8F27-1EB74B833B85}" uniqueName="1" name="x" queryTableFieldId="1"/>
    <tableColumn id="2" xr3:uid="{049F1C3F-23DA-44A2-AB0C-5B1E1EFBDE4D}" uniqueName="2" name="y" queryTableFieldId="2"/>
    <tableColumn id="3" xr3:uid="{BC979F41-4E93-43DF-BF34-1531DF9166D1}" uniqueName="3" name="y_hat" queryTableFieldId="3" dataDxfId="1">
      <calculatedColumnFormula>LN(1+EXP(MLP[[#This Row],[x]]*$H$2+$K$2))*$M$2+LN(1+EXP(MLP[[#This Row],[x]]*$I$2+$K$3))*$M$3+$O$2</calculatedColumnFormula>
    </tableColumn>
    <tableColumn id="4" xr3:uid="{564FF46B-3495-45D6-B1D8-A6E4EEEFE34C}" uniqueName="4" name="diff^2" queryTableFieldId="4" dataDxfId="0">
      <calculatedColumnFormula>(MLP[[#This Row],[y_hat]]-MLP[[#This Row],[y]])^2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171B-11DC-4FF8-A9CD-73F8344D90F7}">
  <dimension ref="A1:V33"/>
  <sheetViews>
    <sheetView tabSelected="1" workbookViewId="0">
      <selection activeCell="R38" sqref="R38"/>
    </sheetView>
  </sheetViews>
  <sheetFormatPr defaultColWidth="10.6640625" defaultRowHeight="14.25" x14ac:dyDescent="0.45"/>
  <cols>
    <col min="1" max="1" width="5.86328125" bestFit="1" customWidth="1"/>
    <col min="2" max="2" width="4.86328125" bestFit="1" customWidth="1"/>
    <col min="3" max="3" width="8" bestFit="1" customWidth="1"/>
    <col min="4" max="4" width="8.59765625" bestFit="1" customWidth="1"/>
    <col min="7" max="7" width="7.3984375" customWidth="1"/>
    <col min="8" max="8" width="15" bestFit="1" customWidth="1"/>
    <col min="10" max="10" width="14.86328125" bestFit="1" customWidth="1"/>
    <col min="12" max="12" width="25.73046875" bestFit="1" customWidth="1"/>
    <col min="16" max="16" width="7.1328125" customWidth="1"/>
    <col min="17" max="17" width="4" bestFit="1" customWidth="1"/>
    <col min="18" max="18" width="6.59765625" bestFit="1" customWidth="1"/>
    <col min="19" max="19" width="4" bestFit="1" customWidth="1"/>
    <col min="20" max="20" width="6.59765625" bestFit="1" customWidth="1"/>
    <col min="21" max="21" width="4" bestFit="1" customWidth="1"/>
    <col min="22" max="22" width="6.265625" bestFit="1" customWidth="1"/>
  </cols>
  <sheetData>
    <row r="1" spans="1:22" s="8" customFormat="1" ht="29.25" customHeight="1" thickBot="1" x14ac:dyDescent="0.5">
      <c r="A1" s="8" t="s">
        <v>0</v>
      </c>
      <c r="B1" s="8" t="s">
        <v>1</v>
      </c>
      <c r="C1" s="8" t="s">
        <v>19</v>
      </c>
      <c r="D1" s="8" t="s">
        <v>20</v>
      </c>
      <c r="H1" s="1" t="s">
        <v>7</v>
      </c>
      <c r="I1" s="1" t="s">
        <v>8</v>
      </c>
      <c r="K1" s="7" t="s">
        <v>11</v>
      </c>
      <c r="M1" s="7" t="s">
        <v>14</v>
      </c>
      <c r="O1" s="7" t="s">
        <v>17</v>
      </c>
      <c r="Q1" s="1" t="s">
        <v>0</v>
      </c>
      <c r="R1" s="26" t="s">
        <v>22</v>
      </c>
      <c r="S1" s="1" t="s">
        <v>0</v>
      </c>
      <c r="T1" s="27" t="s">
        <v>23</v>
      </c>
      <c r="U1" s="1" t="s">
        <v>0</v>
      </c>
      <c r="V1" s="28" t="s">
        <v>2</v>
      </c>
    </row>
    <row r="2" spans="1:22" ht="16.899999999999999" thickBot="1" x14ac:dyDescent="0.6">
      <c r="A2">
        <v>0</v>
      </c>
      <c r="B2">
        <v>0</v>
      </c>
      <c r="C2" s="25">
        <f>LN(1+EXP(MLP[[#This Row],[x]]*$H$2+$K$2))*$M$2+LN(1+EXP(MLP[[#This Row],[x]]*$I$2+$K$3))*$M$3+$O$2</f>
        <v>-8.800868930152661E-2</v>
      </c>
      <c r="D2" s="25">
        <f>(MLP[[#This Row],[y_hat]]-MLP[[#This Row],[y]])^2</f>
        <v>7.7455293925726447E-3</v>
      </c>
      <c r="G2" s="6" t="s">
        <v>10</v>
      </c>
      <c r="H2" s="9">
        <v>-6.8</v>
      </c>
      <c r="I2" s="10">
        <v>3.01</v>
      </c>
      <c r="J2" s="5" t="s">
        <v>12</v>
      </c>
      <c r="K2" s="11">
        <v>0.5</v>
      </c>
      <c r="L2" s="5" t="s">
        <v>15</v>
      </c>
      <c r="M2" s="13">
        <v>-1.0900000000000001</v>
      </c>
      <c r="N2" s="5" t="s">
        <v>18</v>
      </c>
      <c r="O2" s="15">
        <v>1.03</v>
      </c>
      <c r="Q2">
        <f>G12</f>
        <v>0</v>
      </c>
      <c r="R2" s="29">
        <f>J12</f>
        <v>0.97407698418010669</v>
      </c>
      <c r="S2">
        <f>Q2</f>
        <v>0</v>
      </c>
      <c r="T2" s="30">
        <f>J13</f>
        <v>1.8149927917809779E-2</v>
      </c>
      <c r="U2">
        <v>0</v>
      </c>
      <c r="V2" s="31">
        <f>L12</f>
        <v>-8.800868930152661E-2</v>
      </c>
    </row>
    <row r="3" spans="1:22" ht="16.899999999999999" thickBot="1" x14ac:dyDescent="0.6">
      <c r="A3">
        <v>0.128</v>
      </c>
      <c r="B3">
        <v>0.19500000000000001</v>
      </c>
      <c r="C3" s="25">
        <f>LN(1+EXP(MLP[[#This Row],[x]]*$H$2+$K$2))*$M$2+LN(1+EXP(MLP[[#This Row],[x]]*$I$2+$K$3))*$M$3+$O$2</f>
        <v>0.37538851849704269</v>
      </c>
      <c r="D3" s="25">
        <f>(MLP[[#This Row],[y_hat]]-MLP[[#This Row],[y]])^2</f>
        <v>3.2540017605557907E-2</v>
      </c>
      <c r="J3" s="5" t="s">
        <v>13</v>
      </c>
      <c r="K3" s="12">
        <v>-4</v>
      </c>
      <c r="L3" s="5" t="s">
        <v>16</v>
      </c>
      <c r="M3" s="14">
        <v>-3.1</v>
      </c>
      <c r="Q3">
        <f>G14</f>
        <v>0.1</v>
      </c>
      <c r="R3" s="29">
        <f>J14</f>
        <v>0.60719172484078188</v>
      </c>
      <c r="S3">
        <f t="shared" ref="S3:S12" si="0">Q3</f>
        <v>0.1</v>
      </c>
      <c r="T3" s="30">
        <f>J15</f>
        <v>2.4446984731386682E-2</v>
      </c>
      <c r="U3">
        <v>0.1</v>
      </c>
      <c r="V3" s="31">
        <f>L14</f>
        <v>0.29237536725624902</v>
      </c>
    </row>
    <row r="4" spans="1:22" x14ac:dyDescent="0.45">
      <c r="A4">
        <v>0.24099999999999999</v>
      </c>
      <c r="B4">
        <v>0.48499999999999999</v>
      </c>
      <c r="C4" s="25">
        <f>LN(1+EXP(MLP[[#This Row],[x]]*$H$2+$K$2))*$M$2+LN(1+EXP(MLP[[#This Row],[x]]*$I$2+$K$3))*$M$3+$O$2</f>
        <v>0.61209747724639951</v>
      </c>
      <c r="D4" s="25">
        <f>(MLP[[#This Row],[y_hat]]-MLP[[#This Row],[y]])^2</f>
        <v>1.6153768722399046E-2</v>
      </c>
      <c r="Q4">
        <f>G16</f>
        <v>0.2</v>
      </c>
      <c r="R4" s="29">
        <f>J16</f>
        <v>0.3528812144609918</v>
      </c>
      <c r="S4">
        <f t="shared" si="0"/>
        <v>0.2</v>
      </c>
      <c r="T4" s="30">
        <f>J17</f>
        <v>3.2893123898192995E-2</v>
      </c>
      <c r="U4">
        <v>0.2</v>
      </c>
      <c r="V4" s="31">
        <f>L16</f>
        <v>0.54339079215312069</v>
      </c>
    </row>
    <row r="5" spans="1:22" ht="14.65" thickBot="1" x14ac:dyDescent="0.5">
      <c r="A5">
        <v>0.34200000000000003</v>
      </c>
      <c r="B5">
        <v>0.84399999999999997</v>
      </c>
      <c r="C5" s="25">
        <f>LN(1+EXP(MLP[[#This Row],[x]]*$H$2+$K$2))*$M$2+LN(1+EXP(MLP[[#This Row],[x]]*$I$2+$K$3))*$M$3+$O$2</f>
        <v>0.71216212982312022</v>
      </c>
      <c r="D5" s="25">
        <f>(MLP[[#This Row],[y_hat]]-MLP[[#This Row],[y]])^2</f>
        <v>1.7381224012775802E-2</v>
      </c>
      <c r="Q5">
        <f>G18</f>
        <v>0.3</v>
      </c>
      <c r="R5" s="29">
        <f>J18</f>
        <v>0.19423456547207915</v>
      </c>
      <c r="S5">
        <f t="shared" si="0"/>
        <v>0.3</v>
      </c>
      <c r="T5" s="30">
        <f>J19</f>
        <v>4.4193475493707099E-2</v>
      </c>
      <c r="U5">
        <v>0.3</v>
      </c>
      <c r="V5" s="31">
        <f>L18</f>
        <v>0.68128454960494178</v>
      </c>
    </row>
    <row r="6" spans="1:22" ht="16.899999999999999" thickBot="1" x14ac:dyDescent="0.6">
      <c r="A6">
        <v>0.501</v>
      </c>
      <c r="B6">
        <v>1</v>
      </c>
      <c r="C6" s="25">
        <f>LN(1+EXP(MLP[[#This Row],[x]]*$H$2+$K$2))*$M$2+LN(1+EXP(MLP[[#This Row],[x]]*$I$2+$K$3))*$M$3+$O$2</f>
        <v>0.72555309462012296</v>
      </c>
      <c r="D6" s="25">
        <f>(MLP[[#This Row],[y_hat]]-MLP[[#This Row],[y]])^2</f>
        <v>7.532110387259118E-2</v>
      </c>
      <c r="H6" s="2" t="s">
        <v>3</v>
      </c>
      <c r="J6" s="2" t="s">
        <v>4</v>
      </c>
      <c r="Q6">
        <f>G20</f>
        <v>0.4</v>
      </c>
      <c r="R6" s="29">
        <f>J20</f>
        <v>0.10310617448159064</v>
      </c>
      <c r="S6">
        <f t="shared" si="0"/>
        <v>0.4</v>
      </c>
      <c r="T6" s="30">
        <f>J21</f>
        <v>5.9262555807197116E-2</v>
      </c>
      <c r="U6">
        <v>0.4</v>
      </c>
      <c r="V6" s="31">
        <f>L20</f>
        <v>0.73390034681275518</v>
      </c>
    </row>
    <row r="7" spans="1:22" ht="16.899999999999999" thickBot="1" x14ac:dyDescent="0.6">
      <c r="A7">
        <v>0.627</v>
      </c>
      <c r="B7">
        <v>0.91900000000000004</v>
      </c>
      <c r="C7" s="25">
        <f>LN(1+EXP(MLP[[#This Row],[x]]*$H$2+$K$2))*$M$2+LN(1+EXP(MLP[[#This Row],[x]]*$I$2+$K$3))*$M$3+$O$2</f>
        <v>0.65117124044179342</v>
      </c>
      <c r="D7" s="25">
        <f>(MLP[[#This Row],[y_hat]]-MLP[[#This Row],[y]])^2</f>
        <v>7.1732244446487653E-2</v>
      </c>
      <c r="G7" t="s">
        <v>0</v>
      </c>
      <c r="L7" s="4" t="s">
        <v>6</v>
      </c>
      <c r="Q7">
        <f>G22</f>
        <v>0.5</v>
      </c>
      <c r="R7" s="29">
        <f>J22</f>
        <v>5.3562776217963091E-2</v>
      </c>
      <c r="S7">
        <f t="shared" si="0"/>
        <v>0.5</v>
      </c>
      <c r="T7" s="30">
        <f>J23</f>
        <v>7.9269902729083866E-2</v>
      </c>
      <c r="U7">
        <v>0.5</v>
      </c>
      <c r="V7" s="31">
        <f>L22</f>
        <v>0.72587987546226018</v>
      </c>
    </row>
    <row r="8" spans="1:22" ht="16.899999999999999" thickBot="1" x14ac:dyDescent="0.6">
      <c r="A8">
        <v>0.82699999999999996</v>
      </c>
      <c r="B8">
        <v>0.34300000000000003</v>
      </c>
      <c r="C8" s="25">
        <f>LN(1+EXP(MLP[[#This Row],[x]]*$H$2+$K$2))*$M$2+LN(1+EXP(MLP[[#This Row],[x]]*$I$2+$K$3))*$M$3+$O$2</f>
        <v>0.4051890931095713</v>
      </c>
      <c r="D8" s="25">
        <f>(MLP[[#This Row],[y_hat]]-MLP[[#This Row],[y]])^2</f>
        <v>3.8674833017909248E-3</v>
      </c>
      <c r="H8" s="3" t="s">
        <v>9</v>
      </c>
      <c r="J8" s="3" t="s">
        <v>5</v>
      </c>
      <c r="Q8">
        <f>G24</f>
        <v>0.6</v>
      </c>
      <c r="R8" s="29">
        <f>J24</f>
        <v>2.7494243627915454E-2</v>
      </c>
      <c r="S8">
        <f t="shared" si="0"/>
        <v>0.6</v>
      </c>
      <c r="T8" s="30">
        <f>J25</f>
        <v>0.10568344169943564</v>
      </c>
      <c r="U8">
        <v>0.6</v>
      </c>
      <c r="V8" s="31">
        <f>L24</f>
        <v>0.6724126051773216</v>
      </c>
    </row>
    <row r="9" spans="1:22" x14ac:dyDescent="0.45">
      <c r="A9">
        <v>0.92500000000000004</v>
      </c>
      <c r="B9">
        <v>0.187</v>
      </c>
      <c r="C9" s="25">
        <f>LN(1+EXP(MLP[[#This Row],[x]]*$H$2+$K$2))*$M$2+LN(1+EXP(MLP[[#This Row],[x]]*$I$2+$K$3))*$M$3+$O$2</f>
        <v>0.22172980728346536</v>
      </c>
      <c r="D9" s="25">
        <f>(MLP[[#This Row],[y_hat]]-MLP[[#This Row],[y]])^2</f>
        <v>1.2061595139466438E-3</v>
      </c>
      <c r="Q9">
        <f>G26</f>
        <v>0.7</v>
      </c>
      <c r="R9" s="29">
        <f>J26</f>
        <v>1.4023511712459632E-2</v>
      </c>
      <c r="S9">
        <f t="shared" si="0"/>
        <v>0.7</v>
      </c>
      <c r="T9" s="30">
        <f>J27</f>
        <v>0.14030029530998148</v>
      </c>
      <c r="U9">
        <v>0.7</v>
      </c>
      <c r="V9" s="31">
        <f>L26</f>
        <v>0.57978345677247645</v>
      </c>
    </row>
    <row r="10" spans="1:22" x14ac:dyDescent="0.45">
      <c r="A10">
        <v>1</v>
      </c>
      <c r="B10">
        <v>0</v>
      </c>
      <c r="C10" s="25">
        <f>LN(1+EXP(MLP[[#This Row],[x]]*$H$2+$K$2))*$M$2+LN(1+EXP(MLP[[#This Row],[x]]*$I$2+$K$3))*$M$3+$O$2</f>
        <v>4.8521326178823765E-2</v>
      </c>
      <c r="D10" s="25">
        <f>(MLP[[#This Row],[y_hat]]-MLP[[#This Row],[y]])^2</f>
        <v>2.3543190941518084E-3</v>
      </c>
      <c r="Q10">
        <f>G28</f>
        <v>0.8</v>
      </c>
      <c r="R10" s="29">
        <f>J28</f>
        <v>7.1291256592369351E-3</v>
      </c>
      <c r="S10">
        <f t="shared" si="0"/>
        <v>0.8</v>
      </c>
      <c r="T10" s="30">
        <f>J29</f>
        <v>0.18524907417208378</v>
      </c>
      <c r="U10">
        <v>0.8</v>
      </c>
      <c r="V10" s="31">
        <f>L28</f>
        <v>0.44795712309797198</v>
      </c>
    </row>
    <row r="11" spans="1:22" x14ac:dyDescent="0.45">
      <c r="Q11">
        <f>G30</f>
        <v>0.9</v>
      </c>
      <c r="R11" s="29">
        <f>J30</f>
        <v>3.6180879278938233E-3</v>
      </c>
      <c r="S11">
        <f t="shared" si="0"/>
        <v>0.9</v>
      </c>
      <c r="T11" s="30">
        <f>J31</f>
        <v>0.24294276675844143</v>
      </c>
      <c r="U11">
        <v>0.9</v>
      </c>
      <c r="V11" s="31">
        <f>L30</f>
        <v>0.27293370720742727</v>
      </c>
    </row>
    <row r="12" spans="1:22" x14ac:dyDescent="0.45">
      <c r="C12" s="24" t="s">
        <v>21</v>
      </c>
      <c r="D12" s="32">
        <f>AVERAGE(MLP[diff^2])</f>
        <v>2.5366872218030405E-2</v>
      </c>
      <c r="G12" s="34">
        <v>0</v>
      </c>
      <c r="H12" s="16">
        <f>$H$2*G12</f>
        <v>0</v>
      </c>
      <c r="I12" s="17">
        <f>H12+$K$2</f>
        <v>0.5</v>
      </c>
      <c r="J12" s="22">
        <f t="shared" ref="J12:J33" si="1">LN(1+EXP(I12))</f>
        <v>0.97407698418010669</v>
      </c>
      <c r="K12" s="33">
        <f>J12*$M$2+J13*$M$3</f>
        <v>-1.1180086893015266</v>
      </c>
      <c r="L12" s="33">
        <f>K12+$O$2</f>
        <v>-8.800868930152661E-2</v>
      </c>
      <c r="Q12">
        <f>G32</f>
        <v>1</v>
      </c>
      <c r="R12" s="29">
        <f>J32</f>
        <v>1.8346208305892689E-3</v>
      </c>
      <c r="S12">
        <f t="shared" si="0"/>
        <v>1</v>
      </c>
      <c r="T12" s="30">
        <f>J33</f>
        <v>0.31596094745672065</v>
      </c>
      <c r="U12">
        <v>1</v>
      </c>
      <c r="V12" s="31">
        <f>L32</f>
        <v>4.8521326178823765E-2</v>
      </c>
    </row>
    <row r="13" spans="1:22" x14ac:dyDescent="0.45">
      <c r="G13" s="34"/>
      <c r="H13" s="18">
        <f>$I$2*G12</f>
        <v>0</v>
      </c>
      <c r="I13" s="19">
        <f>H13+$K$3</f>
        <v>-4</v>
      </c>
      <c r="J13" s="23">
        <f t="shared" si="1"/>
        <v>1.8149927917809779E-2</v>
      </c>
      <c r="K13" s="33"/>
      <c r="L13" s="33"/>
    </row>
    <row r="14" spans="1:22" x14ac:dyDescent="0.45">
      <c r="G14" s="34">
        <v>0.1</v>
      </c>
      <c r="H14" s="16">
        <f>$H$2*G14</f>
        <v>-0.68</v>
      </c>
      <c r="I14" s="17">
        <f>H14+$K$2</f>
        <v>-0.18000000000000005</v>
      </c>
      <c r="J14" s="22">
        <f t="shared" si="1"/>
        <v>0.60719172484078188</v>
      </c>
      <c r="K14" s="33">
        <f>J14*$M$2+J15*$M$3</f>
        <v>-0.73762463274375101</v>
      </c>
      <c r="L14" s="33">
        <f>K14+$O$2</f>
        <v>0.29237536725624902</v>
      </c>
    </row>
    <row r="15" spans="1:22" x14ac:dyDescent="0.45">
      <c r="G15" s="34"/>
      <c r="H15" s="18">
        <f>$I$2*G14</f>
        <v>0.30099999999999999</v>
      </c>
      <c r="I15" s="19">
        <f>H15+$K$3</f>
        <v>-3.6989999999999998</v>
      </c>
      <c r="J15" s="23">
        <f t="shared" si="1"/>
        <v>2.4446984731386682E-2</v>
      </c>
      <c r="K15" s="33"/>
      <c r="L15" s="33"/>
    </row>
    <row r="16" spans="1:22" x14ac:dyDescent="0.45">
      <c r="G16" s="34">
        <v>0.2</v>
      </c>
      <c r="H16" s="16">
        <f>$H$2*G16</f>
        <v>-1.36</v>
      </c>
      <c r="I16" s="17">
        <f>H16+$K$2</f>
        <v>-0.8600000000000001</v>
      </c>
      <c r="J16" s="22">
        <f t="shared" si="1"/>
        <v>0.3528812144609918</v>
      </c>
      <c r="K16" s="33">
        <f>J16*$M$2+J17*$M$3</f>
        <v>-0.48660920784687939</v>
      </c>
      <c r="L16" s="33">
        <f>K16+$O$2</f>
        <v>0.54339079215312069</v>
      </c>
    </row>
    <row r="17" spans="7:12" x14ac:dyDescent="0.45">
      <c r="G17" s="34"/>
      <c r="H17" s="18">
        <f>$I$2*G16</f>
        <v>0.60199999999999998</v>
      </c>
      <c r="I17" s="19">
        <f>H17+$K$3</f>
        <v>-3.3980000000000001</v>
      </c>
      <c r="J17" s="23">
        <f t="shared" si="1"/>
        <v>3.2893123898192995E-2</v>
      </c>
      <c r="K17" s="33"/>
      <c r="L17" s="33"/>
    </row>
    <row r="18" spans="7:12" x14ac:dyDescent="0.45">
      <c r="G18" s="34">
        <v>0.3</v>
      </c>
      <c r="H18" s="16">
        <f>$H$2*G18</f>
        <v>-2.04</v>
      </c>
      <c r="I18" s="17">
        <f>H18+$K$2</f>
        <v>-1.54</v>
      </c>
      <c r="J18" s="22">
        <f t="shared" si="1"/>
        <v>0.19423456547207915</v>
      </c>
      <c r="K18" s="33">
        <f>J18*$M$2+J19*$M$3</f>
        <v>-0.3487154503950583</v>
      </c>
      <c r="L18" s="33">
        <f>K18+$O$2</f>
        <v>0.68128454960494178</v>
      </c>
    </row>
    <row r="19" spans="7:12" x14ac:dyDescent="0.45">
      <c r="G19" s="34"/>
      <c r="H19" s="18">
        <f>$I$2*G18</f>
        <v>0.90299999999999991</v>
      </c>
      <c r="I19" s="19">
        <f>H19+$K$3</f>
        <v>-3.097</v>
      </c>
      <c r="J19" s="23">
        <f t="shared" si="1"/>
        <v>4.4193475493707099E-2</v>
      </c>
      <c r="K19" s="33"/>
      <c r="L19" s="33"/>
    </row>
    <row r="20" spans="7:12" x14ac:dyDescent="0.45">
      <c r="G20" s="34">
        <v>0.4</v>
      </c>
      <c r="H20" s="16">
        <f>$H$2*G20</f>
        <v>-2.72</v>
      </c>
      <c r="I20" s="17">
        <f>H20+$K$2</f>
        <v>-2.2200000000000002</v>
      </c>
      <c r="J20" s="22">
        <f t="shared" si="1"/>
        <v>0.10310617448159064</v>
      </c>
      <c r="K20" s="33">
        <f>J20*$M$2+J21*$M$3</f>
        <v>-0.29609965318724485</v>
      </c>
      <c r="L20" s="33">
        <f>K20+$O$2</f>
        <v>0.73390034681275518</v>
      </c>
    </row>
    <row r="21" spans="7:12" x14ac:dyDescent="0.45">
      <c r="G21" s="34"/>
      <c r="H21" s="18">
        <f>$I$2*G20</f>
        <v>1.204</v>
      </c>
      <c r="I21" s="19">
        <f>H21+$K$3</f>
        <v>-2.7960000000000003</v>
      </c>
      <c r="J21" s="23">
        <f t="shared" si="1"/>
        <v>5.9262555807197116E-2</v>
      </c>
      <c r="K21" s="33"/>
      <c r="L21" s="33"/>
    </row>
    <row r="22" spans="7:12" x14ac:dyDescent="0.45">
      <c r="G22" s="34">
        <v>0.5</v>
      </c>
      <c r="H22" s="16">
        <f>$H$2*G22</f>
        <v>-3.4</v>
      </c>
      <c r="I22" s="17">
        <f>H22+$K$2</f>
        <v>-2.9</v>
      </c>
      <c r="J22" s="22">
        <f t="shared" si="1"/>
        <v>5.3562776217963091E-2</v>
      </c>
      <c r="K22" s="33">
        <f>J22*$M$2+J23*$M$3</f>
        <v>-0.30412012453773979</v>
      </c>
      <c r="L22" s="33">
        <f>K22+$O$2</f>
        <v>0.72587987546226018</v>
      </c>
    </row>
    <row r="23" spans="7:12" x14ac:dyDescent="0.45">
      <c r="G23" s="34"/>
      <c r="H23" s="18">
        <f>$I$2*G22</f>
        <v>1.5049999999999999</v>
      </c>
      <c r="I23" s="19">
        <f>H23+$K$3</f>
        <v>-2.4950000000000001</v>
      </c>
      <c r="J23" s="23">
        <f t="shared" si="1"/>
        <v>7.9269902729083866E-2</v>
      </c>
      <c r="K23" s="33"/>
      <c r="L23" s="33"/>
    </row>
    <row r="24" spans="7:12" x14ac:dyDescent="0.45">
      <c r="G24" s="34">
        <v>0.6</v>
      </c>
      <c r="H24" s="16">
        <f>$H$2*G24</f>
        <v>-4.08</v>
      </c>
      <c r="I24" s="17">
        <f>H24+$K$2</f>
        <v>-3.58</v>
      </c>
      <c r="J24" s="22">
        <f t="shared" si="1"/>
        <v>2.7494243627915454E-2</v>
      </c>
      <c r="K24" s="33">
        <f>J24*$M$2+J25*$M$3</f>
        <v>-0.35758739482267837</v>
      </c>
      <c r="L24" s="33">
        <f>K24+$O$2</f>
        <v>0.6724126051773216</v>
      </c>
    </row>
    <row r="25" spans="7:12" x14ac:dyDescent="0.45">
      <c r="G25" s="34"/>
      <c r="H25" s="18">
        <f>$I$2*G24</f>
        <v>1.8059999999999998</v>
      </c>
      <c r="I25" s="19">
        <f>H25+$K$3</f>
        <v>-2.194</v>
      </c>
      <c r="J25" s="23">
        <f t="shared" si="1"/>
        <v>0.10568344169943564</v>
      </c>
      <c r="K25" s="33"/>
      <c r="L25" s="33"/>
    </row>
    <row r="26" spans="7:12" x14ac:dyDescent="0.45">
      <c r="G26" s="34">
        <v>0.7</v>
      </c>
      <c r="H26" s="16">
        <f>$H$2*G26</f>
        <v>-4.76</v>
      </c>
      <c r="I26" s="17">
        <f>H26+$K$2</f>
        <v>-4.26</v>
      </c>
      <c r="J26" s="22">
        <f t="shared" si="1"/>
        <v>1.4023511712459632E-2</v>
      </c>
      <c r="K26" s="33">
        <f>J26*$M$2+J27*$M$3</f>
        <v>-0.45021654322752358</v>
      </c>
      <c r="L26" s="33">
        <f>K26+$O$2</f>
        <v>0.57978345677247645</v>
      </c>
    </row>
    <row r="27" spans="7:12" x14ac:dyDescent="0.45">
      <c r="G27" s="34"/>
      <c r="H27" s="18">
        <f>$I$2*G26</f>
        <v>2.1069999999999998</v>
      </c>
      <c r="I27" s="19">
        <f>H27+$K$3</f>
        <v>-1.8930000000000002</v>
      </c>
      <c r="J27" s="23">
        <f t="shared" si="1"/>
        <v>0.14030029530998148</v>
      </c>
      <c r="K27" s="33"/>
      <c r="L27" s="33"/>
    </row>
    <row r="28" spans="7:12" x14ac:dyDescent="0.45">
      <c r="G28" s="34">
        <v>0.8</v>
      </c>
      <c r="H28" s="16">
        <f>$H$2*G28</f>
        <v>-5.44</v>
      </c>
      <c r="I28" s="17">
        <f>H28+$K$2</f>
        <v>-4.9400000000000004</v>
      </c>
      <c r="J28" s="22">
        <f t="shared" si="1"/>
        <v>7.1291256592369351E-3</v>
      </c>
      <c r="K28" s="33">
        <f>J28*$M$2+J29*$M$3</f>
        <v>-0.58204287690202805</v>
      </c>
      <c r="L28" s="33">
        <f>K28+$O$2</f>
        <v>0.44795712309797198</v>
      </c>
    </row>
    <row r="29" spans="7:12" x14ac:dyDescent="0.45">
      <c r="G29" s="34"/>
      <c r="H29" s="18">
        <f>$I$2*G28</f>
        <v>2.4079999999999999</v>
      </c>
      <c r="I29" s="19">
        <f>H29+$K$3</f>
        <v>-1.5920000000000001</v>
      </c>
      <c r="J29" s="23">
        <f t="shared" si="1"/>
        <v>0.18524907417208378</v>
      </c>
      <c r="K29" s="33"/>
      <c r="L29" s="33"/>
    </row>
    <row r="30" spans="7:12" x14ac:dyDescent="0.45">
      <c r="G30" s="34">
        <v>0.9</v>
      </c>
      <c r="H30" s="16">
        <f>$H$2*G30</f>
        <v>-6.12</v>
      </c>
      <c r="I30" s="17">
        <f>H30+$K$2</f>
        <v>-5.62</v>
      </c>
      <c r="J30" s="22">
        <f t="shared" si="1"/>
        <v>3.6180879278938233E-3</v>
      </c>
      <c r="K30" s="33">
        <f>J30*$M$2+J31*$M$3</f>
        <v>-0.75706629279257276</v>
      </c>
      <c r="L30" s="33">
        <f>K30+$O$2</f>
        <v>0.27293370720742727</v>
      </c>
    </row>
    <row r="31" spans="7:12" x14ac:dyDescent="0.45">
      <c r="G31" s="34"/>
      <c r="H31" s="18">
        <f>$I$2*G30</f>
        <v>2.7090000000000001</v>
      </c>
      <c r="I31" s="19">
        <f>H31+$K$3</f>
        <v>-1.2909999999999999</v>
      </c>
      <c r="J31" s="23">
        <f t="shared" si="1"/>
        <v>0.24294276675844143</v>
      </c>
      <c r="K31" s="33"/>
      <c r="L31" s="33"/>
    </row>
    <row r="32" spans="7:12" x14ac:dyDescent="0.45">
      <c r="G32" s="34">
        <v>1</v>
      </c>
      <c r="H32" s="20">
        <f>$H$2*G32</f>
        <v>-6.8</v>
      </c>
      <c r="I32" s="21">
        <f>H32+$K$2</f>
        <v>-6.3</v>
      </c>
      <c r="J32" s="22">
        <f t="shared" si="1"/>
        <v>1.8346208305892689E-3</v>
      </c>
      <c r="K32" s="33">
        <f>J32*$M$2+J33*$M$3</f>
        <v>-0.98147867382117626</v>
      </c>
      <c r="L32" s="33">
        <f>K32+$O$2</f>
        <v>4.8521326178823765E-2</v>
      </c>
    </row>
    <row r="33" spans="7:12" x14ac:dyDescent="0.45">
      <c r="G33" s="34"/>
      <c r="H33" s="18">
        <f>$I$2*G32</f>
        <v>3.01</v>
      </c>
      <c r="I33" s="19">
        <f>H33+$K$3</f>
        <v>-0.99000000000000021</v>
      </c>
      <c r="J33" s="23">
        <f t="shared" si="1"/>
        <v>0.31596094745672065</v>
      </c>
      <c r="K33" s="33"/>
      <c r="L33" s="33"/>
    </row>
  </sheetData>
  <mergeCells count="33">
    <mergeCell ref="G32:G33"/>
    <mergeCell ref="L14:L15"/>
    <mergeCell ref="L16:L17"/>
    <mergeCell ref="L18:L19"/>
    <mergeCell ref="L20:L21"/>
    <mergeCell ref="L22:L23"/>
    <mergeCell ref="L24:L25"/>
    <mergeCell ref="L26:L27"/>
    <mergeCell ref="L28:L29"/>
    <mergeCell ref="L30:L31"/>
    <mergeCell ref="L32:L33"/>
    <mergeCell ref="K26:K27"/>
    <mergeCell ref="K28:K29"/>
    <mergeCell ref="K30:K31"/>
    <mergeCell ref="K32:K33"/>
    <mergeCell ref="G22:G23"/>
    <mergeCell ref="G28:G29"/>
    <mergeCell ref="G30:G31"/>
    <mergeCell ref="G12:G13"/>
    <mergeCell ref="G14:G15"/>
    <mergeCell ref="G16:G17"/>
    <mergeCell ref="G18:G19"/>
    <mergeCell ref="G20:G21"/>
    <mergeCell ref="K12:K13"/>
    <mergeCell ref="L12:L13"/>
    <mergeCell ref="K18:K19"/>
    <mergeCell ref="G24:G25"/>
    <mergeCell ref="G26:G27"/>
    <mergeCell ref="K20:K21"/>
    <mergeCell ref="K22:K23"/>
    <mergeCell ref="K24:K25"/>
    <mergeCell ref="K14:K15"/>
    <mergeCell ref="K16:K17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k E A A B Q S w M E F A A C A A g A w E 0 a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M B N G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T R p b 8 y G 6 C C I B A A C / A Q A A E w A c A E Z v c m 1 1 b G F z L 1 N l Y 3 R p b 2 4 x L m 0 g o h g A K K A U A A A A A A A A A A A A A A A A A A A A A A A A A A A A d U 9 N S 8 N A E L 0 H 8 h + G 9 Z L C E m j B i y W H k v g F r a 0 2 n h o P m 2 S M C 7 s 7 Z X c T r K X / 3 Z U I F d E 5 z M d j 5 s 1 7 D h s v y c B 2 r N N 5 H M W R e x M W W 1 g t N 5 C B Q h 9 H E G J t Z Y c m I L k b 0 o K a X q P x y Y 1 U m O Z k f B h c w v K r 6 t m h d S H 3 w k q q b o k 6 h V B Y O W B 1 v 4 D 1 U 1 m t i m V V S N F Z o Y W r w p u 0 c Q O b 8 F 2 B S m r p 0 W a M M w 4 5 q V 4 b l 8 0 4 X J u G W m m 6 b D q 7 D O N j T x 6 3 / q A w O 7 f p A x l 8 m f B R 7 g U L N 6 L G D 9 G S g 7 0 l T Y M M L Q s O S l G H 9 c 0 X 5 v E O R R s U J 6 M / D r t v f K H U t h F K W J d 5 2 / 8 k L u W e o B G 6 l o H 7 z F d a Y d w r W T 3 q L g 9 7 d M m / M v j x y N 6 D S R / W w P S 6 R n v i c G S H X 9 h p E k f S / P 1 6 / g l Q S w E C L Q A U A A I A C A D A T R p b 6 6 s 4 S 6 U A A A D 3 A A A A E g A A A A A A A A A A A A A A A A A A A A A A Q 2 9 u Z m l n L 1 B h Y 2 t h Z 2 U u e G 1 s U E s B A i 0 A F A A C A A g A w E 0 a W w / K 6 a u k A A A A 6 Q A A A B M A A A A A A A A A A A A A A A A A 8 Q A A A F t D b 2 5 0 Z W 5 0 X 1 R 5 c G V z X S 5 4 b W x Q S w E C L Q A U A A I A C A D A T R p b 8 y G 6 C C I B A A C / A Q A A E w A A A A A A A A A A A A A A A A D i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W C A A A A A A A A L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x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E 1 M z E w M D M t Z D c 1 M i 0 0 M z E 0 L T l l Z D M t Y j Q y N D Q x N T F i M 2 I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M U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4 L T I 2 V D E y O j Q 2 O j A w L j M 5 N j Y 5 M z J a I i A v P j x F b n R y e S B U e X B l P S J G a W x s Q 2 9 s d W 1 u V H l w Z X M i I F Z h b H V l P S J z Q l F V P S I g L z 4 8 R W 5 0 c n k g V H l w Z T 0 i R m l s b E N v b H V t b k 5 h b W V z I i B W Y W x 1 Z T 0 i c 1 s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F A v Q X V 0 b 1 J l b W 9 2 Z W R D b 2 x 1 b W 5 z M S 5 7 e C w w f S Z x d W 9 0 O y w m c X V v d D t T Z W N 0 a W 9 u M S 9 N T F A v Q X V 0 b 1 J l b W 9 2 Z W R D b 2 x 1 b W 5 z M S 5 7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N T F A v Q X V 0 b 1 J l b W 9 2 Z W R D b 2 x 1 b W 5 z M S 5 7 e C w w f S Z x d W 9 0 O y w m c X V v d D t T Z W N 0 a W 9 u M S 9 N T F A v Q X V 0 b 1 J l b W 9 2 Z W R D b 2 x 1 b W 5 z M S 5 7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x Q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M U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F A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E / v b i 2 Y 4 h H r g x o K O b G X L Y A A A A A A g A A A A A A E G Y A A A A B A A A g A A A A W H w e m 1 A A 3 6 e d f 6 l 4 v M I 7 0 Z 6 v 6 o o 1 b f Q c g b J P 9 F P T D 0 o A A A A A D o A A A A A C A A A g A A A A x w 9 L j v P Y g i G 4 m C 9 k k o f 1 3 0 1 1 0 E d E Q B V M N k d G n J r F s / t Q A A A A H a l + q 5 5 F Z Q r H 9 L 2 b 2 1 N f 3 6 w x 9 4 c 6 N V 1 E m 4 Z 0 l + R U B V C 1 t W G T 2 D i E H O A P 6 K y 0 Y R A 7 b y 3 / 8 b u F f i o h Z z i S K H d c E 8 h O 4 Q / 5 B z / B v B t P / 6 + P O 2 p A A A A A T J k H v 4 v l Y p e k Q V l 3 M N z 9 V r z 9 e n e p L j F T Q 2 B 9 5 c 0 I G d V E J M d 2 v / m x a f y X B 3 0 C 7 w 1 t / H x N N D Q d X r f L L C d w b p c v 2 g = = < / D a t a M a s h u p > 
</file>

<file path=customXml/itemProps1.xml><?xml version="1.0" encoding="utf-8"?>
<ds:datastoreItem xmlns:ds="http://schemas.openxmlformats.org/officeDocument/2006/customXml" ds:itemID="{1A89C36F-0055-45A2-8FC2-9AC346B832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Carrasco</dc:creator>
  <cp:lastModifiedBy>Octavio Revetria</cp:lastModifiedBy>
  <dcterms:created xsi:type="dcterms:W3CDTF">2025-08-26T12:45:20Z</dcterms:created>
  <dcterms:modified xsi:type="dcterms:W3CDTF">2025-09-20T21:11:46Z</dcterms:modified>
</cp:coreProperties>
</file>