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BS02\Documents\programming-projects\Atestat\"/>
    </mc:Choice>
  </mc:AlternateContent>
  <xr:revisionPtr revIDLastSave="0" documentId="13_ncr:1_{6391C36B-56E0-4DD3-BF48-27FD51498B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CR" sheetId="1" r:id="rId1"/>
    <sheet name="BRD" sheetId="2" r:id="rId2"/>
    <sheet name="Grafic" sheetId="6" r:id="rId3"/>
    <sheet name="Depozite" sheetId="3" r:id="rId4"/>
  </sheets>
  <calcPr calcId="191029"/>
  <pivotCaches>
    <pivotCache cacheId="3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C10" i="3"/>
  <c r="C11" i="3"/>
  <c r="C12" i="3"/>
  <c r="C13" i="3"/>
  <c r="C8" i="3"/>
  <c r="C2" i="3"/>
  <c r="C3" i="3"/>
  <c r="C4" i="3"/>
  <c r="C5" i="3"/>
  <c r="C6" i="3"/>
  <c r="C7" i="3"/>
  <c r="G7" i="1" a="1"/>
  <c r="G7" i="1" s="1"/>
  <c r="H7" i="1" s="1"/>
  <c r="G5" i="1" a="1"/>
  <c r="G5" i="1" s="1"/>
  <c r="H5" i="1" s="1"/>
  <c r="G2" i="1" a="1"/>
  <c r="G2" i="1" s="1"/>
  <c r="H2" i="1" s="1"/>
  <c r="G6" i="1" a="1"/>
  <c r="G6" i="1" s="1"/>
  <c r="H6" i="1" s="1"/>
  <c r="G4" i="1" a="1"/>
  <c r="G4" i="1" s="1"/>
  <c r="H4" i="1" s="1"/>
  <c r="G3" i="1" a="1"/>
  <c r="G3" i="1" s="1"/>
  <c r="H3" i="1" s="1"/>
  <c r="H5" i="2"/>
  <c r="G3" i="2" a="1"/>
  <c r="G3" i="2" s="1"/>
  <c r="H3" i="2" s="1"/>
  <c r="G5" i="2" a="1"/>
  <c r="G5" i="2" s="1"/>
  <c r="G7" i="2" a="1"/>
  <c r="G7" i="2" s="1"/>
  <c r="H7" i="2" s="1"/>
  <c r="G2" i="2" a="1"/>
  <c r="G2" i="2" s="1"/>
  <c r="H2" i="2" s="1"/>
  <c r="G4" i="2" a="1"/>
  <c r="G4" i="2" s="1"/>
  <c r="H4" i="2" s="1"/>
  <c r="G6" i="2" a="1"/>
  <c r="G6" i="2" s="1"/>
  <c r="H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<sst xmlns="http://schemas.openxmlformats.org/spreadsheetml/2006/main" count="106" uniqueCount="36">
  <si>
    <t>Numele</t>
  </si>
  <si>
    <t>Prenumele</t>
  </si>
  <si>
    <t>Cont</t>
  </si>
  <si>
    <t>Tip depozit</t>
  </si>
  <si>
    <t>Data depunerii</t>
  </si>
  <si>
    <t>Luca</t>
  </si>
  <si>
    <t>Petre</t>
  </si>
  <si>
    <t>Popescu</t>
  </si>
  <si>
    <t>Dan</t>
  </si>
  <si>
    <t>Ionescu</t>
  </si>
  <si>
    <t>Elena</t>
  </si>
  <si>
    <t>Popa</t>
  </si>
  <si>
    <t>Clara</t>
  </si>
  <si>
    <t xml:space="preserve">Toma </t>
  </si>
  <si>
    <t>Anda</t>
  </si>
  <si>
    <t>Dotcu</t>
  </si>
  <si>
    <t>Marin</t>
  </si>
  <si>
    <t>12.01.2008</t>
  </si>
  <si>
    <t>25.12.2007</t>
  </si>
  <si>
    <t>16.06.2007</t>
  </si>
  <si>
    <t>25.03.2008</t>
  </si>
  <si>
    <t>15.09.2007</t>
  </si>
  <si>
    <t>20.07.2007</t>
  </si>
  <si>
    <t>Valoare inițială</t>
  </si>
  <si>
    <t>Dobânda</t>
  </si>
  <si>
    <t>Valoarea totală</t>
  </si>
  <si>
    <t>Cristi</t>
  </si>
  <si>
    <t>Emil</t>
  </si>
  <si>
    <t>Vadim</t>
  </si>
  <si>
    <t>Tudor</t>
  </si>
  <si>
    <t>Ioneasca</t>
  </si>
  <si>
    <t>Vasilica</t>
  </si>
  <si>
    <t>Cristina</t>
  </si>
  <si>
    <t>Toma</t>
  </si>
  <si>
    <t>Marta</t>
  </si>
  <si>
    <t>Sum of Valoarea totală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</si>
</sst>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 applyAlignment="1">
      <alignment vertical="center"/>
    </xf>
  </cellXfs>
  <cellStyles count="1">
    <cellStyle name="Normal" xfId="0" builtinId="0"/>
  </cellStyles>
  <dxfs count="35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  <fill>
        <patternFill>
          <fgColor indexed="64"/>
          <bgColor theme="6" tint="0.79998168889431442"/>
        </patternFill>
      </fill>
      <border diagonalUp="0" diagonalDown="0">
        <left/>
        <right style="thin">
          <color indexed="64"/>
        </right>
        <top/>
        <bottom/>
      </border>
    </dxf>
    <dxf>
      <fill>
        <patternFill patternType="solid">
          <fgColor indexed="64"/>
          <bgColor rgb="FFC00000"/>
        </patternFill>
      </fill>
    </dxf>
    <dxf>
      <fill>
        <patternFill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[Bilet_16.xlsx]Grafic!PivotTable14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Situația depunerilor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Grafic!$A$4:$B$15</c:f>
              <c:multiLvlStrCache>
                <c:ptCount val="12"/>
                <c:lvl>
                  <c:pt idx="0">
                    <c:v>Toma </c:v>
                  </c:pt>
                  <c:pt idx="1">
                    <c:v>Popa</c:v>
                  </c:pt>
                  <c:pt idx="2">
                    <c:v>Popescu</c:v>
                  </c:pt>
                  <c:pt idx="3">
                    <c:v>Popa</c:v>
                  </c:pt>
                  <c:pt idx="4">
                    <c:v>Popescu</c:v>
                  </c:pt>
                  <c:pt idx="5">
                    <c:v>Ionescu</c:v>
                  </c:pt>
                  <c:pt idx="6">
                    <c:v>Luca</c:v>
                  </c:pt>
                  <c:pt idx="7">
                    <c:v>Dotcu</c:v>
                  </c:pt>
                  <c:pt idx="8">
                    <c:v>Toma</c:v>
                  </c:pt>
                  <c:pt idx="9">
                    <c:v>Luca</c:v>
                  </c:pt>
                  <c:pt idx="10">
                    <c:v>Vadim</c:v>
                  </c:pt>
                  <c:pt idx="11">
                    <c:v>Ioneasca</c:v>
                  </c:pt>
                </c:lvl>
                <c:lvl>
                  <c:pt idx="0">
                    <c:v>Anda</c:v>
                  </c:pt>
                  <c:pt idx="1">
                    <c:v>Clara</c:v>
                  </c:pt>
                  <c:pt idx="2">
                    <c:v>Cristi</c:v>
                  </c:pt>
                  <c:pt idx="3">
                    <c:v>Cristina</c:v>
                  </c:pt>
                  <c:pt idx="4">
                    <c:v>Dan</c:v>
                  </c:pt>
                  <c:pt idx="5">
                    <c:v>Elena</c:v>
                  </c:pt>
                  <c:pt idx="6">
                    <c:v>Emil</c:v>
                  </c:pt>
                  <c:pt idx="7">
                    <c:v>Marin</c:v>
                  </c:pt>
                  <c:pt idx="8">
                    <c:v>Marta</c:v>
                  </c:pt>
                  <c:pt idx="9">
                    <c:v>Petre</c:v>
                  </c:pt>
                  <c:pt idx="10">
                    <c:v>Tudor</c:v>
                  </c:pt>
                  <c:pt idx="11">
                    <c:v>Vasilica</c:v>
                  </c:pt>
                </c:lvl>
              </c:multiLvlStrCache>
            </c:multiLvlStrRef>
          </c:cat>
          <c:val>
            <c:numRef>
              <c:f>Grafic!$C$4:$C$15</c:f>
              <c:numCache>
                <c:formatCode>General</c:formatCode>
                <c:ptCount val="12"/>
                <c:pt idx="0">
                  <c:v>2120</c:v>
                </c:pt>
                <c:pt idx="1">
                  <c:v>2625</c:v>
                </c:pt>
                <c:pt idx="2">
                  <c:v>1248</c:v>
                </c:pt>
                <c:pt idx="3">
                  <c:v>2835</c:v>
                </c:pt>
                <c:pt idx="4">
                  <c:v>1040</c:v>
                </c:pt>
                <c:pt idx="5">
                  <c:v>1560</c:v>
                </c:pt>
                <c:pt idx="6">
                  <c:v>3675</c:v>
                </c:pt>
                <c:pt idx="7">
                  <c:v>1060</c:v>
                </c:pt>
                <c:pt idx="8">
                  <c:v>10494</c:v>
                </c:pt>
                <c:pt idx="9">
                  <c:v>2100</c:v>
                </c:pt>
                <c:pt idx="10">
                  <c:v>53000</c:v>
                </c:pt>
                <c:pt idx="11">
                  <c:v>3224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D-4670-B38D-CBF3C98D2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600815"/>
        <c:axId val="1651599855"/>
      </c:barChart>
      <c:catAx>
        <c:axId val="165160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Depunători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599855"/>
        <c:crosses val="autoZero"/>
        <c:auto val="1"/>
        <c:lblAlgn val="ctr"/>
        <c:lblOffset val="100"/>
        <c:noMultiLvlLbl val="0"/>
      </c:catAx>
      <c:valAx>
        <c:axId val="16515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Valoarea totală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60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</xdr:row>
      <xdr:rowOff>26670</xdr:rowOff>
    </xdr:from>
    <xdr:to>
      <xdr:col>11</xdr:col>
      <xdr:colOff>327660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21FBE-8913-B862-AE23-429109507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BS02" refreshedDate="45062.570389236113" createdVersion="8" refreshedVersion="8" minRefreshableVersion="3" recordCount="12" xr:uid="{F3D2F2DA-941F-41F7-9B92-EBEEBEAAF289}">
  <cacheSource type="worksheet">
    <worksheetSource name="Table3"/>
  </cacheSource>
  <cacheFields count="3">
    <cacheField name="Numele" numFmtId="0">
      <sharedItems count="9">
        <s v="Ioneasca"/>
        <s v="Popescu"/>
        <s v="Luca"/>
        <s v="Popa"/>
        <s v="Vadim"/>
        <s v="Toma"/>
        <s v="Ionescu"/>
        <s v="Toma "/>
        <s v="Dotcu"/>
      </sharedItems>
    </cacheField>
    <cacheField name="Prenumele" numFmtId="0">
      <sharedItems count="12">
        <s v="Vasilica"/>
        <s v="Cristi"/>
        <s v="Emil"/>
        <s v="Cristina"/>
        <s v="Tudor"/>
        <s v="Marta"/>
        <s v="Elena"/>
        <s v="Dan"/>
        <s v="Clara"/>
        <s v="Petre"/>
        <s v="Anda"/>
        <s v="Marin"/>
      </sharedItems>
    </cacheField>
    <cacheField name="Valoarea totală" numFmtId="0">
      <sharedItems containsSemiMixedTypes="0" containsString="0" containsNumber="1" containsInteger="1" minValue="1040" maxValue="5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3224"/>
  </r>
  <r>
    <x v="1"/>
    <x v="1"/>
    <n v="1248"/>
  </r>
  <r>
    <x v="2"/>
    <x v="2"/>
    <n v="3675"/>
  </r>
  <r>
    <x v="3"/>
    <x v="3"/>
    <n v="2835"/>
  </r>
  <r>
    <x v="4"/>
    <x v="4"/>
    <n v="53000"/>
  </r>
  <r>
    <x v="5"/>
    <x v="5"/>
    <n v="10494"/>
  </r>
  <r>
    <x v="6"/>
    <x v="6"/>
    <n v="1560"/>
  </r>
  <r>
    <x v="1"/>
    <x v="7"/>
    <n v="1040"/>
  </r>
  <r>
    <x v="3"/>
    <x v="8"/>
    <n v="2625"/>
  </r>
  <r>
    <x v="2"/>
    <x v="9"/>
    <n v="2100"/>
  </r>
  <r>
    <x v="7"/>
    <x v="10"/>
    <n v="2120"/>
  </r>
  <r>
    <x v="8"/>
    <x v="11"/>
    <n v="10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AACEB7-6908-4A82-996A-C67DB363E99A}" name="PivotTable14" cacheId="3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15" firstHeaderRow="1" firstDataRow="1" firstDataCol="2"/>
  <pivotFields count="3">
    <pivotField axis="axisRow" compact="0" outline="0" showAll="0" defaultSubtotal="0">
      <items count="9">
        <item x="8"/>
        <item x="0"/>
        <item x="6"/>
        <item x="2"/>
        <item x="3"/>
        <item x="1"/>
        <item x="5"/>
        <item x="7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0"/>
        <item x="8"/>
        <item x="1"/>
        <item x="3"/>
        <item x="7"/>
        <item x="6"/>
        <item x="2"/>
        <item x="11"/>
        <item x="5"/>
        <item x="9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2">
    <i>
      <x/>
      <x v="7"/>
    </i>
    <i>
      <x v="1"/>
      <x v="4"/>
    </i>
    <i>
      <x v="2"/>
      <x v="5"/>
    </i>
    <i>
      <x v="3"/>
      <x v="4"/>
    </i>
    <i>
      <x v="4"/>
      <x v="5"/>
    </i>
    <i>
      <x v="5"/>
      <x v="2"/>
    </i>
    <i>
      <x v="6"/>
      <x v="3"/>
    </i>
    <i>
      <x v="7"/>
      <x/>
    </i>
    <i>
      <x v="8"/>
      <x v="6"/>
    </i>
    <i>
      <x v="9"/>
      <x v="3"/>
    </i>
    <i>
      <x v="10"/>
      <x v="8"/>
    </i>
    <i>
      <x v="11"/>
      <x v="1"/>
    </i>
  </rowItems>
  <colItems count="1">
    <i/>
  </colItems>
  <dataFields count="1">
    <dataField name="Sum of Valoarea totală" fld="2" baseField="0" baseItem="0"/>
  </dataFields>
  <formats count="2">
    <format dxfId="6">
      <pivotArea field="0" type="button" dataOnly="0" labelOnly="1" outline="0" axis="axisRow" fieldPosition="1"/>
    </format>
    <format dxfId="5">
      <pivotArea field="1" type="button" dataOnly="0" labelOnly="1" outline="0" axis="axisRow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CED80-A202-468F-AB40-56960BC071DE}" name="Table13" displayName="Table13" ref="A1:H7" totalsRowShown="0" headerRowDxfId="23" dataDxfId="24" tableBorderDxfId="33">
  <autoFilter ref="A1:H7" xr:uid="{E07CED80-A202-468F-AB40-56960BC071DE}"/>
  <sortState xmlns:xlrd2="http://schemas.microsoft.com/office/spreadsheetml/2017/richdata2" ref="A2:H7">
    <sortCondition ref="E2:E7"/>
    <sortCondition descending="1" ref="H2:H7"/>
  </sortState>
  <tableColumns count="8">
    <tableColumn id="1" xr3:uid="{178671C4-A620-4B97-8DA2-692D2E20ED36}" name="Numele" dataDxfId="32"/>
    <tableColumn id="2" xr3:uid="{C65E3EF1-A3B8-4198-B44B-CB273298EE1E}" name="Prenumele" dataDxfId="31"/>
    <tableColumn id="3" xr3:uid="{ABA28DF6-3B2D-459C-B07C-DE9EE4BE0EE8}" name="Cont" dataDxfId="30"/>
    <tableColumn id="4" xr3:uid="{A2BD2905-8EE3-45D7-90E6-ED716B80AED9}" name="Valoare inițială" dataDxfId="29"/>
    <tableColumn id="5" xr3:uid="{10022F94-C6AD-4C2F-A75C-F0C114ECFDA6}" name="Tip depozit" dataDxfId="28"/>
    <tableColumn id="6" xr3:uid="{3D17C837-78F7-403B-BACC-42A5A8DD693F}" name="Data depunerii" dataDxfId="27"/>
    <tableColumn id="7" xr3:uid="{F367FD62-9A99-4141-8EF4-250D152F4FAE}" name="Dobânda" dataDxfId="26">
      <calculatedColumnFormula array="1">_xlfn.SWITCH(Table13[[#This Row],[Tip depozit]],3,Table13[[#This Row],[Valoare inițială]]*4%,6,Table13[[#This Row],[Valoare inițială]]*5%,12,Table13[[#This Row],[Valoare inițială]]*6%)</calculatedColumnFormula>
    </tableColumn>
    <tableColumn id="8" xr3:uid="{BA453F92-FBA6-4BDA-897B-A2E9FB49B55E}" name="Valoarea totală" dataDxfId="25">
      <calculatedColumnFormula>Table13[[#This Row],[Valoare inițială]]+Table13[[#This Row],[Dobânda]]</calculatedColumnFormula>
    </tableColumn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9BC70-DE35-4C34-9F40-CF113CD5C391}" name="Table1" displayName="Table1" ref="A1:H7" totalsRowShown="0" headerRowDxfId="14" dataDxfId="13" tableBorderDxfId="34">
  <autoFilter ref="A1:H7" xr:uid="{5419BC70-DE35-4C34-9F40-CF113CD5C391}"/>
  <sortState xmlns:xlrd2="http://schemas.microsoft.com/office/spreadsheetml/2017/richdata2" ref="A2:H7">
    <sortCondition ref="E2:E7"/>
    <sortCondition descending="1" ref="H2:H7"/>
  </sortState>
  <tableColumns count="8">
    <tableColumn id="1" xr3:uid="{F12FE291-F4CD-4158-B9A8-D96CF08EF032}" name="Numele" dataDxfId="22"/>
    <tableColumn id="2" xr3:uid="{EDC61FCD-43CD-4F50-B794-D6A47ED93964}" name="Prenumele" dataDxfId="21"/>
    <tableColumn id="3" xr3:uid="{966552F0-80E7-42D9-81ED-6083BC576742}" name="Cont" dataDxfId="20"/>
    <tableColumn id="4" xr3:uid="{8E891B46-3931-4FBA-AB1C-BBD9C8ADFE35}" name="Valoare inițială" dataDxfId="19"/>
    <tableColumn id="5" xr3:uid="{49070C89-DF2C-45DB-B029-41288E9B9979}" name="Tip depozit" dataDxfId="18"/>
    <tableColumn id="6" xr3:uid="{ABA8979C-730E-49BE-9ED6-E0872C7C7F7C}" name="Data depunerii" dataDxfId="17"/>
    <tableColumn id="7" xr3:uid="{EB4FF951-7006-46A9-B0E9-76F4017FF54F}" name="Dobânda" dataDxfId="16">
      <calculatedColumnFormula array="1">_xlfn.SWITCH(Table1[[#This Row],[Tip depozit]],3,Table1[[#This Row],[Valoare inițială]]*4%,6,Table1[[#This Row],[Valoare inițială]]*5%,12,Table1[[#This Row],[Valoare inițială]]*6%)</calculatedColumnFormula>
    </tableColumn>
    <tableColumn id="8" xr3:uid="{EC813CB5-1CCB-4B2D-BEE6-8FD32B103063}" name="Valoarea totală" dataDxfId="15">
      <calculatedColumnFormula>Table1[[#This Row],[Valoare inițială]]+Table1[[#This Row],[Dobânda]]</calculatedColumnFormula>
    </tableColumn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1A244-CF9B-462A-83FF-6C361F847CF4}" name="Table3" displayName="Table3" ref="A1:C13" totalsRowShown="0" headerRowDxfId="8" dataDxfId="9" tableBorderDxfId="12">
  <autoFilter ref="A1:C13" xr:uid="{B231A244-CF9B-462A-83FF-6C361F847CF4}"/>
  <tableColumns count="3">
    <tableColumn id="1" xr3:uid="{E210F149-7E65-4F64-8A47-1B8B346B87B5}" name="Numele" dataDxfId="11"/>
    <tableColumn id="2" xr3:uid="{0F955FAF-172B-43EB-8A93-F99C45B82FA8}" name="Prenumele" dataDxfId="10"/>
    <tableColumn id="3" xr3:uid="{7D17ECCE-B74B-4CD7-B8F1-557FEF048691}" name="Valoarea totală" dataDxfId="7">
      <calculatedColumnFormula>Table13[[#This Row],[Valoarea totală]]</calculatedColumnFormula>
    </tableColumn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J19" sqref="J19"/>
    </sheetView>
  </sheetViews>
  <sheetFormatPr defaultRowHeight="14.4" x14ac:dyDescent="0.3"/>
  <cols>
    <col min="1" max="1" width="13" bestFit="1" customWidth="1"/>
    <col min="2" max="2" width="12.77734375" bestFit="1" customWidth="1"/>
    <col min="3" max="3" width="10" bestFit="1" customWidth="1"/>
    <col min="4" max="4" width="12.6640625" bestFit="1" customWidth="1"/>
    <col min="5" max="5" width="12.33203125" bestFit="1" customWidth="1"/>
    <col min="6" max="7" width="13.109375" bestFit="1" customWidth="1"/>
    <col min="8" max="8" width="12.6640625" bestFit="1" customWidth="1"/>
  </cols>
  <sheetData>
    <row r="1" spans="1:8" ht="31.2" x14ac:dyDescent="0.3">
      <c r="A1" s="7" t="s">
        <v>0</v>
      </c>
      <c r="B1" s="8" t="s">
        <v>1</v>
      </c>
      <c r="C1" s="8" t="s">
        <v>2</v>
      </c>
      <c r="D1" s="8" t="s">
        <v>23</v>
      </c>
      <c r="E1" s="8" t="s">
        <v>3</v>
      </c>
      <c r="F1" s="9" t="s">
        <v>4</v>
      </c>
      <c r="G1" s="7" t="s">
        <v>24</v>
      </c>
      <c r="H1" s="9" t="s">
        <v>25</v>
      </c>
    </row>
    <row r="2" spans="1:8" ht="15.6" x14ac:dyDescent="0.3">
      <c r="A2" s="3" t="s">
        <v>30</v>
      </c>
      <c r="B2" s="4" t="s">
        <v>31</v>
      </c>
      <c r="C2" s="4">
        <v>19650</v>
      </c>
      <c r="D2" s="4">
        <v>3100</v>
      </c>
      <c r="E2" s="4">
        <v>3</v>
      </c>
      <c r="F2" s="4" t="s">
        <v>20</v>
      </c>
      <c r="G2" s="4" cm="1">
        <f t="array" ref="G2">_xlfn.SWITCH(Table13[[#This Row],[Tip depozit]],3,Table13[[#This Row],[Valoare inițială]]*4%,6,Table13[[#This Row],[Valoare inițială]]*5%,12,Table13[[#This Row],[Valoare inițială]]*6%)</f>
        <v>124</v>
      </c>
      <c r="H2" s="5">
        <f>Table13[[#This Row],[Valoare inițială]]+Table13[[#This Row],[Dobânda]]</f>
        <v>3224</v>
      </c>
    </row>
    <row r="3" spans="1:8" ht="15.6" x14ac:dyDescent="0.3">
      <c r="A3" s="3" t="s">
        <v>7</v>
      </c>
      <c r="B3" s="4" t="s">
        <v>26</v>
      </c>
      <c r="C3" s="4">
        <v>19231</v>
      </c>
      <c r="D3" s="4">
        <v>1200</v>
      </c>
      <c r="E3" s="4">
        <v>3</v>
      </c>
      <c r="F3" s="4" t="s">
        <v>17</v>
      </c>
      <c r="G3" s="3" cm="1">
        <f t="array" ref="G3">_xlfn.SWITCH(Table13[[#This Row],[Tip depozit]],3,Table13[[#This Row],[Valoare inițială]]*4%,6,Table13[[#This Row],[Valoare inițială]]*5%,12,Table13[[#This Row],[Valoare inițială]]*6%)</f>
        <v>48</v>
      </c>
      <c r="H3" s="6">
        <f>Table13[[#This Row],[Valoare inițială]]+Table13[[#This Row],[Dobânda]]</f>
        <v>1248</v>
      </c>
    </row>
    <row r="4" spans="1:8" ht="15.6" x14ac:dyDescent="0.3">
      <c r="A4" s="3" t="s">
        <v>5</v>
      </c>
      <c r="B4" s="4" t="s">
        <v>27</v>
      </c>
      <c r="C4" s="4">
        <v>19233</v>
      </c>
      <c r="D4" s="4">
        <v>3500</v>
      </c>
      <c r="E4" s="4">
        <v>6</v>
      </c>
      <c r="F4" s="4" t="s">
        <v>18</v>
      </c>
      <c r="G4" s="3" cm="1">
        <f t="array" ref="G4">_xlfn.SWITCH(Table13[[#This Row],[Tip depozit]],3,Table13[[#This Row],[Valoare inițială]]*4%,6,Table13[[#This Row],[Valoare inițială]]*5%,12,Table13[[#This Row],[Valoare inițială]]*6%)</f>
        <v>175</v>
      </c>
      <c r="H4" s="6">
        <f>Table13[[#This Row],[Valoare inițială]]+Table13[[#This Row],[Dobânda]]</f>
        <v>3675</v>
      </c>
    </row>
    <row r="5" spans="1:8" ht="15.6" x14ac:dyDescent="0.3">
      <c r="A5" s="3" t="s">
        <v>11</v>
      </c>
      <c r="B5" s="4" t="s">
        <v>32</v>
      </c>
      <c r="C5" s="4">
        <v>18210</v>
      </c>
      <c r="D5" s="4">
        <v>2700</v>
      </c>
      <c r="E5" s="4">
        <v>6</v>
      </c>
      <c r="F5" s="4" t="s">
        <v>21</v>
      </c>
      <c r="G5" s="3" cm="1">
        <f t="array" ref="G5">_xlfn.SWITCH(Table13[[#This Row],[Tip depozit]],3,Table13[[#This Row],[Valoare inițială]]*4%,6,Table13[[#This Row],[Valoare inițială]]*5%,12,Table13[[#This Row],[Valoare inițială]]*6%)</f>
        <v>135</v>
      </c>
      <c r="H5" s="6">
        <f>Table13[[#This Row],[Valoare inițială]]+Table13[[#This Row],[Dobânda]]</f>
        <v>2835</v>
      </c>
    </row>
    <row r="6" spans="1:8" ht="15.6" x14ac:dyDescent="0.3">
      <c r="A6" s="3" t="s">
        <v>28</v>
      </c>
      <c r="B6" s="4" t="s">
        <v>29</v>
      </c>
      <c r="C6" s="4">
        <v>19453</v>
      </c>
      <c r="D6" s="4">
        <v>50000</v>
      </c>
      <c r="E6" s="4">
        <v>12</v>
      </c>
      <c r="F6" s="4" t="s">
        <v>19</v>
      </c>
      <c r="G6" s="3" cm="1">
        <f t="array" ref="G6">_xlfn.SWITCH(Table13[[#This Row],[Tip depozit]],3,Table13[[#This Row],[Valoare inițială]]*4%,6,Table13[[#This Row],[Valoare inițială]]*5%,12,Table13[[#This Row],[Valoare inițială]]*6%)</f>
        <v>3000</v>
      </c>
      <c r="H6" s="6">
        <f>Table13[[#This Row],[Valoare inițială]]+Table13[[#This Row],[Dobânda]]</f>
        <v>53000</v>
      </c>
    </row>
    <row r="7" spans="1:8" ht="15.6" x14ac:dyDescent="0.3">
      <c r="A7" s="3" t="s">
        <v>33</v>
      </c>
      <c r="B7" s="4" t="s">
        <v>34</v>
      </c>
      <c r="C7" s="4">
        <v>16231</v>
      </c>
      <c r="D7" s="4">
        <v>9900</v>
      </c>
      <c r="E7" s="4">
        <v>12</v>
      </c>
      <c r="F7" s="4" t="s">
        <v>22</v>
      </c>
      <c r="G7" s="3" cm="1">
        <f t="array" ref="G7">_xlfn.SWITCH(Table13[[#This Row],[Tip depozit]],3,Table13[[#This Row],[Valoare inițială]]*4%,6,Table13[[#This Row],[Valoare inițială]]*5%,12,Table13[[#This Row],[Valoare inițială]]*6%)</f>
        <v>594</v>
      </c>
      <c r="H7" s="6">
        <f>Table13[[#This Row],[Valoare inițială]]+Table13[[#This Row],[Dobânda]]</f>
        <v>10494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10D8-21E6-4A43-8D00-55A4786CA234}">
  <dimension ref="A1:H7"/>
  <sheetViews>
    <sheetView workbookViewId="0">
      <selection sqref="A1:H7"/>
    </sheetView>
  </sheetViews>
  <sheetFormatPr defaultRowHeight="14.4" x14ac:dyDescent="0.3"/>
  <cols>
    <col min="1" max="1" width="13" bestFit="1" customWidth="1"/>
    <col min="2" max="2" width="11.5546875" customWidth="1"/>
    <col min="4" max="4" width="15.109375" customWidth="1"/>
    <col min="5" max="5" width="11.77734375" customWidth="1"/>
    <col min="6" max="6" width="14.77734375" customWidth="1"/>
    <col min="7" max="7" width="10.21875" customWidth="1"/>
    <col min="8" max="8" width="15.5546875" customWidth="1"/>
  </cols>
  <sheetData>
    <row r="1" spans="1:8" ht="31.2" x14ac:dyDescent="0.3">
      <c r="A1" s="7" t="s">
        <v>0</v>
      </c>
      <c r="B1" s="8" t="s">
        <v>1</v>
      </c>
      <c r="C1" s="8" t="s">
        <v>2</v>
      </c>
      <c r="D1" s="8" t="s">
        <v>23</v>
      </c>
      <c r="E1" s="8" t="s">
        <v>3</v>
      </c>
      <c r="F1" s="9" t="s">
        <v>4</v>
      </c>
      <c r="G1" s="7" t="s">
        <v>24</v>
      </c>
      <c r="H1" s="9" t="s">
        <v>25</v>
      </c>
    </row>
    <row r="2" spans="1:8" ht="15.6" x14ac:dyDescent="0.3">
      <c r="A2" s="10" t="s">
        <v>9</v>
      </c>
      <c r="B2" s="11" t="s">
        <v>10</v>
      </c>
      <c r="C2" s="11">
        <v>12650</v>
      </c>
      <c r="D2" s="11">
        <v>1500</v>
      </c>
      <c r="E2" s="11">
        <v>3</v>
      </c>
      <c r="F2" s="11" t="s">
        <v>20</v>
      </c>
      <c r="G2" s="11" cm="1">
        <f t="array" ref="G2">_xlfn.SWITCH(Table1[[#This Row],[Tip depozit]],3,Table1[[#This Row],[Valoare inițială]]*4%,6,Table1[[#This Row],[Valoare inițială]]*5%,12,Table1[[#This Row],[Valoare inițială]]*6%)</f>
        <v>60</v>
      </c>
      <c r="H2" s="12">
        <f>Table1[[#This Row],[Valoare inițială]]+Table1[[#This Row],[Dobânda]]</f>
        <v>1560</v>
      </c>
    </row>
    <row r="3" spans="1:8" ht="15.6" x14ac:dyDescent="0.3">
      <c r="A3" s="10" t="s">
        <v>7</v>
      </c>
      <c r="B3" s="11" t="s">
        <v>8</v>
      </c>
      <c r="C3" s="11">
        <v>10231</v>
      </c>
      <c r="D3" s="11">
        <v>1000</v>
      </c>
      <c r="E3" s="11">
        <v>3</v>
      </c>
      <c r="F3" s="11" t="s">
        <v>17</v>
      </c>
      <c r="G3" s="10" cm="1">
        <f t="array" ref="G3">_xlfn.SWITCH(Table1[[#This Row],[Tip depozit]],3,Table1[[#This Row],[Valoare inițială]]*4%,6,Table1[[#This Row],[Valoare inițială]]*5%,12,Table1[[#This Row],[Valoare inițială]]*6%)</f>
        <v>40</v>
      </c>
      <c r="H3" s="13">
        <f>Table1[[#This Row],[Valoare inițială]]+Table1[[#This Row],[Dobânda]]</f>
        <v>1040</v>
      </c>
    </row>
    <row r="4" spans="1:8" ht="15.6" x14ac:dyDescent="0.3">
      <c r="A4" s="10" t="s">
        <v>11</v>
      </c>
      <c r="B4" s="11" t="s">
        <v>12</v>
      </c>
      <c r="C4" s="11">
        <v>13210</v>
      </c>
      <c r="D4" s="11">
        <v>2500</v>
      </c>
      <c r="E4" s="11">
        <v>6</v>
      </c>
      <c r="F4" s="11" t="s">
        <v>21</v>
      </c>
      <c r="G4" s="10" cm="1">
        <f t="array" ref="G4">_xlfn.SWITCH(Table1[[#This Row],[Tip depozit]],3,Table1[[#This Row],[Valoare inițială]]*4%,6,Table1[[#This Row],[Valoare inițială]]*5%,12,Table1[[#This Row],[Valoare inițială]]*6%)</f>
        <v>125</v>
      </c>
      <c r="H4" s="13">
        <f>Table1[[#This Row],[Valoare inițială]]+Table1[[#This Row],[Dobânda]]</f>
        <v>2625</v>
      </c>
    </row>
    <row r="5" spans="1:8" ht="15.6" x14ac:dyDescent="0.3">
      <c r="A5" s="10" t="s">
        <v>5</v>
      </c>
      <c r="B5" s="11" t="s">
        <v>6</v>
      </c>
      <c r="C5" s="11">
        <v>10233</v>
      </c>
      <c r="D5" s="11">
        <v>2000</v>
      </c>
      <c r="E5" s="11">
        <v>6</v>
      </c>
      <c r="F5" s="11" t="s">
        <v>18</v>
      </c>
      <c r="G5" s="10" cm="1">
        <f t="array" ref="G5">_xlfn.SWITCH(Table1[[#This Row],[Tip depozit]],3,Table1[[#This Row],[Valoare inițială]]*4%,6,Table1[[#This Row],[Valoare inițială]]*5%,12,Table1[[#This Row],[Valoare inițială]]*6%)</f>
        <v>100</v>
      </c>
      <c r="H5" s="13">
        <f>Table1[[#This Row],[Valoare inițială]]+Table1[[#This Row],[Dobânda]]</f>
        <v>2100</v>
      </c>
    </row>
    <row r="6" spans="1:8" ht="15.6" x14ac:dyDescent="0.3">
      <c r="A6" s="10" t="s">
        <v>13</v>
      </c>
      <c r="B6" s="11" t="s">
        <v>14</v>
      </c>
      <c r="C6" s="11">
        <v>14231</v>
      </c>
      <c r="D6" s="11">
        <v>2000</v>
      </c>
      <c r="E6" s="11">
        <v>12</v>
      </c>
      <c r="F6" s="11" t="s">
        <v>22</v>
      </c>
      <c r="G6" s="10" cm="1">
        <f t="array" ref="G6">_xlfn.SWITCH(Table1[[#This Row],[Tip depozit]],3,Table1[[#This Row],[Valoare inițială]]*4%,6,Table1[[#This Row],[Valoare inițială]]*5%,12,Table1[[#This Row],[Valoare inițială]]*6%)</f>
        <v>120</v>
      </c>
      <c r="H6" s="13">
        <f>Table1[[#This Row],[Valoare inițială]]+Table1[[#This Row],[Dobânda]]</f>
        <v>2120</v>
      </c>
    </row>
    <row r="7" spans="1:8" ht="15.6" x14ac:dyDescent="0.3">
      <c r="A7" s="10" t="s">
        <v>15</v>
      </c>
      <c r="B7" s="11" t="s">
        <v>16</v>
      </c>
      <c r="C7" s="11">
        <v>10453</v>
      </c>
      <c r="D7" s="11">
        <v>1000</v>
      </c>
      <c r="E7" s="11">
        <v>12</v>
      </c>
      <c r="F7" s="11" t="s">
        <v>19</v>
      </c>
      <c r="G7" s="10" cm="1">
        <f t="array" ref="G7">_xlfn.SWITCH(Table1[[#This Row],[Tip depozit]],3,Table1[[#This Row],[Valoare inițială]]*4%,6,Table1[[#This Row],[Valoare inițială]]*5%,12,Table1[[#This Row],[Valoare inițială]]*6%)</f>
        <v>60</v>
      </c>
      <c r="H7" s="13">
        <f>Table1[[#This Row],[Valoare inițială]]+Table1[[#This Row],[Dobânda]]</f>
        <v>1060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CC7F-7883-4684-8E47-C589A0CF8F96}">
  <dimension ref="A3:C15"/>
  <sheetViews>
    <sheetView tabSelected="1" workbookViewId="0">
      <selection activeCell="P6" sqref="P6"/>
    </sheetView>
  </sheetViews>
  <sheetFormatPr defaultRowHeight="14.4" x14ac:dyDescent="0.3"/>
  <cols>
    <col min="1" max="1" width="12.33203125" bestFit="1" customWidth="1"/>
    <col min="2" max="2" width="9.77734375" bestFit="1" customWidth="1"/>
    <col min="3" max="3" width="20.44140625" bestFit="1" customWidth="1"/>
  </cols>
  <sheetData>
    <row r="3" spans="1:3" x14ac:dyDescent="0.3">
      <c r="A3" s="15" t="s">
        <v>1</v>
      </c>
      <c r="B3" s="15" t="s">
        <v>0</v>
      </c>
      <c r="C3" t="s">
        <v>35</v>
      </c>
    </row>
    <row r="4" spans="1:3" x14ac:dyDescent="0.3">
      <c r="A4" t="s">
        <v>14</v>
      </c>
      <c r="B4" t="s">
        <v>13</v>
      </c>
      <c r="C4" s="14">
        <v>2120</v>
      </c>
    </row>
    <row r="5" spans="1:3" x14ac:dyDescent="0.3">
      <c r="A5" t="s">
        <v>12</v>
      </c>
      <c r="B5" t="s">
        <v>11</v>
      </c>
      <c r="C5" s="14">
        <v>2625</v>
      </c>
    </row>
    <row r="6" spans="1:3" x14ac:dyDescent="0.3">
      <c r="A6" t="s">
        <v>26</v>
      </c>
      <c r="B6" t="s">
        <v>7</v>
      </c>
      <c r="C6" s="14">
        <v>1248</v>
      </c>
    </row>
    <row r="7" spans="1:3" x14ac:dyDescent="0.3">
      <c r="A7" t="s">
        <v>32</v>
      </c>
      <c r="B7" t="s">
        <v>11</v>
      </c>
      <c r="C7" s="14">
        <v>2835</v>
      </c>
    </row>
    <row r="8" spans="1:3" x14ac:dyDescent="0.3">
      <c r="A8" t="s">
        <v>8</v>
      </c>
      <c r="B8" t="s">
        <v>7</v>
      </c>
      <c r="C8" s="14">
        <v>1040</v>
      </c>
    </row>
    <row r="9" spans="1:3" x14ac:dyDescent="0.3">
      <c r="A9" t="s">
        <v>10</v>
      </c>
      <c r="B9" t="s">
        <v>9</v>
      </c>
      <c r="C9" s="14">
        <v>1560</v>
      </c>
    </row>
    <row r="10" spans="1:3" x14ac:dyDescent="0.3">
      <c r="A10" t="s">
        <v>27</v>
      </c>
      <c r="B10" t="s">
        <v>5</v>
      </c>
      <c r="C10" s="14">
        <v>3675</v>
      </c>
    </row>
    <row r="11" spans="1:3" x14ac:dyDescent="0.3">
      <c r="A11" t="s">
        <v>16</v>
      </c>
      <c r="B11" t="s">
        <v>15</v>
      </c>
      <c r="C11" s="14">
        <v>1060</v>
      </c>
    </row>
    <row r="12" spans="1:3" x14ac:dyDescent="0.3">
      <c r="A12" t="s">
        <v>34</v>
      </c>
      <c r="B12" t="s">
        <v>33</v>
      </c>
      <c r="C12" s="14">
        <v>10494</v>
      </c>
    </row>
    <row r="13" spans="1:3" x14ac:dyDescent="0.3">
      <c r="A13" t="s">
        <v>6</v>
      </c>
      <c r="B13" t="s">
        <v>5</v>
      </c>
      <c r="C13" s="14">
        <v>2100</v>
      </c>
    </row>
    <row r="14" spans="1:3" x14ac:dyDescent="0.3">
      <c r="A14" t="s">
        <v>29</v>
      </c>
      <c r="B14" t="s">
        <v>28</v>
      </c>
      <c r="C14" s="14">
        <v>53000</v>
      </c>
    </row>
    <row r="15" spans="1:3" x14ac:dyDescent="0.3">
      <c r="A15" t="s">
        <v>31</v>
      </c>
      <c r="B15" t="s">
        <v>30</v>
      </c>
      <c r="C15" s="14">
        <v>3224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655C-4CD9-4FF0-B86C-0E10CF5DD8E0}">
  <dimension ref="A1:C13"/>
  <sheetViews>
    <sheetView workbookViewId="0">
      <selection sqref="A1:C13"/>
    </sheetView>
  </sheetViews>
  <sheetFormatPr defaultRowHeight="14.4" x14ac:dyDescent="0.3"/>
  <cols>
    <col min="1" max="1" width="9.21875" customWidth="1"/>
    <col min="2" max="2" width="11.5546875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ht="15.6" x14ac:dyDescent="0.3">
      <c r="A2" s="3" t="s">
        <v>30</v>
      </c>
      <c r="B2" s="3" t="s">
        <v>31</v>
      </c>
      <c r="C2" s="2">
        <f>Table13[[#This Row],[Valoarea totală]]</f>
        <v>3224</v>
      </c>
    </row>
    <row r="3" spans="1:3" ht="15.6" x14ac:dyDescent="0.3">
      <c r="A3" s="3" t="s">
        <v>7</v>
      </c>
      <c r="B3" s="3" t="s">
        <v>26</v>
      </c>
      <c r="C3" s="2">
        <f>Table13[[#This Row],[Valoarea totală]]</f>
        <v>1248</v>
      </c>
    </row>
    <row r="4" spans="1:3" ht="15.6" x14ac:dyDescent="0.3">
      <c r="A4" s="3" t="s">
        <v>5</v>
      </c>
      <c r="B4" s="3" t="s">
        <v>27</v>
      </c>
      <c r="C4" s="2">
        <f>Table13[[#This Row],[Valoarea totală]]</f>
        <v>3675</v>
      </c>
    </row>
    <row r="5" spans="1:3" ht="15.6" x14ac:dyDescent="0.3">
      <c r="A5" s="3" t="s">
        <v>11</v>
      </c>
      <c r="B5" s="3" t="s">
        <v>32</v>
      </c>
      <c r="C5" s="2">
        <f>Table13[[#This Row],[Valoarea totală]]</f>
        <v>2835</v>
      </c>
    </row>
    <row r="6" spans="1:3" ht="15.6" x14ac:dyDescent="0.3">
      <c r="A6" s="3" t="s">
        <v>28</v>
      </c>
      <c r="B6" s="3" t="s">
        <v>29</v>
      </c>
      <c r="C6" s="2">
        <f>Table13[[#This Row],[Valoarea totală]]</f>
        <v>53000</v>
      </c>
    </row>
    <row r="7" spans="1:3" ht="15.6" x14ac:dyDescent="0.3">
      <c r="A7" s="3" t="s">
        <v>33</v>
      </c>
      <c r="B7" s="3" t="s">
        <v>34</v>
      </c>
      <c r="C7" s="2">
        <f>Table13[[#This Row],[Valoarea totală]]</f>
        <v>10494</v>
      </c>
    </row>
    <row r="8" spans="1:3" ht="15.6" x14ac:dyDescent="0.3">
      <c r="A8" s="10" t="s">
        <v>9</v>
      </c>
      <c r="B8" s="10" t="s">
        <v>10</v>
      </c>
      <c r="C8" s="2">
        <f>BRD!H2</f>
        <v>1560</v>
      </c>
    </row>
    <row r="9" spans="1:3" ht="15.6" x14ac:dyDescent="0.3">
      <c r="A9" s="10" t="s">
        <v>7</v>
      </c>
      <c r="B9" s="10" t="s">
        <v>8</v>
      </c>
      <c r="C9" s="2">
        <f>BRD!H3</f>
        <v>1040</v>
      </c>
    </row>
    <row r="10" spans="1:3" ht="15.6" x14ac:dyDescent="0.3">
      <c r="A10" s="10" t="s">
        <v>11</v>
      </c>
      <c r="B10" s="10" t="s">
        <v>12</v>
      </c>
      <c r="C10" s="2">
        <f>BRD!H4</f>
        <v>2625</v>
      </c>
    </row>
    <row r="11" spans="1:3" ht="15.6" x14ac:dyDescent="0.3">
      <c r="A11" s="10" t="s">
        <v>5</v>
      </c>
      <c r="B11" s="10" t="s">
        <v>6</v>
      </c>
      <c r="C11" s="2">
        <f>BRD!H5</f>
        <v>2100</v>
      </c>
    </row>
    <row r="12" spans="1:3" ht="15.6" x14ac:dyDescent="0.3">
      <c r="A12" s="10" t="s">
        <v>13</v>
      </c>
      <c r="B12" s="10" t="s">
        <v>14</v>
      </c>
      <c r="C12" s="2">
        <f>BRD!H6</f>
        <v>2120</v>
      </c>
    </row>
    <row r="13" spans="1:3" ht="15.6" x14ac:dyDescent="0.3">
      <c r="A13" s="10" t="s">
        <v>15</v>
      </c>
      <c r="B13" s="10" t="s">
        <v>16</v>
      </c>
      <c r="C13" s="2">
        <f>BRD!H7</f>
        <v>1060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BCR</vt:lpstr>
      <vt:lpstr>BRD</vt:lpstr>
      <vt:lpstr>Grafic</vt:lpstr>
      <vt:lpstr>Depozite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DBS02</dc:creator>
  <cp:lastModifiedBy>DBS02</cp:lastModifiedBy>
  <dcterms:created xsi:type="dcterms:W3CDTF">2015-06-05T18:17:20Z</dcterms:created>
  <dcterms:modified xsi:type="dcterms:W3CDTF">2023-05-16T10:55:50Z</dcterms:modified>
</cp:coreProperties>
</file>