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C:\Users\braeued1\Documents\Octavio\projetos\Covid19_data\dataset\"/>
    </mc:Choice>
  </mc:AlternateContent>
  <xr:revisionPtr revIDLastSave="0" documentId="13_ncr:1_{5BA937F4-1D85-4508-88F2-4EAD190E6587}" xr6:coauthVersionLast="34" xr6:coauthVersionMax="34" xr10:uidLastSave="{00000000-0000-0000-0000-000000000000}"/>
  <bookViews>
    <workbookView xWindow="0" yWindow="0" windowWidth="28800" windowHeight="12435" xr2:uid="{00000000-000D-0000-FFFF-FFFF00000000}"/>
  </bookViews>
  <sheets>
    <sheet name="Plan1" sheetId="1" r:id="rId1"/>
    <sheet name="mortes" sheetId="9" r:id="rId2"/>
    <sheet name="Death Rate" sheetId="3" r:id="rId3"/>
    <sheet name="Death Var" sheetId="8" r:id="rId4"/>
    <sheet name="Cases Var" sheetId="6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7" i="1" l="1"/>
  <c r="D87" i="1"/>
  <c r="H87" i="1"/>
  <c r="J87" i="1"/>
  <c r="C88" i="1"/>
  <c r="D88" i="1"/>
  <c r="J88" i="1"/>
  <c r="C166" i="1"/>
  <c r="D166" i="1"/>
  <c r="H166" i="1"/>
  <c r="J166" i="1"/>
  <c r="C167" i="1"/>
  <c r="D167" i="1"/>
  <c r="J167" i="1"/>
  <c r="C245" i="1"/>
  <c r="D245" i="1"/>
  <c r="J245" i="1"/>
  <c r="C246" i="1"/>
  <c r="D246" i="1"/>
  <c r="J246" i="1"/>
  <c r="C413" i="1"/>
  <c r="D413" i="1"/>
  <c r="J413" i="1"/>
  <c r="C414" i="1"/>
  <c r="D414" i="1"/>
  <c r="J414" i="1"/>
  <c r="C313" i="1"/>
  <c r="D313" i="1"/>
  <c r="J313" i="1"/>
  <c r="C312" i="1" l="1"/>
  <c r="D312" i="1"/>
  <c r="J312" i="1"/>
  <c r="C410" i="1" l="1"/>
  <c r="D410" i="1"/>
  <c r="J410" i="1"/>
  <c r="C411" i="1"/>
  <c r="D411" i="1"/>
  <c r="J411" i="1"/>
  <c r="C412" i="1"/>
  <c r="D412" i="1"/>
  <c r="J412" i="1"/>
  <c r="C242" i="1"/>
  <c r="D242" i="1"/>
  <c r="J242" i="1"/>
  <c r="C243" i="1"/>
  <c r="D243" i="1"/>
  <c r="J243" i="1"/>
  <c r="C244" i="1"/>
  <c r="D244" i="1"/>
  <c r="J244" i="1"/>
  <c r="C84" i="1"/>
  <c r="D84" i="1"/>
  <c r="H84" i="1"/>
  <c r="J84" i="1"/>
  <c r="C85" i="1"/>
  <c r="D85" i="1"/>
  <c r="H85" i="1"/>
  <c r="J85" i="1"/>
  <c r="C86" i="1"/>
  <c r="D86" i="1"/>
  <c r="H86" i="1"/>
  <c r="J86" i="1"/>
  <c r="H164" i="1"/>
  <c r="H165" i="1"/>
  <c r="H163" i="1"/>
  <c r="C163" i="1"/>
  <c r="D163" i="1"/>
  <c r="J163" i="1"/>
  <c r="C164" i="1"/>
  <c r="D164" i="1"/>
  <c r="J164" i="1"/>
  <c r="C165" i="1"/>
  <c r="D165" i="1"/>
  <c r="J165" i="1"/>
  <c r="H310" i="1"/>
  <c r="H309" i="1" s="1"/>
  <c r="H308" i="1" s="1"/>
  <c r="H307" i="1" s="1"/>
  <c r="H306" i="1" s="1"/>
  <c r="H305" i="1" s="1"/>
  <c r="H304" i="1" s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H258" i="1" s="1"/>
  <c r="H257" i="1" s="1"/>
  <c r="H256" i="1" s="1"/>
  <c r="H255" i="1" s="1"/>
  <c r="H254" i="1" s="1"/>
  <c r="H253" i="1" s="1"/>
  <c r="H252" i="1" s="1"/>
  <c r="H251" i="1" s="1"/>
  <c r="C309" i="1"/>
  <c r="D309" i="1"/>
  <c r="J309" i="1"/>
  <c r="C310" i="1"/>
  <c r="D310" i="1"/>
  <c r="J310" i="1"/>
  <c r="C311" i="1"/>
  <c r="D311" i="1"/>
  <c r="J311" i="1"/>
  <c r="C308" i="1" l="1"/>
  <c r="D308" i="1"/>
  <c r="J308" i="1"/>
  <c r="C407" i="1" l="1"/>
  <c r="D407" i="1"/>
  <c r="J407" i="1"/>
  <c r="C408" i="1"/>
  <c r="D408" i="1"/>
  <c r="J408" i="1"/>
  <c r="C409" i="1"/>
  <c r="D409" i="1"/>
  <c r="J409" i="1"/>
  <c r="C239" i="1"/>
  <c r="D239" i="1"/>
  <c r="J239" i="1"/>
  <c r="C240" i="1"/>
  <c r="D240" i="1"/>
  <c r="J240" i="1"/>
  <c r="C241" i="1"/>
  <c r="D241" i="1"/>
  <c r="J241" i="1"/>
  <c r="C162" i="1"/>
  <c r="D162" i="1"/>
  <c r="J162" i="1"/>
  <c r="C160" i="1"/>
  <c r="D160" i="1"/>
  <c r="H160" i="1"/>
  <c r="J160" i="1"/>
  <c r="C161" i="1"/>
  <c r="D161" i="1"/>
  <c r="H161" i="1"/>
  <c r="J161" i="1"/>
  <c r="C306" i="1"/>
  <c r="D306" i="1"/>
  <c r="J306" i="1"/>
  <c r="C307" i="1"/>
  <c r="D307" i="1"/>
  <c r="J307" i="1"/>
  <c r="C81" i="1"/>
  <c r="D81" i="1"/>
  <c r="H81" i="1"/>
  <c r="J81" i="1"/>
  <c r="C82" i="1"/>
  <c r="D82" i="1"/>
  <c r="H82" i="1"/>
  <c r="J82" i="1"/>
  <c r="C83" i="1"/>
  <c r="D83" i="1"/>
  <c r="H83" i="1"/>
  <c r="J83" i="1"/>
  <c r="H77" i="1" l="1"/>
  <c r="C77" i="1"/>
  <c r="D77" i="1"/>
  <c r="J77" i="1"/>
  <c r="C78" i="1"/>
  <c r="D78" i="1"/>
  <c r="H78" i="1"/>
  <c r="J78" i="1"/>
  <c r="C79" i="1"/>
  <c r="D79" i="1"/>
  <c r="H79" i="1"/>
  <c r="J79" i="1"/>
  <c r="C80" i="1"/>
  <c r="D80" i="1"/>
  <c r="J80" i="1"/>
  <c r="C156" i="1"/>
  <c r="D156" i="1"/>
  <c r="H156" i="1"/>
  <c r="J156" i="1"/>
  <c r="C157" i="1"/>
  <c r="D157" i="1"/>
  <c r="H157" i="1"/>
  <c r="J157" i="1"/>
  <c r="C158" i="1"/>
  <c r="D158" i="1"/>
  <c r="H158" i="1"/>
  <c r="J158" i="1"/>
  <c r="C159" i="1"/>
  <c r="D159" i="1"/>
  <c r="J159" i="1"/>
  <c r="C403" i="1"/>
  <c r="D403" i="1"/>
  <c r="J403" i="1"/>
  <c r="C404" i="1"/>
  <c r="D404" i="1"/>
  <c r="J404" i="1"/>
  <c r="C405" i="1"/>
  <c r="D405" i="1"/>
  <c r="J405" i="1"/>
  <c r="C406" i="1"/>
  <c r="D406" i="1"/>
  <c r="J406" i="1"/>
  <c r="C235" i="1"/>
  <c r="D235" i="1"/>
  <c r="J235" i="1"/>
  <c r="C236" i="1"/>
  <c r="D236" i="1"/>
  <c r="J236" i="1"/>
  <c r="C237" i="1"/>
  <c r="D237" i="1"/>
  <c r="J237" i="1"/>
  <c r="C238" i="1"/>
  <c r="D238" i="1"/>
  <c r="J238" i="1"/>
  <c r="C302" i="1"/>
  <c r="D302" i="1"/>
  <c r="J302" i="1"/>
  <c r="C303" i="1"/>
  <c r="D303" i="1"/>
  <c r="J303" i="1"/>
  <c r="C304" i="1"/>
  <c r="D304" i="1"/>
  <c r="J304" i="1"/>
  <c r="C305" i="1"/>
  <c r="D305" i="1"/>
  <c r="J305" i="1"/>
  <c r="H75" i="1" l="1"/>
  <c r="H74" i="1"/>
  <c r="H76" i="1"/>
  <c r="C75" i="1"/>
  <c r="D75" i="1"/>
  <c r="J75" i="1"/>
  <c r="C76" i="1"/>
  <c r="D76" i="1"/>
  <c r="J76" i="1"/>
  <c r="H155" i="1"/>
  <c r="H154" i="1"/>
  <c r="C154" i="1"/>
  <c r="D154" i="1"/>
  <c r="J154" i="1"/>
  <c r="C155" i="1"/>
  <c r="D155" i="1"/>
  <c r="J155" i="1"/>
  <c r="C233" i="1"/>
  <c r="D233" i="1"/>
  <c r="J233" i="1"/>
  <c r="C234" i="1"/>
  <c r="D234" i="1"/>
  <c r="J234" i="1"/>
  <c r="C401" i="1"/>
  <c r="D401" i="1"/>
  <c r="J401" i="1"/>
  <c r="C402" i="1"/>
  <c r="D402" i="1"/>
  <c r="J402" i="1"/>
  <c r="C301" i="1"/>
  <c r="D301" i="1"/>
  <c r="J301" i="1"/>
  <c r="C300" i="1" l="1"/>
  <c r="D300" i="1"/>
  <c r="J300" i="1"/>
  <c r="C74" i="1" l="1"/>
  <c r="D74" i="1"/>
  <c r="J74" i="1"/>
  <c r="H153" i="1"/>
  <c r="C153" i="1"/>
  <c r="D153" i="1"/>
  <c r="J153" i="1"/>
  <c r="C232" i="1"/>
  <c r="D232" i="1"/>
  <c r="J232" i="1"/>
  <c r="C400" i="1"/>
  <c r="D400" i="1"/>
  <c r="J400" i="1"/>
  <c r="C299" i="1"/>
  <c r="D299" i="1"/>
  <c r="J299" i="1"/>
  <c r="C399" i="1" l="1"/>
  <c r="D399" i="1"/>
  <c r="J399" i="1"/>
  <c r="C231" i="1"/>
  <c r="D231" i="1"/>
  <c r="J231" i="1"/>
  <c r="H152" i="1"/>
  <c r="C152" i="1"/>
  <c r="D152" i="1"/>
  <c r="J152" i="1"/>
  <c r="H73" i="1"/>
  <c r="C73" i="1"/>
  <c r="D73" i="1"/>
  <c r="J73" i="1"/>
  <c r="C298" i="1"/>
  <c r="D298" i="1"/>
  <c r="J298" i="1"/>
  <c r="C396" i="1" l="1"/>
  <c r="D396" i="1"/>
  <c r="J396" i="1"/>
  <c r="C397" i="1"/>
  <c r="D397" i="1"/>
  <c r="J397" i="1"/>
  <c r="C398" i="1"/>
  <c r="D398" i="1"/>
  <c r="J398" i="1"/>
  <c r="C228" i="1"/>
  <c r="D228" i="1"/>
  <c r="J228" i="1"/>
  <c r="C229" i="1"/>
  <c r="D229" i="1"/>
  <c r="J229" i="1"/>
  <c r="C230" i="1"/>
  <c r="D230" i="1"/>
  <c r="J230" i="1"/>
  <c r="H151" i="1"/>
  <c r="H150" i="1"/>
  <c r="H149" i="1"/>
  <c r="C149" i="1"/>
  <c r="D149" i="1"/>
  <c r="J149" i="1"/>
  <c r="C150" i="1"/>
  <c r="D150" i="1"/>
  <c r="J150" i="1"/>
  <c r="C151" i="1"/>
  <c r="D151" i="1"/>
  <c r="J151" i="1"/>
  <c r="H71" i="1"/>
  <c r="H72" i="1"/>
  <c r="H70" i="1"/>
  <c r="C70" i="1"/>
  <c r="D70" i="1"/>
  <c r="J70" i="1"/>
  <c r="C71" i="1"/>
  <c r="D71" i="1"/>
  <c r="J71" i="1"/>
  <c r="C72" i="1"/>
  <c r="D72" i="1"/>
  <c r="J72" i="1"/>
  <c r="C295" i="1"/>
  <c r="D295" i="1"/>
  <c r="J295" i="1"/>
  <c r="C296" i="1"/>
  <c r="D296" i="1"/>
  <c r="J296" i="1"/>
  <c r="C297" i="1"/>
  <c r="D297" i="1"/>
  <c r="J297" i="1"/>
  <c r="C395" i="1" l="1"/>
  <c r="D395" i="1"/>
  <c r="J395" i="1"/>
  <c r="C227" i="1"/>
  <c r="D227" i="1"/>
  <c r="J227" i="1"/>
  <c r="C148" i="1"/>
  <c r="D148" i="1"/>
  <c r="J148" i="1"/>
  <c r="C69" i="1"/>
  <c r="D69" i="1"/>
  <c r="J69" i="1"/>
  <c r="C294" i="1"/>
  <c r="D294" i="1"/>
  <c r="J294" i="1"/>
  <c r="J226" i="9" l="1"/>
  <c r="D226" i="9"/>
  <c r="C226" i="9"/>
  <c r="J225" i="9"/>
  <c r="D225" i="9"/>
  <c r="C225" i="9"/>
  <c r="J224" i="9"/>
  <c r="D224" i="9"/>
  <c r="C224" i="9"/>
  <c r="J223" i="9"/>
  <c r="D223" i="9"/>
  <c r="C223" i="9"/>
  <c r="J222" i="9"/>
  <c r="D222" i="9"/>
  <c r="C222" i="9"/>
  <c r="J221" i="9"/>
  <c r="D221" i="9"/>
  <c r="C221" i="9"/>
  <c r="J220" i="9"/>
  <c r="D220" i="9"/>
  <c r="C220" i="9"/>
  <c r="J219" i="9"/>
  <c r="D219" i="9"/>
  <c r="C219" i="9"/>
  <c r="J218" i="9"/>
  <c r="D218" i="9"/>
  <c r="C218" i="9"/>
  <c r="J217" i="9"/>
  <c r="D217" i="9"/>
  <c r="C217" i="9"/>
  <c r="J216" i="9"/>
  <c r="D216" i="9"/>
  <c r="C216" i="9"/>
  <c r="J215" i="9"/>
  <c r="D215" i="9"/>
  <c r="C215" i="9"/>
  <c r="J214" i="9"/>
  <c r="D214" i="9"/>
  <c r="C214" i="9"/>
  <c r="J213" i="9"/>
  <c r="D213" i="9"/>
  <c r="C213" i="9"/>
  <c r="J212" i="9"/>
  <c r="D212" i="9"/>
  <c r="C212" i="9"/>
  <c r="J211" i="9"/>
  <c r="D211" i="9"/>
  <c r="C211" i="9"/>
  <c r="J210" i="9"/>
  <c r="D210" i="9"/>
  <c r="C210" i="9"/>
  <c r="J209" i="9"/>
  <c r="D209" i="9"/>
  <c r="C209" i="9"/>
  <c r="J208" i="9"/>
  <c r="D208" i="9"/>
  <c r="C208" i="9"/>
  <c r="J207" i="9"/>
  <c r="D207" i="9"/>
  <c r="C207" i="9"/>
  <c r="J206" i="9"/>
  <c r="D206" i="9"/>
  <c r="C206" i="9"/>
  <c r="J205" i="9"/>
  <c r="D205" i="9"/>
  <c r="C205" i="9"/>
  <c r="J204" i="9"/>
  <c r="D204" i="9"/>
  <c r="C204" i="9"/>
  <c r="J203" i="9"/>
  <c r="D203" i="9"/>
  <c r="C203" i="9"/>
  <c r="J202" i="9"/>
  <c r="D202" i="9"/>
  <c r="C202" i="9"/>
  <c r="J201" i="9"/>
  <c r="D201" i="9"/>
  <c r="C201" i="9"/>
  <c r="J200" i="9"/>
  <c r="D200" i="9"/>
  <c r="C200" i="9"/>
  <c r="J199" i="9"/>
  <c r="D199" i="9"/>
  <c r="C199" i="9"/>
  <c r="J198" i="9"/>
  <c r="D198" i="9"/>
  <c r="C198" i="9"/>
  <c r="J197" i="9"/>
  <c r="D197" i="9"/>
  <c r="C197" i="9"/>
  <c r="J196" i="9"/>
  <c r="D196" i="9"/>
  <c r="C196" i="9"/>
  <c r="J195" i="9"/>
  <c r="D195" i="9"/>
  <c r="C195" i="9"/>
  <c r="J194" i="9"/>
  <c r="D194" i="9"/>
  <c r="C194" i="9"/>
  <c r="J193" i="9"/>
  <c r="D193" i="9"/>
  <c r="C193" i="9"/>
  <c r="J192" i="9"/>
  <c r="D192" i="9"/>
  <c r="C192" i="9"/>
  <c r="J191" i="9"/>
  <c r="D191" i="9"/>
  <c r="C191" i="9"/>
  <c r="J190" i="9"/>
  <c r="D190" i="9"/>
  <c r="C190" i="9"/>
  <c r="J189" i="9"/>
  <c r="D189" i="9"/>
  <c r="C189" i="9"/>
  <c r="J188" i="9"/>
  <c r="D188" i="9"/>
  <c r="C188" i="9"/>
  <c r="J187" i="9"/>
  <c r="D187" i="9"/>
  <c r="C187" i="9"/>
  <c r="J186" i="9"/>
  <c r="D186" i="9"/>
  <c r="C186" i="9"/>
  <c r="J185" i="9"/>
  <c r="D185" i="9"/>
  <c r="C185" i="9"/>
  <c r="J184" i="9"/>
  <c r="D184" i="9"/>
  <c r="C184" i="9"/>
  <c r="J183" i="9"/>
  <c r="H183" i="9"/>
  <c r="D183" i="9"/>
  <c r="C183" i="9"/>
  <c r="J182" i="9"/>
  <c r="H182" i="9"/>
  <c r="D182" i="9"/>
  <c r="C182" i="9"/>
  <c r="J181" i="9"/>
  <c r="H181" i="9"/>
  <c r="D181" i="9"/>
  <c r="C181" i="9"/>
  <c r="J180" i="9"/>
  <c r="H180" i="9"/>
  <c r="D180" i="9"/>
  <c r="C180" i="9"/>
  <c r="J179" i="9"/>
  <c r="H179" i="9"/>
  <c r="D179" i="9"/>
  <c r="C179" i="9"/>
  <c r="J178" i="9"/>
  <c r="H178" i="9"/>
  <c r="D178" i="9"/>
  <c r="C178" i="9"/>
  <c r="J177" i="9"/>
  <c r="H177" i="9"/>
  <c r="D177" i="9"/>
  <c r="C177" i="9"/>
  <c r="J176" i="9"/>
  <c r="H176" i="9"/>
  <c r="D176" i="9"/>
  <c r="C176" i="9"/>
  <c r="J175" i="9"/>
  <c r="H175" i="9"/>
  <c r="D175" i="9"/>
  <c r="C175" i="9"/>
  <c r="J174" i="9"/>
  <c r="H174" i="9"/>
  <c r="D174" i="9"/>
  <c r="C174" i="9"/>
  <c r="J173" i="9"/>
  <c r="H173" i="9"/>
  <c r="D173" i="9"/>
  <c r="C173" i="9"/>
  <c r="J172" i="9"/>
  <c r="H172" i="9"/>
  <c r="D172" i="9"/>
  <c r="C172" i="9"/>
  <c r="J171" i="9"/>
  <c r="H171" i="9"/>
  <c r="D171" i="9"/>
  <c r="C171" i="9"/>
  <c r="J170" i="9"/>
  <c r="H170" i="9"/>
  <c r="D170" i="9"/>
  <c r="C170" i="9"/>
  <c r="J169" i="9"/>
  <c r="H169" i="9"/>
  <c r="D169" i="9"/>
  <c r="C169" i="9"/>
  <c r="J168" i="9"/>
  <c r="H168" i="9"/>
  <c r="D168" i="9"/>
  <c r="C168" i="9"/>
  <c r="J167" i="9"/>
  <c r="H167" i="9"/>
  <c r="D167" i="9"/>
  <c r="C167" i="9"/>
  <c r="J166" i="9"/>
  <c r="H166" i="9"/>
  <c r="D166" i="9"/>
  <c r="C166" i="9"/>
  <c r="J165" i="9"/>
  <c r="H165" i="9"/>
  <c r="D165" i="9"/>
  <c r="C165" i="9"/>
  <c r="J164" i="9"/>
  <c r="H164" i="9"/>
  <c r="D164" i="9"/>
  <c r="C164" i="9"/>
  <c r="J163" i="9"/>
  <c r="H163" i="9"/>
  <c r="D163" i="9"/>
  <c r="C163" i="9"/>
  <c r="J162" i="9"/>
  <c r="H162" i="9"/>
  <c r="D162" i="9"/>
  <c r="C162" i="9"/>
  <c r="J161" i="9"/>
  <c r="H161" i="9"/>
  <c r="D161" i="9"/>
  <c r="C161" i="9"/>
  <c r="J160" i="9"/>
  <c r="H160" i="9"/>
  <c r="D160" i="9"/>
  <c r="C160" i="9"/>
  <c r="J159" i="9"/>
  <c r="H159" i="9"/>
  <c r="D159" i="9"/>
  <c r="C159" i="9"/>
  <c r="J158" i="9"/>
  <c r="H158" i="9"/>
  <c r="D158" i="9"/>
  <c r="C158" i="9"/>
  <c r="J157" i="9"/>
  <c r="H157" i="9"/>
  <c r="D157" i="9"/>
  <c r="C157" i="9"/>
  <c r="J156" i="9"/>
  <c r="H156" i="9"/>
  <c r="D156" i="9"/>
  <c r="C156" i="9"/>
  <c r="J155" i="9"/>
  <c r="H155" i="9"/>
  <c r="D155" i="9"/>
  <c r="C155" i="9"/>
  <c r="J154" i="9"/>
  <c r="H154" i="9"/>
  <c r="D154" i="9"/>
  <c r="C154" i="9"/>
  <c r="J153" i="9"/>
  <c r="H153" i="9"/>
  <c r="D153" i="9"/>
  <c r="C153" i="9"/>
  <c r="J152" i="9"/>
  <c r="H152" i="9"/>
  <c r="D152" i="9"/>
  <c r="C152" i="9"/>
  <c r="J151" i="9"/>
  <c r="H151" i="9"/>
  <c r="D151" i="9"/>
  <c r="J150" i="9"/>
  <c r="D150" i="9"/>
  <c r="C150" i="9"/>
  <c r="J149" i="9"/>
  <c r="D149" i="9"/>
  <c r="C149" i="9"/>
  <c r="J148" i="9"/>
  <c r="D148" i="9"/>
  <c r="C148" i="9"/>
  <c r="J147" i="9"/>
  <c r="D147" i="9"/>
  <c r="C147" i="9"/>
  <c r="J146" i="9"/>
  <c r="D146" i="9"/>
  <c r="C146" i="9"/>
  <c r="J145" i="9"/>
  <c r="D145" i="9"/>
  <c r="C145" i="9"/>
  <c r="J144" i="9"/>
  <c r="D144" i="9"/>
  <c r="C144" i="9"/>
  <c r="J143" i="9"/>
  <c r="D143" i="9"/>
  <c r="C143" i="9"/>
  <c r="J142" i="9"/>
  <c r="D142" i="9"/>
  <c r="C142" i="9"/>
  <c r="J141" i="9"/>
  <c r="D141" i="9"/>
  <c r="C141" i="9"/>
  <c r="J140" i="9"/>
  <c r="D140" i="9"/>
  <c r="C140" i="9"/>
  <c r="J139" i="9"/>
  <c r="D139" i="9"/>
  <c r="C139" i="9"/>
  <c r="J138" i="9"/>
  <c r="D138" i="9"/>
  <c r="C138" i="9"/>
  <c r="J137" i="9"/>
  <c r="D137" i="9"/>
  <c r="C137" i="9"/>
  <c r="J136" i="9"/>
  <c r="D136" i="9"/>
  <c r="C136" i="9"/>
  <c r="J135" i="9"/>
  <c r="D135" i="9"/>
  <c r="C135" i="9"/>
  <c r="J134" i="9"/>
  <c r="D134" i="9"/>
  <c r="C134" i="9"/>
  <c r="J133" i="9"/>
  <c r="D133" i="9"/>
  <c r="C133" i="9"/>
  <c r="J132" i="9"/>
  <c r="D132" i="9"/>
  <c r="C132" i="9"/>
  <c r="J131" i="9"/>
  <c r="D131" i="9"/>
  <c r="C131" i="9"/>
  <c r="J130" i="9"/>
  <c r="D130" i="9"/>
  <c r="C130" i="9"/>
  <c r="J129" i="9"/>
  <c r="D129" i="9"/>
  <c r="C129" i="9"/>
  <c r="J128" i="9"/>
  <c r="D128" i="9"/>
  <c r="C128" i="9"/>
  <c r="J127" i="9"/>
  <c r="D127" i="9"/>
  <c r="C127" i="9"/>
  <c r="J126" i="9"/>
  <c r="D126" i="9"/>
  <c r="C126" i="9"/>
  <c r="J125" i="9"/>
  <c r="D125" i="9"/>
  <c r="C125" i="9"/>
  <c r="J124" i="9"/>
  <c r="D124" i="9"/>
  <c r="C124" i="9"/>
  <c r="J123" i="9"/>
  <c r="D123" i="9"/>
  <c r="C123" i="9"/>
  <c r="J122" i="9"/>
  <c r="D122" i="9"/>
  <c r="C122" i="9"/>
  <c r="J121" i="9"/>
  <c r="D121" i="9"/>
  <c r="C121" i="9"/>
  <c r="J120" i="9"/>
  <c r="D120" i="9"/>
  <c r="C120" i="9"/>
  <c r="J119" i="9"/>
  <c r="D119" i="9"/>
  <c r="C119" i="9"/>
  <c r="J118" i="9"/>
  <c r="D118" i="9"/>
  <c r="C118" i="9"/>
  <c r="J117" i="9"/>
  <c r="D117" i="9"/>
  <c r="C117" i="9"/>
  <c r="J116" i="9"/>
  <c r="D116" i="9"/>
  <c r="C116" i="9"/>
  <c r="J115" i="9"/>
  <c r="D115" i="9"/>
  <c r="C115" i="9"/>
  <c r="J114" i="9"/>
  <c r="D114" i="9"/>
  <c r="C114" i="9"/>
  <c r="J113" i="9"/>
  <c r="D113" i="9"/>
  <c r="C113" i="9"/>
  <c r="J112" i="9"/>
  <c r="D112" i="9"/>
  <c r="C112" i="9"/>
  <c r="J111" i="9"/>
  <c r="D111" i="9"/>
  <c r="C111" i="9"/>
  <c r="J110" i="9"/>
  <c r="D110" i="9"/>
  <c r="C110" i="9"/>
  <c r="J109" i="9"/>
  <c r="D109" i="9"/>
  <c r="C109" i="9"/>
  <c r="J108" i="9"/>
  <c r="D108" i="9"/>
  <c r="C108" i="9"/>
  <c r="J107" i="9"/>
  <c r="D107" i="9"/>
  <c r="C107" i="9"/>
  <c r="J106" i="9"/>
  <c r="D106" i="9"/>
  <c r="C106" i="9"/>
  <c r="J105" i="9"/>
  <c r="D105" i="9"/>
  <c r="C105" i="9"/>
  <c r="J104" i="9"/>
  <c r="D104" i="9"/>
  <c r="C104" i="9"/>
  <c r="J103" i="9"/>
  <c r="D103" i="9"/>
  <c r="J102" i="9"/>
  <c r="D102" i="9"/>
  <c r="C102" i="9"/>
  <c r="J101" i="9"/>
  <c r="D101" i="9"/>
  <c r="C101" i="9"/>
  <c r="J100" i="9"/>
  <c r="D100" i="9"/>
  <c r="C100" i="9"/>
  <c r="J99" i="9"/>
  <c r="D99" i="9"/>
  <c r="C99" i="9"/>
  <c r="J98" i="9"/>
  <c r="D98" i="9"/>
  <c r="C98" i="9"/>
  <c r="J97" i="9"/>
  <c r="H97" i="9"/>
  <c r="D97" i="9"/>
  <c r="C97" i="9"/>
  <c r="J96" i="9"/>
  <c r="H96" i="9"/>
  <c r="D96" i="9"/>
  <c r="C96" i="9"/>
  <c r="J95" i="9"/>
  <c r="D95" i="9"/>
  <c r="C95" i="9"/>
  <c r="J94" i="9"/>
  <c r="D94" i="9"/>
  <c r="C94" i="9"/>
  <c r="J93" i="9"/>
  <c r="H93" i="9"/>
  <c r="D93" i="9"/>
  <c r="C93" i="9"/>
  <c r="J92" i="9"/>
  <c r="H92" i="9"/>
  <c r="D92" i="9"/>
  <c r="C92" i="9"/>
  <c r="J91" i="9"/>
  <c r="H91" i="9"/>
  <c r="D91" i="9"/>
  <c r="C91" i="9"/>
  <c r="J90" i="9"/>
  <c r="H90" i="9"/>
  <c r="D90" i="9"/>
  <c r="C90" i="9"/>
  <c r="J89" i="9"/>
  <c r="D89" i="9"/>
  <c r="C89" i="9"/>
  <c r="J88" i="9"/>
  <c r="D88" i="9"/>
  <c r="C88" i="9"/>
  <c r="J87" i="9"/>
  <c r="H87" i="9"/>
  <c r="D87" i="9"/>
  <c r="C87" i="9"/>
  <c r="J86" i="9"/>
  <c r="H86" i="9"/>
  <c r="D86" i="9"/>
  <c r="C86" i="9"/>
  <c r="J85" i="9"/>
  <c r="D85" i="9"/>
  <c r="C85" i="9"/>
  <c r="J84" i="9"/>
  <c r="H84" i="9"/>
  <c r="D84" i="9"/>
  <c r="C84" i="9"/>
  <c r="J83" i="9"/>
  <c r="H83" i="9"/>
  <c r="D83" i="9"/>
  <c r="C83" i="9"/>
  <c r="J82" i="9"/>
  <c r="H82" i="9"/>
  <c r="D82" i="9"/>
  <c r="C82" i="9"/>
  <c r="J81" i="9"/>
  <c r="H81" i="9"/>
  <c r="D81" i="9"/>
  <c r="C81" i="9"/>
  <c r="J80" i="9"/>
  <c r="H80" i="9"/>
  <c r="D80" i="9"/>
  <c r="C80" i="9"/>
  <c r="J79" i="9"/>
  <c r="H79" i="9"/>
  <c r="D79" i="9"/>
  <c r="C79" i="9"/>
  <c r="J78" i="9"/>
  <c r="H78" i="9"/>
  <c r="D78" i="9"/>
  <c r="C78" i="9"/>
  <c r="J77" i="9"/>
  <c r="H77" i="9"/>
  <c r="D77" i="9"/>
  <c r="C77" i="9"/>
  <c r="J76" i="9"/>
  <c r="H76" i="9"/>
  <c r="D76" i="9"/>
  <c r="C76" i="9"/>
  <c r="J75" i="9"/>
  <c r="H75" i="9"/>
  <c r="D75" i="9"/>
  <c r="C75" i="9"/>
  <c r="J74" i="9"/>
  <c r="H74" i="9"/>
  <c r="D74" i="9"/>
  <c r="C74" i="9"/>
  <c r="J73" i="9"/>
  <c r="H73" i="9"/>
  <c r="D73" i="9"/>
  <c r="C73" i="9"/>
  <c r="J72" i="9"/>
  <c r="H72" i="9"/>
  <c r="D72" i="9"/>
  <c r="C72" i="9"/>
  <c r="J71" i="9"/>
  <c r="H71" i="9"/>
  <c r="D71" i="9"/>
  <c r="C71" i="9"/>
  <c r="J70" i="9"/>
  <c r="H70" i="9"/>
  <c r="D70" i="9"/>
  <c r="C70" i="9"/>
  <c r="J69" i="9"/>
  <c r="H69" i="9"/>
  <c r="D69" i="9"/>
  <c r="C69" i="9"/>
  <c r="J68" i="9"/>
  <c r="H68" i="9"/>
  <c r="D68" i="9"/>
  <c r="C68" i="9"/>
  <c r="J67" i="9"/>
  <c r="H67" i="9"/>
  <c r="D67" i="9"/>
  <c r="C67" i="9"/>
  <c r="J66" i="9"/>
  <c r="H66" i="9"/>
  <c r="D66" i="9"/>
  <c r="C66" i="9"/>
  <c r="J65" i="9"/>
  <c r="H65" i="9"/>
  <c r="D65" i="9"/>
  <c r="C65" i="9"/>
  <c r="J64" i="9"/>
  <c r="H64" i="9"/>
  <c r="D64" i="9"/>
  <c r="C64" i="9"/>
  <c r="J63" i="9"/>
  <c r="H63" i="9"/>
  <c r="D63" i="9"/>
  <c r="C63" i="9"/>
  <c r="J62" i="9"/>
  <c r="H62" i="9"/>
  <c r="D62" i="9"/>
  <c r="C62" i="9"/>
  <c r="J61" i="9"/>
  <c r="H61" i="9"/>
  <c r="D61" i="9"/>
  <c r="C61" i="9"/>
  <c r="J60" i="9"/>
  <c r="H60" i="9"/>
  <c r="D60" i="9"/>
  <c r="C60" i="9"/>
  <c r="J59" i="9"/>
  <c r="H59" i="9"/>
  <c r="D59" i="9"/>
  <c r="J58" i="9"/>
  <c r="D58" i="9"/>
  <c r="C58" i="9"/>
  <c r="J57" i="9"/>
  <c r="D57" i="9"/>
  <c r="C57" i="9"/>
  <c r="J56" i="9"/>
  <c r="D56" i="9"/>
  <c r="C56" i="9"/>
  <c r="J55" i="9"/>
  <c r="D55" i="9"/>
  <c r="C55" i="9"/>
  <c r="J54" i="9"/>
  <c r="D54" i="9"/>
  <c r="C54" i="9"/>
  <c r="J53" i="9"/>
  <c r="H53" i="9"/>
  <c r="D53" i="9"/>
  <c r="C53" i="9"/>
  <c r="J52" i="9"/>
  <c r="H52" i="9"/>
  <c r="D52" i="9"/>
  <c r="C52" i="9"/>
  <c r="J51" i="9"/>
  <c r="D51" i="9"/>
  <c r="C51" i="9"/>
  <c r="J50" i="9"/>
  <c r="D50" i="9"/>
  <c r="C50" i="9"/>
  <c r="J49" i="9"/>
  <c r="H49" i="9"/>
  <c r="D49" i="9"/>
  <c r="C49" i="9"/>
  <c r="J48" i="9"/>
  <c r="H48" i="9"/>
  <c r="D48" i="9"/>
  <c r="C48" i="9"/>
  <c r="J47" i="9"/>
  <c r="H47" i="9"/>
  <c r="D47" i="9"/>
  <c r="C47" i="9"/>
  <c r="J46" i="9"/>
  <c r="D46" i="9"/>
  <c r="C46" i="9"/>
  <c r="J45" i="9"/>
  <c r="D45" i="9"/>
  <c r="C45" i="9"/>
  <c r="J44" i="9"/>
  <c r="D44" i="9"/>
  <c r="C44" i="9"/>
  <c r="J43" i="9"/>
  <c r="H43" i="9"/>
  <c r="D43" i="9"/>
  <c r="C43" i="9"/>
  <c r="J42" i="9"/>
  <c r="D42" i="9"/>
  <c r="C42" i="9"/>
  <c r="J41" i="9"/>
  <c r="D41" i="9"/>
  <c r="C41" i="9"/>
  <c r="J40" i="9"/>
  <c r="H40" i="9"/>
  <c r="D40" i="9"/>
  <c r="C40" i="9"/>
  <c r="J39" i="9"/>
  <c r="H39" i="9"/>
  <c r="D39" i="9"/>
  <c r="C39" i="9"/>
  <c r="J38" i="9"/>
  <c r="H38" i="9"/>
  <c r="D38" i="9"/>
  <c r="C38" i="9"/>
  <c r="J37" i="9"/>
  <c r="H37" i="9"/>
  <c r="D37" i="9"/>
  <c r="C37" i="9"/>
  <c r="J36" i="9"/>
  <c r="H36" i="9"/>
  <c r="D36" i="9"/>
  <c r="C36" i="9"/>
  <c r="J35" i="9"/>
  <c r="H35" i="9"/>
  <c r="D35" i="9"/>
  <c r="C35" i="9"/>
  <c r="J34" i="9"/>
  <c r="H34" i="9"/>
  <c r="D34" i="9"/>
  <c r="C34" i="9"/>
  <c r="J33" i="9"/>
  <c r="H33" i="9"/>
  <c r="D33" i="9"/>
  <c r="C33" i="9"/>
  <c r="J32" i="9"/>
  <c r="H32" i="9"/>
  <c r="D32" i="9"/>
  <c r="C32" i="9"/>
  <c r="J31" i="9"/>
  <c r="H31" i="9"/>
  <c r="D31" i="9"/>
  <c r="C31" i="9"/>
  <c r="J30" i="9"/>
  <c r="H30" i="9"/>
  <c r="D30" i="9"/>
  <c r="C30" i="9"/>
  <c r="J29" i="9"/>
  <c r="H29" i="9"/>
  <c r="D29" i="9"/>
  <c r="C29" i="9"/>
  <c r="J28" i="9"/>
  <c r="H28" i="9"/>
  <c r="D28" i="9"/>
  <c r="C28" i="9"/>
  <c r="J27" i="9"/>
  <c r="H27" i="9"/>
  <c r="D27" i="9"/>
  <c r="C27" i="9"/>
  <c r="J26" i="9"/>
  <c r="H26" i="9"/>
  <c r="D26" i="9"/>
  <c r="C26" i="9"/>
  <c r="J25" i="9"/>
  <c r="H25" i="9"/>
  <c r="D25" i="9"/>
  <c r="C25" i="9"/>
  <c r="J24" i="9"/>
  <c r="H24" i="9"/>
  <c r="D24" i="9"/>
  <c r="C24" i="9"/>
  <c r="J23" i="9"/>
  <c r="H23" i="9"/>
  <c r="D23" i="9"/>
  <c r="C23" i="9"/>
  <c r="J22" i="9"/>
  <c r="H22" i="9"/>
  <c r="D22" i="9"/>
  <c r="C22" i="9"/>
  <c r="J21" i="9"/>
  <c r="H21" i="9"/>
  <c r="D21" i="9"/>
  <c r="C21" i="9"/>
  <c r="J20" i="9"/>
  <c r="H20" i="9"/>
  <c r="D20" i="9"/>
  <c r="C20" i="9"/>
  <c r="J19" i="9"/>
  <c r="H19" i="9"/>
  <c r="D19" i="9"/>
  <c r="C19" i="9"/>
  <c r="J18" i="9"/>
  <c r="H18" i="9"/>
  <c r="D18" i="9"/>
  <c r="C18" i="9"/>
  <c r="J17" i="9"/>
  <c r="H17" i="9"/>
  <c r="D17" i="9"/>
  <c r="C17" i="9"/>
  <c r="J16" i="9"/>
  <c r="H16" i="9"/>
  <c r="D16" i="9"/>
  <c r="C16" i="9"/>
  <c r="J15" i="9"/>
  <c r="H15" i="9"/>
  <c r="D15" i="9"/>
  <c r="C15" i="9"/>
  <c r="J14" i="9"/>
  <c r="H14" i="9"/>
  <c r="D14" i="9"/>
  <c r="C14" i="9"/>
  <c r="J13" i="9"/>
  <c r="H13" i="9"/>
  <c r="D13" i="9"/>
  <c r="C13" i="9"/>
  <c r="J12" i="9"/>
  <c r="H12" i="9"/>
  <c r="D12" i="9"/>
  <c r="C12" i="9"/>
  <c r="J11" i="9"/>
  <c r="H11" i="9"/>
  <c r="D11" i="9"/>
  <c r="C11" i="9"/>
  <c r="J10" i="9"/>
  <c r="H10" i="9"/>
  <c r="D10" i="9"/>
  <c r="C10" i="9"/>
  <c r="J9" i="9"/>
  <c r="H9" i="9"/>
  <c r="D9" i="9"/>
  <c r="C9" i="9"/>
  <c r="J8" i="9"/>
  <c r="H8" i="9"/>
  <c r="D8" i="9"/>
  <c r="C8" i="9"/>
  <c r="J7" i="9"/>
  <c r="H7" i="9"/>
  <c r="D7" i="9"/>
  <c r="C7" i="9"/>
  <c r="J6" i="9"/>
  <c r="H6" i="9"/>
  <c r="D6" i="9"/>
  <c r="C6" i="9"/>
  <c r="J5" i="9"/>
  <c r="H5" i="9"/>
  <c r="D5" i="9"/>
  <c r="C5" i="9"/>
  <c r="J4" i="9"/>
  <c r="H4" i="9"/>
  <c r="D4" i="9"/>
  <c r="C4" i="9"/>
  <c r="J3" i="9"/>
  <c r="H3" i="9"/>
  <c r="D3" i="9"/>
  <c r="C3" i="9"/>
  <c r="J2" i="9"/>
  <c r="H2" i="9"/>
  <c r="D2" i="9"/>
  <c r="C394" i="1" l="1"/>
  <c r="D394" i="1"/>
  <c r="J394" i="1"/>
  <c r="C226" i="1"/>
  <c r="D226" i="1"/>
  <c r="J226" i="1"/>
  <c r="C147" i="1"/>
  <c r="D147" i="1"/>
  <c r="J147" i="1"/>
  <c r="C68" i="1"/>
  <c r="D68" i="1"/>
  <c r="J68" i="1"/>
  <c r="C293" i="1"/>
  <c r="D293" i="1"/>
  <c r="J293" i="1"/>
  <c r="C67" i="1" l="1"/>
  <c r="D67" i="1"/>
  <c r="J67" i="1"/>
  <c r="C146" i="1"/>
  <c r="D146" i="1"/>
  <c r="J146" i="1"/>
  <c r="C225" i="1"/>
  <c r="D225" i="1"/>
  <c r="J225" i="1"/>
  <c r="C393" i="1"/>
  <c r="D393" i="1"/>
  <c r="J393" i="1"/>
  <c r="C292" i="1"/>
  <c r="D292" i="1"/>
  <c r="J292" i="1"/>
  <c r="C392" i="1" l="1"/>
  <c r="D392" i="1"/>
  <c r="J392" i="1"/>
  <c r="C224" i="1"/>
  <c r="D224" i="1"/>
  <c r="J224" i="1"/>
  <c r="C145" i="1"/>
  <c r="D145" i="1"/>
  <c r="J145" i="1"/>
  <c r="C291" i="1"/>
  <c r="D291" i="1"/>
  <c r="J291" i="1"/>
  <c r="C66" i="1"/>
  <c r="D66" i="1"/>
  <c r="J66" i="1"/>
  <c r="C63" i="1" l="1"/>
  <c r="D63" i="1"/>
  <c r="H63" i="1"/>
  <c r="J63" i="1"/>
  <c r="C64" i="1"/>
  <c r="D64" i="1"/>
  <c r="J64" i="1"/>
  <c r="C65" i="1"/>
  <c r="D65" i="1"/>
  <c r="J65" i="1"/>
  <c r="C142" i="1"/>
  <c r="D142" i="1"/>
  <c r="H142" i="1"/>
  <c r="J142" i="1"/>
  <c r="C143" i="1"/>
  <c r="D143" i="1"/>
  <c r="J143" i="1"/>
  <c r="C144" i="1"/>
  <c r="D144" i="1"/>
  <c r="J144" i="1"/>
  <c r="C221" i="1"/>
  <c r="D221" i="1"/>
  <c r="J221" i="1"/>
  <c r="C222" i="1"/>
  <c r="D222" i="1"/>
  <c r="J222" i="1"/>
  <c r="C223" i="1"/>
  <c r="D223" i="1"/>
  <c r="J223" i="1"/>
  <c r="C389" i="1"/>
  <c r="D389" i="1"/>
  <c r="J389" i="1"/>
  <c r="C390" i="1"/>
  <c r="D390" i="1"/>
  <c r="J390" i="1"/>
  <c r="C391" i="1"/>
  <c r="D391" i="1"/>
  <c r="J391" i="1"/>
  <c r="C288" i="1"/>
  <c r="D288" i="1"/>
  <c r="J288" i="1"/>
  <c r="C289" i="1"/>
  <c r="D289" i="1"/>
  <c r="J289" i="1"/>
  <c r="C290" i="1"/>
  <c r="D290" i="1"/>
  <c r="J290" i="1"/>
  <c r="C388" i="1" l="1"/>
  <c r="D388" i="1"/>
  <c r="J388" i="1"/>
  <c r="C287" i="1"/>
  <c r="D287" i="1"/>
  <c r="J287" i="1"/>
  <c r="C220" i="1"/>
  <c r="D220" i="1"/>
  <c r="J220" i="1"/>
  <c r="C141" i="1"/>
  <c r="D141" i="1"/>
  <c r="H141" i="1"/>
  <c r="J141" i="1"/>
  <c r="H62" i="1"/>
  <c r="J62" i="1"/>
  <c r="C62" i="1"/>
  <c r="D62" i="1"/>
  <c r="J387" i="1" l="1"/>
  <c r="C387" i="1"/>
  <c r="D387" i="1"/>
  <c r="C219" i="1"/>
  <c r="D219" i="1"/>
  <c r="J219" i="1"/>
  <c r="C140" i="1"/>
  <c r="D140" i="1"/>
  <c r="J140" i="1"/>
  <c r="C61" i="1"/>
  <c r="D61" i="1"/>
  <c r="J61" i="1"/>
  <c r="C286" i="1"/>
  <c r="D286" i="1"/>
  <c r="J286" i="1"/>
  <c r="C439" i="1" l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38" i="1"/>
  <c r="J439" i="1"/>
  <c r="J440" i="1"/>
  <c r="J441" i="1"/>
  <c r="D438" i="1"/>
  <c r="C438" i="1"/>
  <c r="D437" i="1"/>
  <c r="J347" i="1" l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40" i="1"/>
  <c r="J341" i="1"/>
  <c r="J342" i="1"/>
  <c r="J343" i="1"/>
  <c r="J344" i="1"/>
  <c r="J345" i="1"/>
  <c r="J34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90" i="1"/>
  <c r="J91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3" i="1"/>
  <c r="W49" i="6" l="1"/>
  <c r="X49" i="6"/>
  <c r="Y49" i="6"/>
  <c r="G39" i="6"/>
  <c r="H39" i="6"/>
  <c r="I39" i="6"/>
  <c r="K52" i="6"/>
  <c r="L52" i="6"/>
  <c r="M52" i="6"/>
  <c r="C52" i="6"/>
  <c r="D52" i="6"/>
  <c r="E52" i="6"/>
  <c r="O60" i="6"/>
  <c r="P60" i="6"/>
  <c r="Q60" i="6"/>
  <c r="C60" i="1"/>
  <c r="D60" i="1"/>
  <c r="C139" i="1"/>
  <c r="D139" i="1"/>
  <c r="C218" i="1"/>
  <c r="D218" i="1"/>
  <c r="C386" i="1"/>
  <c r="D386" i="1"/>
  <c r="C285" i="1"/>
  <c r="D285" i="1"/>
  <c r="O59" i="6" l="1"/>
  <c r="P59" i="6"/>
  <c r="Q59" i="6"/>
  <c r="C51" i="6"/>
  <c r="D51" i="6"/>
  <c r="E51" i="6"/>
  <c r="K51" i="6"/>
  <c r="L51" i="6"/>
  <c r="M51" i="6"/>
  <c r="G38" i="6"/>
  <c r="H38" i="6"/>
  <c r="I38" i="6"/>
  <c r="W48" i="6"/>
  <c r="X48" i="6"/>
  <c r="Y48" i="6"/>
  <c r="C385" i="1"/>
  <c r="D385" i="1"/>
  <c r="C217" i="1"/>
  <c r="D217" i="1"/>
  <c r="C138" i="1"/>
  <c r="D138" i="1"/>
  <c r="H138" i="1"/>
  <c r="H59" i="1"/>
  <c r="C59" i="1"/>
  <c r="D59" i="1"/>
  <c r="C284" i="1"/>
  <c r="D284" i="1"/>
  <c r="W45" i="6" l="1"/>
  <c r="X45" i="6"/>
  <c r="Y45" i="6"/>
  <c r="W46" i="6"/>
  <c r="X46" i="6"/>
  <c r="Y46" i="6"/>
  <c r="W47" i="6"/>
  <c r="X47" i="6"/>
  <c r="Y47" i="6"/>
  <c r="C383" i="1"/>
  <c r="D383" i="1"/>
  <c r="C384" i="1"/>
  <c r="D384" i="1"/>
  <c r="K48" i="6"/>
  <c r="L48" i="6"/>
  <c r="M48" i="6"/>
  <c r="K49" i="6"/>
  <c r="L49" i="6"/>
  <c r="M49" i="6"/>
  <c r="K50" i="6"/>
  <c r="L50" i="6"/>
  <c r="M50" i="6"/>
  <c r="C216" i="1"/>
  <c r="D216" i="1"/>
  <c r="C214" i="1"/>
  <c r="D214" i="1"/>
  <c r="C215" i="1"/>
  <c r="D215" i="1"/>
  <c r="C48" i="6"/>
  <c r="D48" i="6"/>
  <c r="E48" i="6"/>
  <c r="C49" i="6"/>
  <c r="D49" i="6"/>
  <c r="E49" i="6"/>
  <c r="C50" i="6"/>
  <c r="D50" i="6"/>
  <c r="E50" i="6"/>
  <c r="O56" i="6"/>
  <c r="P56" i="6"/>
  <c r="Q56" i="6"/>
  <c r="O57" i="6"/>
  <c r="P57" i="6"/>
  <c r="Q57" i="6"/>
  <c r="O58" i="6"/>
  <c r="P58" i="6"/>
  <c r="Q58" i="6"/>
  <c r="H58" i="1"/>
  <c r="C57" i="1"/>
  <c r="D57" i="1"/>
  <c r="H57" i="1"/>
  <c r="C58" i="1"/>
  <c r="D58" i="1"/>
  <c r="H137" i="1"/>
  <c r="H136" i="1"/>
  <c r="H135" i="1"/>
  <c r="C136" i="1"/>
  <c r="D136" i="1"/>
  <c r="C137" i="1"/>
  <c r="D137" i="1"/>
  <c r="K36" i="3"/>
  <c r="K37" i="3"/>
  <c r="H36" i="3"/>
  <c r="H37" i="3"/>
  <c r="G36" i="6"/>
  <c r="H36" i="6"/>
  <c r="I36" i="6"/>
  <c r="G37" i="6"/>
  <c r="H37" i="6"/>
  <c r="I37" i="6"/>
  <c r="C282" i="1"/>
  <c r="D282" i="1"/>
  <c r="C283" i="1"/>
  <c r="D283" i="1"/>
  <c r="C382" i="1" l="1"/>
  <c r="D382" i="1"/>
  <c r="C135" i="1"/>
  <c r="D135" i="1"/>
  <c r="C56" i="1"/>
  <c r="D56" i="1"/>
  <c r="C281" i="1"/>
  <c r="D281" i="1"/>
  <c r="W44" i="6" l="1"/>
  <c r="X44" i="6"/>
  <c r="Y44" i="6"/>
  <c r="K47" i="6"/>
  <c r="L47" i="6"/>
  <c r="M47" i="6"/>
  <c r="C47" i="6"/>
  <c r="D47" i="6"/>
  <c r="E47" i="6"/>
  <c r="O55" i="6"/>
  <c r="P55" i="6"/>
  <c r="Q55" i="6"/>
  <c r="C381" i="1"/>
  <c r="D381" i="1"/>
  <c r="C213" i="1"/>
  <c r="D213" i="1"/>
  <c r="C134" i="1"/>
  <c r="D134" i="1"/>
  <c r="C55" i="1"/>
  <c r="D55" i="1"/>
  <c r="H35" i="8" l="1"/>
  <c r="I35" i="8" s="1"/>
  <c r="K35" i="3"/>
  <c r="H35" i="3"/>
  <c r="G35" i="6"/>
  <c r="H35" i="6"/>
  <c r="I35" i="6"/>
  <c r="C280" i="1"/>
  <c r="D280" i="1"/>
  <c r="W41" i="8" l="1"/>
  <c r="X41" i="8" s="1"/>
  <c r="W42" i="8"/>
  <c r="X42" i="8" s="1"/>
  <c r="W43" i="8"/>
  <c r="X43" i="8" s="1"/>
  <c r="P43" i="8"/>
  <c r="Q43" i="8" s="1"/>
  <c r="P44" i="8"/>
  <c r="Q44" i="8" s="1"/>
  <c r="P45" i="8"/>
  <c r="Q45" i="8" s="1"/>
  <c r="L51" i="8"/>
  <c r="M51" i="8" s="1"/>
  <c r="L52" i="8"/>
  <c r="M52" i="8"/>
  <c r="L53" i="8"/>
  <c r="M53" i="8" s="1"/>
  <c r="H32" i="8"/>
  <c r="I32" i="8" s="1"/>
  <c r="H33" i="8"/>
  <c r="I33" i="8"/>
  <c r="H34" i="8"/>
  <c r="I34" i="8" s="1"/>
  <c r="D44" i="8"/>
  <c r="E44" i="8" s="1"/>
  <c r="D45" i="8"/>
  <c r="E45" i="8"/>
  <c r="D46" i="8"/>
  <c r="E46" i="8"/>
  <c r="M41" i="3"/>
  <c r="M42" i="3"/>
  <c r="M43" i="3"/>
  <c r="J41" i="3"/>
  <c r="J42" i="3"/>
  <c r="J43" i="3"/>
  <c r="K32" i="3"/>
  <c r="K33" i="3"/>
  <c r="K34" i="3"/>
  <c r="H32" i="3"/>
  <c r="H33" i="3"/>
  <c r="H34" i="3"/>
  <c r="L44" i="3"/>
  <c r="L45" i="3"/>
  <c r="L46" i="3"/>
  <c r="I44" i="3"/>
  <c r="I45" i="3"/>
  <c r="I46" i="3"/>
  <c r="W43" i="6"/>
  <c r="X43" i="6"/>
  <c r="Y43" i="6"/>
  <c r="G34" i="6"/>
  <c r="H34" i="6"/>
  <c r="I34" i="6"/>
  <c r="K46" i="6"/>
  <c r="L46" i="6"/>
  <c r="M46" i="6"/>
  <c r="C46" i="6"/>
  <c r="D46" i="6"/>
  <c r="E46" i="6"/>
  <c r="O54" i="6"/>
  <c r="P54" i="6"/>
  <c r="Q54" i="6"/>
  <c r="C380" i="1"/>
  <c r="D380" i="1"/>
  <c r="C279" i="1"/>
  <c r="D279" i="1"/>
  <c r="C212" i="1"/>
  <c r="D212" i="1"/>
  <c r="C133" i="1"/>
  <c r="D133" i="1"/>
  <c r="C54" i="1"/>
  <c r="D54" i="1"/>
  <c r="W42" i="6" l="1"/>
  <c r="X42" i="6"/>
  <c r="Y42" i="6"/>
  <c r="C379" i="1"/>
  <c r="D379" i="1"/>
  <c r="K45" i="6"/>
  <c r="L45" i="6"/>
  <c r="M45" i="6"/>
  <c r="C211" i="1"/>
  <c r="D211" i="1"/>
  <c r="O53" i="6"/>
  <c r="P53" i="6"/>
  <c r="Q53" i="6"/>
  <c r="C53" i="1"/>
  <c r="D53" i="1"/>
  <c r="H53" i="1"/>
  <c r="C45" i="6"/>
  <c r="D45" i="6"/>
  <c r="E45" i="6"/>
  <c r="H131" i="1"/>
  <c r="H132" i="1"/>
  <c r="C132" i="1"/>
  <c r="D132" i="1"/>
  <c r="G33" i="6"/>
  <c r="H33" i="6"/>
  <c r="I33" i="6"/>
  <c r="C278" i="1"/>
  <c r="D278" i="1"/>
  <c r="AB48" i="6"/>
  <c r="AC48" i="6"/>
  <c r="AB49" i="6"/>
  <c r="AC49" i="6"/>
  <c r="AB50" i="6"/>
  <c r="AC50" i="6"/>
  <c r="AB51" i="6"/>
  <c r="AC51" i="6"/>
  <c r="AB52" i="6"/>
  <c r="AC52" i="6"/>
  <c r="AB53" i="6"/>
  <c r="AC53" i="6"/>
  <c r="AB54" i="6"/>
  <c r="AC54" i="6"/>
  <c r="AA54" i="6"/>
  <c r="AA53" i="6"/>
  <c r="AA52" i="6"/>
  <c r="AA51" i="6"/>
  <c r="AA50" i="6"/>
  <c r="AA49" i="6"/>
  <c r="AA48" i="6"/>
  <c r="W41" i="6"/>
  <c r="X41" i="6"/>
  <c r="Y41" i="6"/>
  <c r="C378" i="1"/>
  <c r="D378" i="1"/>
  <c r="K44" i="6"/>
  <c r="L44" i="6"/>
  <c r="M44" i="6"/>
  <c r="C210" i="1"/>
  <c r="D210" i="1"/>
  <c r="C44" i="6"/>
  <c r="D44" i="6"/>
  <c r="E44" i="6"/>
  <c r="C131" i="1"/>
  <c r="D131" i="1"/>
  <c r="O52" i="6"/>
  <c r="P52" i="6"/>
  <c r="Q52" i="6"/>
  <c r="C52" i="1"/>
  <c r="D52" i="1"/>
  <c r="C273" i="1"/>
  <c r="C274" i="1"/>
  <c r="C277" i="1"/>
  <c r="C275" i="1"/>
  <c r="C276" i="1"/>
  <c r="D277" i="1"/>
  <c r="H32" i="6"/>
  <c r="I32" i="6"/>
  <c r="G32" i="6"/>
  <c r="W38" i="6" l="1"/>
  <c r="X38" i="6"/>
  <c r="Y38" i="6"/>
  <c r="W39" i="6"/>
  <c r="X39" i="6"/>
  <c r="Y39" i="6"/>
  <c r="W40" i="6"/>
  <c r="X40" i="6"/>
  <c r="Y40" i="6"/>
  <c r="W38" i="8"/>
  <c r="X38" i="8" s="1"/>
  <c r="W39" i="8"/>
  <c r="X39" i="8" s="1"/>
  <c r="W40" i="8"/>
  <c r="X40" i="8"/>
  <c r="M38" i="3"/>
  <c r="M39" i="3"/>
  <c r="M40" i="3"/>
  <c r="J38" i="3"/>
  <c r="J39" i="3"/>
  <c r="J40" i="3"/>
  <c r="D373" i="1"/>
  <c r="D374" i="1"/>
  <c r="D375" i="1"/>
  <c r="D376" i="1"/>
  <c r="D377" i="1"/>
  <c r="C373" i="1"/>
  <c r="C374" i="1"/>
  <c r="C375" i="1"/>
  <c r="C376" i="1"/>
  <c r="C377" i="1"/>
  <c r="K41" i="6"/>
  <c r="L41" i="6"/>
  <c r="M41" i="6"/>
  <c r="K42" i="6"/>
  <c r="L42" i="6"/>
  <c r="M42" i="6"/>
  <c r="K43" i="6"/>
  <c r="L43" i="6"/>
  <c r="M43" i="6"/>
  <c r="P40" i="8"/>
  <c r="Q40" i="8" s="1"/>
  <c r="P41" i="8"/>
  <c r="Q41" i="8"/>
  <c r="P42" i="8"/>
  <c r="Q42" i="8"/>
  <c r="C207" i="1"/>
  <c r="D207" i="1"/>
  <c r="C208" i="1"/>
  <c r="D208" i="1"/>
  <c r="C209" i="1"/>
  <c r="D209" i="1"/>
  <c r="O49" i="6"/>
  <c r="P49" i="6"/>
  <c r="Q49" i="6"/>
  <c r="O50" i="6"/>
  <c r="P50" i="6"/>
  <c r="Q50" i="6"/>
  <c r="O51" i="6"/>
  <c r="P51" i="6"/>
  <c r="Q51" i="6"/>
  <c r="L48" i="8"/>
  <c r="M48" i="8" s="1"/>
  <c r="L49" i="8"/>
  <c r="M49" i="8"/>
  <c r="L50" i="8"/>
  <c r="M50" i="8"/>
  <c r="H47" i="1"/>
  <c r="H48" i="1"/>
  <c r="H49" i="1"/>
  <c r="H50" i="1"/>
  <c r="C49" i="1"/>
  <c r="D49" i="1"/>
  <c r="C50" i="1"/>
  <c r="D50" i="1"/>
  <c r="C51" i="1"/>
  <c r="D51" i="1"/>
  <c r="C41" i="6"/>
  <c r="D41" i="6"/>
  <c r="E41" i="6"/>
  <c r="C42" i="6"/>
  <c r="D42" i="6"/>
  <c r="E42" i="6"/>
  <c r="C43" i="6"/>
  <c r="D43" i="6"/>
  <c r="E43" i="6"/>
  <c r="D41" i="8"/>
  <c r="E41" i="8" s="1"/>
  <c r="D42" i="8"/>
  <c r="E42" i="8"/>
  <c r="D43" i="8"/>
  <c r="E43" i="8" s="1"/>
  <c r="L41" i="3"/>
  <c r="L42" i="3"/>
  <c r="L43" i="3"/>
  <c r="I41" i="3"/>
  <c r="I42" i="3"/>
  <c r="I43" i="3"/>
  <c r="H125" i="1"/>
  <c r="H126" i="1"/>
  <c r="H127" i="1"/>
  <c r="H128" i="1"/>
  <c r="H129" i="1"/>
  <c r="C130" i="1"/>
  <c r="D130" i="1"/>
  <c r="C128" i="1"/>
  <c r="D128" i="1"/>
  <c r="C129" i="1"/>
  <c r="D129" i="1"/>
  <c r="G29" i="6"/>
  <c r="H29" i="6"/>
  <c r="I29" i="6"/>
  <c r="G30" i="6"/>
  <c r="H30" i="6"/>
  <c r="I30" i="6"/>
  <c r="G31" i="6"/>
  <c r="H31" i="6"/>
  <c r="I31" i="6"/>
  <c r="H29" i="8"/>
  <c r="I29" i="8" s="1"/>
  <c r="H30" i="8"/>
  <c r="I30" i="8"/>
  <c r="H31" i="8"/>
  <c r="I31" i="8" s="1"/>
  <c r="K29" i="3"/>
  <c r="K30" i="3"/>
  <c r="K31" i="3"/>
  <c r="H29" i="3"/>
  <c r="H30" i="3"/>
  <c r="H31" i="3"/>
  <c r="D275" i="1"/>
  <c r="D274" i="1"/>
  <c r="D276" i="1"/>
  <c r="W37" i="6" l="1"/>
  <c r="X37" i="6"/>
  <c r="Y37" i="6"/>
  <c r="W37" i="8"/>
  <c r="X37" i="8" s="1"/>
  <c r="J37" i="3"/>
  <c r="M37" i="3"/>
  <c r="O48" i="6"/>
  <c r="P48" i="6"/>
  <c r="Q48" i="6"/>
  <c r="L47" i="8"/>
  <c r="M47" i="8" s="1"/>
  <c r="C48" i="1"/>
  <c r="D48" i="1"/>
  <c r="K40" i="6"/>
  <c r="L40" i="6"/>
  <c r="M40" i="6"/>
  <c r="P39" i="8"/>
  <c r="Q39" i="8" s="1"/>
  <c r="C206" i="1"/>
  <c r="D206" i="1"/>
  <c r="C40" i="6"/>
  <c r="D40" i="6"/>
  <c r="E40" i="6"/>
  <c r="D40" i="8"/>
  <c r="E40" i="8" s="1"/>
  <c r="L40" i="3"/>
  <c r="I40" i="3"/>
  <c r="C127" i="1"/>
  <c r="D127" i="1"/>
  <c r="G28" i="6"/>
  <c r="H28" i="6"/>
  <c r="I28" i="6"/>
  <c r="H28" i="8"/>
  <c r="I28" i="8" s="1"/>
  <c r="H27" i="8"/>
  <c r="I27" i="8" s="1"/>
  <c r="H28" i="3"/>
  <c r="K28" i="3"/>
  <c r="D273" i="1"/>
  <c r="W34" i="6" l="1"/>
  <c r="X34" i="6"/>
  <c r="Y34" i="6"/>
  <c r="W35" i="6"/>
  <c r="X35" i="6"/>
  <c r="Y35" i="6"/>
  <c r="W36" i="6"/>
  <c r="X36" i="6"/>
  <c r="Y36" i="6"/>
  <c r="K37" i="6"/>
  <c r="L37" i="6"/>
  <c r="M37" i="6"/>
  <c r="K38" i="6"/>
  <c r="L38" i="6"/>
  <c r="M38" i="6"/>
  <c r="K39" i="6"/>
  <c r="L39" i="6"/>
  <c r="M39" i="6"/>
  <c r="O45" i="6"/>
  <c r="P45" i="6"/>
  <c r="Q45" i="6"/>
  <c r="O46" i="6"/>
  <c r="P46" i="6"/>
  <c r="Q46" i="6"/>
  <c r="O47" i="6"/>
  <c r="P47" i="6"/>
  <c r="Q47" i="6"/>
  <c r="T46" i="8"/>
  <c r="T47" i="8"/>
  <c r="W34" i="8"/>
  <c r="X34" i="8" s="1"/>
  <c r="W35" i="8"/>
  <c r="X35" i="8" s="1"/>
  <c r="W36" i="8"/>
  <c r="X36" i="8"/>
  <c r="P36" i="8"/>
  <c r="Q36" i="8"/>
  <c r="P37" i="8"/>
  <c r="Q37" i="8"/>
  <c r="P38" i="8"/>
  <c r="Q38" i="8"/>
  <c r="L44" i="8"/>
  <c r="M44" i="8" s="1"/>
  <c r="L45" i="8"/>
  <c r="M45" i="8" s="1"/>
  <c r="L46" i="8"/>
  <c r="M46" i="8" s="1"/>
  <c r="C37" i="6"/>
  <c r="D37" i="6"/>
  <c r="E37" i="6"/>
  <c r="C38" i="6"/>
  <c r="D38" i="6"/>
  <c r="E38" i="6"/>
  <c r="C39" i="6"/>
  <c r="D39" i="6"/>
  <c r="E39" i="6"/>
  <c r="D37" i="8"/>
  <c r="E37" i="8" s="1"/>
  <c r="D38" i="8"/>
  <c r="E38" i="8" s="1"/>
  <c r="D39" i="8"/>
  <c r="E39" i="8" s="1"/>
  <c r="I38" i="3"/>
  <c r="I39" i="3"/>
  <c r="L38" i="3"/>
  <c r="L39" i="3"/>
  <c r="I37" i="3"/>
  <c r="M34" i="3"/>
  <c r="M35" i="3"/>
  <c r="M36" i="3"/>
  <c r="J34" i="3"/>
  <c r="J35" i="3"/>
  <c r="J36" i="3"/>
  <c r="L37" i="3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110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27" i="6"/>
  <c r="H27" i="6"/>
  <c r="I27" i="6"/>
  <c r="K27" i="3"/>
  <c r="H27" i="3"/>
  <c r="C205" i="1"/>
  <c r="D205" i="1"/>
  <c r="C126" i="1"/>
  <c r="D126" i="1"/>
  <c r="C47" i="1"/>
  <c r="D47" i="1"/>
  <c r="C272" i="1"/>
  <c r="D272" i="1"/>
  <c r="C372" i="1" l="1"/>
  <c r="D372" i="1"/>
  <c r="C204" i="1"/>
  <c r="D204" i="1"/>
  <c r="C125" i="1"/>
  <c r="D125" i="1"/>
  <c r="C46" i="1"/>
  <c r="D46" i="1"/>
  <c r="H26" i="8"/>
  <c r="I26" i="8" s="1"/>
  <c r="G26" i="6"/>
  <c r="H26" i="6"/>
  <c r="I26" i="6"/>
  <c r="K26" i="3"/>
  <c r="H26" i="3"/>
  <c r="C271" i="1"/>
  <c r="D271" i="1"/>
  <c r="C371" i="1" l="1"/>
  <c r="D371" i="1"/>
  <c r="C203" i="1"/>
  <c r="D203" i="1"/>
  <c r="C124" i="1"/>
  <c r="D124" i="1"/>
  <c r="C45" i="1"/>
  <c r="D45" i="1"/>
  <c r="G25" i="6" l="1"/>
  <c r="H25" i="6"/>
  <c r="I25" i="6"/>
  <c r="H25" i="8"/>
  <c r="I25" i="8" s="1"/>
  <c r="H25" i="3"/>
  <c r="K25" i="3"/>
  <c r="C270" i="1"/>
  <c r="D270" i="1"/>
  <c r="AA46" i="6" l="1"/>
  <c r="AB46" i="6"/>
  <c r="AC46" i="6"/>
  <c r="AA47" i="6"/>
  <c r="AB47" i="6"/>
  <c r="AC47" i="6"/>
  <c r="W33" i="6"/>
  <c r="X33" i="6"/>
  <c r="Y33" i="6"/>
  <c r="O44" i="6"/>
  <c r="P44" i="6"/>
  <c r="Q44" i="6"/>
  <c r="K36" i="6"/>
  <c r="L36" i="6"/>
  <c r="M36" i="6"/>
  <c r="C36" i="6"/>
  <c r="D36" i="6"/>
  <c r="E36" i="6"/>
  <c r="T41" i="8"/>
  <c r="T42" i="8"/>
  <c r="T43" i="8"/>
  <c r="T44" i="8"/>
  <c r="T45" i="8"/>
  <c r="W33" i="8"/>
  <c r="X33" i="8" s="1"/>
  <c r="P35" i="8"/>
  <c r="Q35" i="8" s="1"/>
  <c r="L43" i="8"/>
  <c r="M43" i="8" s="1"/>
  <c r="D36" i="8"/>
  <c r="E36" i="8" s="1"/>
  <c r="M33" i="3"/>
  <c r="J33" i="3"/>
  <c r="L36" i="3"/>
  <c r="I36" i="3"/>
  <c r="C370" i="1"/>
  <c r="D370" i="1"/>
  <c r="C202" i="1"/>
  <c r="D202" i="1"/>
  <c r="C123" i="1"/>
  <c r="D123" i="1"/>
  <c r="C44" i="1"/>
  <c r="D44" i="1"/>
  <c r="G24" i="6"/>
  <c r="H24" i="6"/>
  <c r="I24" i="6"/>
  <c r="H24" i="8"/>
  <c r="I24" i="8" s="1"/>
  <c r="H24" i="3"/>
  <c r="K24" i="3"/>
  <c r="C269" i="1"/>
  <c r="D269" i="1"/>
  <c r="W32" i="6"/>
  <c r="X32" i="6"/>
  <c r="Y32" i="6"/>
  <c r="O43" i="6"/>
  <c r="P43" i="6"/>
  <c r="Q43" i="6"/>
  <c r="K35" i="6"/>
  <c r="L35" i="6"/>
  <c r="M35" i="6"/>
  <c r="H23" i="6"/>
  <c r="I23" i="6"/>
  <c r="G23" i="6"/>
  <c r="C35" i="6"/>
  <c r="D35" i="6"/>
  <c r="E35" i="6"/>
  <c r="W32" i="8"/>
  <c r="X32" i="8" s="1"/>
  <c r="P34" i="8"/>
  <c r="Q34" i="8" s="1"/>
  <c r="L42" i="8"/>
  <c r="M42" i="8" s="1"/>
  <c r="H23" i="8"/>
  <c r="I23" i="8" s="1"/>
  <c r="D35" i="8"/>
  <c r="E35" i="8" s="1"/>
  <c r="M32" i="3"/>
  <c r="J32" i="3"/>
  <c r="H23" i="3"/>
  <c r="K23" i="3"/>
  <c r="L35" i="3"/>
  <c r="I35" i="3"/>
  <c r="C369" i="1"/>
  <c r="D369" i="1"/>
  <c r="C201" i="1"/>
  <c r="D201" i="1"/>
  <c r="C122" i="1"/>
  <c r="D122" i="1"/>
  <c r="C43" i="1"/>
  <c r="D43" i="1"/>
  <c r="C268" i="1"/>
  <c r="D268" i="1"/>
  <c r="C200" i="1" l="1"/>
  <c r="D200" i="1"/>
  <c r="C42" i="1"/>
  <c r="D42" i="1"/>
  <c r="AB41" i="6"/>
  <c r="AC41" i="6"/>
  <c r="AB42" i="6"/>
  <c r="AC42" i="6"/>
  <c r="AB43" i="6"/>
  <c r="AC43" i="6"/>
  <c r="AB44" i="6"/>
  <c r="AC44" i="6"/>
  <c r="AB45" i="6"/>
  <c r="AC45" i="6"/>
  <c r="AA45" i="6"/>
  <c r="AA44" i="6"/>
  <c r="AA43" i="6"/>
  <c r="AA42" i="6"/>
  <c r="AA41" i="6"/>
  <c r="W31" i="6"/>
  <c r="X31" i="6"/>
  <c r="Y31" i="6"/>
  <c r="O42" i="6"/>
  <c r="P42" i="6"/>
  <c r="Q42" i="6"/>
  <c r="K34" i="6"/>
  <c r="L34" i="6"/>
  <c r="M34" i="6"/>
  <c r="G22" i="6"/>
  <c r="H22" i="6"/>
  <c r="I22" i="6"/>
  <c r="C34" i="6"/>
  <c r="D34" i="6"/>
  <c r="E34" i="6"/>
  <c r="W31" i="8"/>
  <c r="X31" i="8" s="1"/>
  <c r="H22" i="8"/>
  <c r="I22" i="8" s="1"/>
  <c r="D34" i="8"/>
  <c r="E34" i="8" s="1"/>
  <c r="C368" i="1"/>
  <c r="D368" i="1"/>
  <c r="C121" i="1"/>
  <c r="D121" i="1"/>
  <c r="J31" i="3"/>
  <c r="M31" i="3"/>
  <c r="I34" i="3"/>
  <c r="L34" i="3"/>
  <c r="H22" i="3"/>
  <c r="K22" i="3"/>
  <c r="C267" i="1"/>
  <c r="D267" i="1"/>
  <c r="W30" i="6" l="1"/>
  <c r="X30" i="6"/>
  <c r="Y30" i="6"/>
  <c r="W30" i="8"/>
  <c r="X30" i="8" s="1"/>
  <c r="M30" i="3"/>
  <c r="J30" i="3"/>
  <c r="C367" i="1"/>
  <c r="D367" i="1"/>
  <c r="K33" i="6"/>
  <c r="L33" i="6"/>
  <c r="M33" i="6"/>
  <c r="P33" i="8"/>
  <c r="Q33" i="8" s="1"/>
  <c r="C199" i="1"/>
  <c r="D199" i="1"/>
  <c r="O41" i="6"/>
  <c r="P41" i="6"/>
  <c r="Q41" i="6"/>
  <c r="L41" i="8"/>
  <c r="M41" i="8" s="1"/>
  <c r="C41" i="1"/>
  <c r="D41" i="1"/>
  <c r="C33" i="6"/>
  <c r="D33" i="6"/>
  <c r="E33" i="6"/>
  <c r="D33" i="8"/>
  <c r="E33" i="8" s="1"/>
  <c r="I33" i="3"/>
  <c r="L33" i="3"/>
  <c r="C120" i="1"/>
  <c r="D120" i="1"/>
  <c r="G21" i="6"/>
  <c r="H21" i="6"/>
  <c r="I21" i="6"/>
  <c r="H21" i="8"/>
  <c r="I21" i="8" s="1"/>
  <c r="H21" i="3"/>
  <c r="K21" i="3"/>
  <c r="C266" i="1"/>
  <c r="D266" i="1"/>
  <c r="W29" i="6" l="1"/>
  <c r="X29" i="6"/>
  <c r="Y29" i="6"/>
  <c r="O40" i="6"/>
  <c r="P40" i="6"/>
  <c r="Q40" i="6"/>
  <c r="K32" i="6"/>
  <c r="L32" i="6"/>
  <c r="M32" i="6"/>
  <c r="C32" i="6"/>
  <c r="D32" i="6"/>
  <c r="E32" i="6"/>
  <c r="P32" i="8"/>
  <c r="Q32" i="8" s="1"/>
  <c r="L40" i="8"/>
  <c r="M40" i="8" s="1"/>
  <c r="D32" i="8"/>
  <c r="E32" i="8" s="1"/>
  <c r="X29" i="8"/>
  <c r="W29" i="8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L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H7" i="3"/>
  <c r="K11" i="3"/>
  <c r="H8" i="3"/>
  <c r="L32" i="3"/>
  <c r="I32" i="3"/>
  <c r="C366" i="1"/>
  <c r="D366" i="1"/>
  <c r="C198" i="1"/>
  <c r="D198" i="1"/>
  <c r="C119" i="1"/>
  <c r="D119" i="1"/>
  <c r="C40" i="1"/>
  <c r="D40" i="1"/>
  <c r="G20" i="6"/>
  <c r="H20" i="6"/>
  <c r="I20" i="6"/>
  <c r="H20" i="8"/>
  <c r="I20" i="8" s="1"/>
  <c r="K20" i="3"/>
  <c r="H20" i="3"/>
  <c r="C265" i="1"/>
  <c r="D265" i="1"/>
  <c r="W18" i="6" l="1"/>
  <c r="X18" i="6"/>
  <c r="Y18" i="6"/>
  <c r="W19" i="6"/>
  <c r="X19" i="6"/>
  <c r="Y19" i="6"/>
  <c r="W20" i="6"/>
  <c r="X20" i="6"/>
  <c r="Y20" i="6"/>
  <c r="W21" i="6"/>
  <c r="X21" i="6"/>
  <c r="Y21" i="6"/>
  <c r="W22" i="6"/>
  <c r="X22" i="6"/>
  <c r="Y22" i="6"/>
  <c r="W23" i="6"/>
  <c r="X23" i="6"/>
  <c r="Y23" i="6"/>
  <c r="W24" i="6"/>
  <c r="X24" i="6"/>
  <c r="Y24" i="6"/>
  <c r="W25" i="6"/>
  <c r="X25" i="6"/>
  <c r="Y25" i="6"/>
  <c r="W26" i="6"/>
  <c r="X26" i="6"/>
  <c r="Y26" i="6"/>
  <c r="W27" i="6"/>
  <c r="X27" i="6"/>
  <c r="Y27" i="6"/>
  <c r="W28" i="6"/>
  <c r="X28" i="6"/>
  <c r="Y28" i="6"/>
  <c r="X4" i="8"/>
  <c r="X9" i="8"/>
  <c r="X10" i="8"/>
  <c r="X12" i="8"/>
  <c r="X13" i="8"/>
  <c r="X17" i="8"/>
  <c r="X18" i="8"/>
  <c r="X20" i="8"/>
  <c r="X21" i="8"/>
  <c r="X25" i="8"/>
  <c r="X26" i="8"/>
  <c r="X28" i="8"/>
  <c r="X2" i="8"/>
  <c r="W4" i="8"/>
  <c r="W5" i="8"/>
  <c r="X5" i="8" s="1"/>
  <c r="W6" i="8"/>
  <c r="X6" i="8" s="1"/>
  <c r="W7" i="8"/>
  <c r="X7" i="8" s="1"/>
  <c r="W8" i="8"/>
  <c r="X8" i="8" s="1"/>
  <c r="W9" i="8"/>
  <c r="W10" i="8"/>
  <c r="W11" i="8"/>
  <c r="X11" i="8" s="1"/>
  <c r="W12" i="8"/>
  <c r="W13" i="8"/>
  <c r="W14" i="8"/>
  <c r="X14" i="8" s="1"/>
  <c r="W15" i="8"/>
  <c r="X15" i="8" s="1"/>
  <c r="W16" i="8"/>
  <c r="X16" i="8" s="1"/>
  <c r="W17" i="8"/>
  <c r="W18" i="8"/>
  <c r="W19" i="8"/>
  <c r="X19" i="8" s="1"/>
  <c r="W20" i="8"/>
  <c r="W21" i="8"/>
  <c r="W22" i="8"/>
  <c r="X22" i="8" s="1"/>
  <c r="W23" i="8"/>
  <c r="X23" i="8" s="1"/>
  <c r="W24" i="8"/>
  <c r="X24" i="8" s="1"/>
  <c r="W25" i="8"/>
  <c r="W26" i="8"/>
  <c r="W27" i="8"/>
  <c r="X27" i="8" s="1"/>
  <c r="W28" i="8"/>
  <c r="W3" i="8"/>
  <c r="X3" i="8" s="1"/>
  <c r="C355" i="1"/>
  <c r="C356" i="1"/>
  <c r="C357" i="1"/>
  <c r="C358" i="1"/>
  <c r="C359" i="1"/>
  <c r="C360" i="1"/>
  <c r="C361" i="1"/>
  <c r="C362" i="1"/>
  <c r="C363" i="1"/>
  <c r="C364" i="1"/>
  <c r="C365" i="1"/>
  <c r="D365" i="1"/>
  <c r="D364" i="1"/>
  <c r="D363" i="1"/>
  <c r="D362" i="1"/>
  <c r="D361" i="1"/>
  <c r="D360" i="1"/>
  <c r="D359" i="1"/>
  <c r="D358" i="1"/>
  <c r="D357" i="1"/>
  <c r="D356" i="1"/>
  <c r="D355" i="1"/>
  <c r="L39" i="8" l="1"/>
  <c r="M39" i="8" s="1"/>
  <c r="Q31" i="8"/>
  <c r="P31" i="8"/>
  <c r="K31" i="6"/>
  <c r="C197" i="1"/>
  <c r="D197" i="1"/>
  <c r="O39" i="6"/>
  <c r="E30" i="6"/>
  <c r="E31" i="6"/>
  <c r="C30" i="6"/>
  <c r="D30" i="6"/>
  <c r="C31" i="6"/>
  <c r="D31" i="6"/>
  <c r="E29" i="8"/>
  <c r="E30" i="8"/>
  <c r="E31" i="8"/>
  <c r="D30" i="8"/>
  <c r="D31" i="8"/>
  <c r="L29" i="3"/>
  <c r="L30" i="3"/>
  <c r="L31" i="3"/>
  <c r="I28" i="3"/>
  <c r="I29" i="3"/>
  <c r="I30" i="3"/>
  <c r="I31" i="3"/>
  <c r="C118" i="1"/>
  <c r="D118" i="1"/>
  <c r="C39" i="1"/>
  <c r="D39" i="1"/>
  <c r="I19" i="6"/>
  <c r="H19" i="6"/>
  <c r="G19" i="6"/>
  <c r="H19" i="8"/>
  <c r="I19" i="8" s="1"/>
  <c r="C264" i="1"/>
  <c r="D264" i="1"/>
  <c r="K19" i="3"/>
  <c r="H19" i="3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3" i="8"/>
  <c r="Q2" i="8"/>
  <c r="M29" i="6"/>
  <c r="D27" i="8"/>
  <c r="D28" i="8"/>
  <c r="E28" i="8" s="1"/>
  <c r="D29" i="8"/>
  <c r="D26" i="8"/>
  <c r="E26" i="8" s="1"/>
  <c r="Q5" i="8"/>
  <c r="Q9" i="8"/>
  <c r="Q13" i="8"/>
  <c r="Q17" i="8"/>
  <c r="Q21" i="8"/>
  <c r="Q25" i="8"/>
  <c r="M3" i="8"/>
  <c r="M7" i="8"/>
  <c r="M15" i="8"/>
  <c r="M23" i="8"/>
  <c r="M31" i="8"/>
  <c r="M2" i="8"/>
  <c r="P4" i="8"/>
  <c r="Q4" i="8" s="1"/>
  <c r="P5" i="8"/>
  <c r="P6" i="8"/>
  <c r="Q6" i="8" s="1"/>
  <c r="P7" i="8"/>
  <c r="Q7" i="8" s="1"/>
  <c r="P8" i="8"/>
  <c r="Q8" i="8" s="1"/>
  <c r="P9" i="8"/>
  <c r="P10" i="8"/>
  <c r="Q10" i="8" s="1"/>
  <c r="P11" i="8"/>
  <c r="Q11" i="8" s="1"/>
  <c r="P12" i="8"/>
  <c r="Q12" i="8" s="1"/>
  <c r="P13" i="8"/>
  <c r="P14" i="8"/>
  <c r="Q14" i="8" s="1"/>
  <c r="P15" i="8"/>
  <c r="Q15" i="8" s="1"/>
  <c r="P16" i="8"/>
  <c r="Q16" i="8" s="1"/>
  <c r="P17" i="8"/>
  <c r="P18" i="8"/>
  <c r="Q18" i="8" s="1"/>
  <c r="P19" i="8"/>
  <c r="Q19" i="8" s="1"/>
  <c r="P20" i="8"/>
  <c r="Q20" i="8" s="1"/>
  <c r="P21" i="8"/>
  <c r="P22" i="8"/>
  <c r="Q22" i="8" s="1"/>
  <c r="P23" i="8"/>
  <c r="Q23" i="8" s="1"/>
  <c r="P24" i="8"/>
  <c r="Q24" i="8" s="1"/>
  <c r="P25" i="8"/>
  <c r="P26" i="8"/>
  <c r="Q26" i="8" s="1"/>
  <c r="P27" i="8"/>
  <c r="Q27" i="8" s="1"/>
  <c r="P28" i="8"/>
  <c r="Q28" i="8" s="1"/>
  <c r="P29" i="8"/>
  <c r="Q29" i="8" s="1"/>
  <c r="P30" i="8"/>
  <c r="Q30" i="8" s="1"/>
  <c r="P3" i="8"/>
  <c r="Q3" i="8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7" i="8"/>
  <c r="E2" i="8"/>
  <c r="I3" i="8"/>
  <c r="I4" i="8"/>
  <c r="I5" i="8"/>
  <c r="I6" i="8"/>
  <c r="I11" i="8"/>
  <c r="I12" i="8"/>
  <c r="I2" i="8"/>
  <c r="L4" i="8"/>
  <c r="M4" i="8" s="1"/>
  <c r="L5" i="8"/>
  <c r="M5" i="8" s="1"/>
  <c r="L6" i="8"/>
  <c r="M6" i="8" s="1"/>
  <c r="L7" i="8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15" i="8"/>
  <c r="L16" i="8"/>
  <c r="M16" i="8" s="1"/>
  <c r="L17" i="8"/>
  <c r="M17" i="8" s="1"/>
  <c r="L18" i="8"/>
  <c r="M18" i="8" s="1"/>
  <c r="L19" i="8"/>
  <c r="M19" i="8" s="1"/>
  <c r="L20" i="8"/>
  <c r="M20" i="8" s="1"/>
  <c r="L21" i="8"/>
  <c r="M21" i="8" s="1"/>
  <c r="L22" i="8"/>
  <c r="M22" i="8" s="1"/>
  <c r="L23" i="8"/>
  <c r="L24" i="8"/>
  <c r="M24" i="8" s="1"/>
  <c r="L25" i="8"/>
  <c r="M25" i="8" s="1"/>
  <c r="L26" i="8"/>
  <c r="M26" i="8" s="1"/>
  <c r="L27" i="8"/>
  <c r="M27" i="8" s="1"/>
  <c r="L28" i="8"/>
  <c r="M28" i="8" s="1"/>
  <c r="L29" i="8"/>
  <c r="M29" i="8" s="1"/>
  <c r="L30" i="8"/>
  <c r="M30" i="8" s="1"/>
  <c r="L31" i="8"/>
  <c r="L32" i="8"/>
  <c r="M32" i="8" s="1"/>
  <c r="L33" i="8"/>
  <c r="M33" i="8" s="1"/>
  <c r="L34" i="8"/>
  <c r="M34" i="8" s="1"/>
  <c r="L35" i="8"/>
  <c r="M35" i="8" s="1"/>
  <c r="L36" i="8"/>
  <c r="M36" i="8" s="1"/>
  <c r="L37" i="8"/>
  <c r="M37" i="8" s="1"/>
  <c r="L38" i="8"/>
  <c r="M38" i="8" s="1"/>
  <c r="L3" i="8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H11" i="8"/>
  <c r="H10" i="8"/>
  <c r="I10" i="8" s="1"/>
  <c r="H9" i="8"/>
  <c r="I9" i="8" s="1"/>
  <c r="H8" i="8"/>
  <c r="I8" i="8" s="1"/>
  <c r="H7" i="8"/>
  <c r="I7" i="8" s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C3" i="6"/>
  <c r="AB3" i="6"/>
  <c r="AA2" i="6"/>
  <c r="J30" i="6"/>
  <c r="K30" i="6" s="1"/>
  <c r="C196" i="1"/>
  <c r="D196" i="1"/>
  <c r="N38" i="6"/>
  <c r="O38" i="6" s="1"/>
  <c r="C38" i="1"/>
  <c r="D38" i="1"/>
  <c r="D29" i="6"/>
  <c r="C117" i="1"/>
  <c r="D117" i="1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Y3" i="6"/>
  <c r="X3" i="6"/>
  <c r="W2" i="6"/>
  <c r="E28" i="6"/>
  <c r="E27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U3" i="6"/>
  <c r="T3" i="6"/>
  <c r="S2" i="6"/>
  <c r="E4" i="6"/>
  <c r="E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Q3" i="6"/>
  <c r="P3" i="6"/>
  <c r="O2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3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L3" i="6"/>
  <c r="K2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H18" i="6"/>
  <c r="G18" i="6"/>
  <c r="D18" i="6"/>
  <c r="C18" i="6"/>
  <c r="H17" i="6"/>
  <c r="G17" i="6"/>
  <c r="D17" i="6"/>
  <c r="C17" i="6"/>
  <c r="H16" i="6"/>
  <c r="G16" i="6"/>
  <c r="D16" i="6"/>
  <c r="C16" i="6"/>
  <c r="H15" i="6"/>
  <c r="G15" i="6"/>
  <c r="D15" i="6"/>
  <c r="C15" i="6"/>
  <c r="H14" i="6"/>
  <c r="G14" i="6"/>
  <c r="D14" i="6"/>
  <c r="C14" i="6"/>
  <c r="H13" i="6"/>
  <c r="G13" i="6"/>
  <c r="D13" i="6"/>
  <c r="C13" i="6"/>
  <c r="H12" i="6"/>
  <c r="G12" i="6"/>
  <c r="D12" i="6"/>
  <c r="C12" i="6"/>
  <c r="H11" i="6"/>
  <c r="G11" i="6"/>
  <c r="D11" i="6"/>
  <c r="C11" i="6"/>
  <c r="H10" i="6"/>
  <c r="G10" i="6"/>
  <c r="D10" i="6"/>
  <c r="C10" i="6"/>
  <c r="H9" i="6"/>
  <c r="G9" i="6"/>
  <c r="D9" i="6"/>
  <c r="C9" i="6"/>
  <c r="H8" i="6"/>
  <c r="G8" i="6"/>
  <c r="D8" i="6"/>
  <c r="C8" i="6"/>
  <c r="H7" i="6"/>
  <c r="G7" i="6"/>
  <c r="D7" i="6"/>
  <c r="C7" i="6"/>
  <c r="H6" i="6"/>
  <c r="G6" i="6"/>
  <c r="D6" i="6"/>
  <c r="C6" i="6"/>
  <c r="H5" i="6"/>
  <c r="G5" i="6"/>
  <c r="D5" i="6"/>
  <c r="C5" i="6"/>
  <c r="H4" i="6"/>
  <c r="G4" i="6"/>
  <c r="D4" i="6"/>
  <c r="C4" i="6"/>
  <c r="H3" i="6"/>
  <c r="G3" i="6"/>
  <c r="D3" i="6"/>
  <c r="C3" i="6"/>
  <c r="G2" i="6"/>
  <c r="C2" i="6"/>
  <c r="H18" i="3"/>
  <c r="K18" i="3"/>
  <c r="C263" i="1"/>
  <c r="D263" i="1"/>
  <c r="C262" i="1"/>
  <c r="D262" i="1"/>
  <c r="C195" i="1"/>
  <c r="D195" i="1"/>
  <c r="C37" i="1"/>
  <c r="D37" i="1"/>
  <c r="L28" i="3"/>
  <c r="C116" i="1"/>
  <c r="D116" i="1"/>
  <c r="H17" i="3"/>
  <c r="K17" i="3"/>
  <c r="C193" i="1"/>
  <c r="D193" i="1"/>
  <c r="C194" i="1"/>
  <c r="D194" i="1"/>
  <c r="C35" i="1"/>
  <c r="D35" i="1"/>
  <c r="C36" i="1"/>
  <c r="D36" i="1"/>
  <c r="C115" i="1"/>
  <c r="D115" i="1"/>
  <c r="L17" i="3"/>
  <c r="L18" i="3"/>
  <c r="L19" i="3"/>
  <c r="L20" i="3"/>
  <c r="L21" i="3"/>
  <c r="L22" i="3"/>
  <c r="L23" i="3"/>
  <c r="L24" i="3"/>
  <c r="L25" i="3"/>
  <c r="L26" i="3"/>
  <c r="L27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3" i="3"/>
  <c r="K4" i="3"/>
  <c r="K5" i="3"/>
  <c r="K6" i="3"/>
  <c r="K7" i="3"/>
  <c r="K8" i="3"/>
  <c r="K9" i="3"/>
  <c r="K10" i="3"/>
  <c r="K12" i="3"/>
  <c r="K13" i="3"/>
  <c r="K14" i="3"/>
  <c r="K15" i="3"/>
  <c r="K16" i="3"/>
  <c r="K2" i="3"/>
  <c r="H9" i="3"/>
  <c r="H10" i="3"/>
  <c r="H11" i="3"/>
  <c r="H12" i="3"/>
  <c r="H13" i="3"/>
  <c r="H14" i="3"/>
  <c r="H15" i="3"/>
  <c r="H16" i="3"/>
  <c r="C260" i="1"/>
  <c r="D260" i="1"/>
  <c r="C261" i="1"/>
  <c r="D261" i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3" i="3"/>
  <c r="C114" i="1"/>
  <c r="D114" i="1"/>
  <c r="M31" i="6" l="1"/>
  <c r="L31" i="6"/>
  <c r="Q39" i="6"/>
  <c r="P39" i="6"/>
  <c r="M30" i="6"/>
  <c r="L30" i="6"/>
  <c r="E29" i="6"/>
  <c r="C29" i="6"/>
  <c r="Q38" i="6"/>
  <c r="P38" i="6"/>
  <c r="C259" i="1"/>
  <c r="D259" i="1"/>
  <c r="C192" i="1"/>
  <c r="D192" i="1"/>
  <c r="C113" i="1"/>
  <c r="D113" i="1"/>
  <c r="C34" i="1"/>
  <c r="D34" i="1"/>
  <c r="C258" i="1" l="1"/>
  <c r="D258" i="1"/>
  <c r="C191" i="1"/>
  <c r="D191" i="1"/>
  <c r="C112" i="1"/>
  <c r="D112" i="1"/>
  <c r="C33" i="1"/>
  <c r="D33" i="1"/>
  <c r="C190" i="1" l="1"/>
  <c r="D190" i="1"/>
  <c r="C111" i="1"/>
  <c r="D111" i="1"/>
  <c r="C257" i="1"/>
  <c r="D257" i="1"/>
  <c r="C32" i="1"/>
  <c r="D32" i="1"/>
  <c r="C256" i="1" l="1"/>
  <c r="D256" i="1"/>
  <c r="C189" i="1"/>
  <c r="D189" i="1"/>
  <c r="C110" i="1"/>
  <c r="D110" i="1"/>
  <c r="C31" i="1"/>
  <c r="D31" i="1"/>
  <c r="C338" i="1" l="1"/>
  <c r="D338" i="1"/>
  <c r="C188" i="1"/>
  <c r="D188" i="1"/>
  <c r="C109" i="1"/>
  <c r="D109" i="1"/>
  <c r="C30" i="1"/>
  <c r="D30" i="1"/>
  <c r="C255" i="1"/>
  <c r="D255" i="1"/>
  <c r="C108" i="1" l="1"/>
  <c r="D108" i="1"/>
  <c r="D29" i="1"/>
  <c r="C2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247" i="1"/>
  <c r="D248" i="1"/>
  <c r="D249" i="1"/>
  <c r="D250" i="1"/>
  <c r="D251" i="1"/>
  <c r="D252" i="1"/>
  <c r="D253" i="1"/>
  <c r="D254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254" i="1"/>
  <c r="C253" i="1"/>
  <c r="C252" i="1"/>
  <c r="C251" i="1"/>
  <c r="C250" i="1"/>
  <c r="C249" i="1"/>
  <c r="C24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<sst xmlns="http://schemas.openxmlformats.org/spreadsheetml/2006/main" count="796" uniqueCount="66">
  <si>
    <t>day</t>
  </si>
  <si>
    <t>infec</t>
  </si>
  <si>
    <t>rate</t>
  </si>
  <si>
    <t>country</t>
  </si>
  <si>
    <t>italy</t>
  </si>
  <si>
    <t>brazil</t>
  </si>
  <si>
    <t>usa</t>
  </si>
  <si>
    <t>spain</t>
  </si>
  <si>
    <t>Iran</t>
  </si>
  <si>
    <t>UK</t>
  </si>
  <si>
    <t>France</t>
  </si>
  <si>
    <t>log_infec</t>
  </si>
  <si>
    <t>data</t>
  </si>
  <si>
    <t>deaths</t>
  </si>
  <si>
    <t>USA death</t>
  </si>
  <si>
    <t>BRA death</t>
  </si>
  <si>
    <t>USA cases</t>
  </si>
  <si>
    <t>BRA cases</t>
  </si>
  <si>
    <t>BRA dr</t>
  </si>
  <si>
    <t>USA dr</t>
  </si>
  <si>
    <t>BRA death var</t>
  </si>
  <si>
    <t>USA death var</t>
  </si>
  <si>
    <t>USA cases Log</t>
  </si>
  <si>
    <t>BRA cases log</t>
  </si>
  <si>
    <t>USA cases var log</t>
  </si>
  <si>
    <t>BRA cases var log</t>
  </si>
  <si>
    <t>Spain cases</t>
  </si>
  <si>
    <t>Italy cases</t>
  </si>
  <si>
    <t>France Cases</t>
  </si>
  <si>
    <t>Spain cases Log</t>
  </si>
  <si>
    <t>Spain cases var Log</t>
  </si>
  <si>
    <t>USA cases var</t>
  </si>
  <si>
    <t>BRA cases var</t>
  </si>
  <si>
    <t>Spain cases var</t>
  </si>
  <si>
    <t>Italy cases Log</t>
  </si>
  <si>
    <t>Italy cases var Log</t>
  </si>
  <si>
    <t>Italy cases var</t>
  </si>
  <si>
    <t>UK Cases</t>
  </si>
  <si>
    <t>France cases Log</t>
  </si>
  <si>
    <t>France cases var Log</t>
  </si>
  <si>
    <t>France cases var</t>
  </si>
  <si>
    <t>UK cases Log</t>
  </si>
  <si>
    <t>UK cases var Log</t>
  </si>
  <si>
    <t>UK cases var</t>
  </si>
  <si>
    <t>S Korea cases</t>
  </si>
  <si>
    <t>S Korea cases Log</t>
  </si>
  <si>
    <t>S Korea cases var Log</t>
  </si>
  <si>
    <t>S Korea cases var</t>
  </si>
  <si>
    <t>Italy death</t>
  </si>
  <si>
    <t>Italy death var</t>
  </si>
  <si>
    <t>Spain death</t>
  </si>
  <si>
    <t>Spain death var</t>
  </si>
  <si>
    <t>S Korea death var</t>
  </si>
  <si>
    <t>S Korea deaths</t>
  </si>
  <si>
    <t>UK cases</t>
  </si>
  <si>
    <t>UK deaths</t>
  </si>
  <si>
    <t>UK deaths var</t>
  </si>
  <si>
    <t>UK death</t>
  </si>
  <si>
    <t>BRA death rate var</t>
  </si>
  <si>
    <t>USA death rate var</t>
  </si>
  <si>
    <t>UK death rate var</t>
  </si>
  <si>
    <t>UK dr</t>
  </si>
  <si>
    <t>recovered</t>
  </si>
  <si>
    <t>active_site</t>
  </si>
  <si>
    <t>infec_diff</t>
  </si>
  <si>
    <t>S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</si>
</sst>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0.00000%"/>
    <numFmt numFmtId="167" formatCode="0.000000%"/>
    <numFmt numFmtId="168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1" applyNumberFormat="1" applyFont="1"/>
    <xf numFmtId="2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2" fontId="0" fillId="0" borderId="0" xfId="1" applyNumberFormat="1" applyFont="1" applyFill="1"/>
    <xf numFmtId="0" fontId="0" fillId="4" borderId="0" xfId="0" applyFill="1"/>
    <xf numFmtId="165" fontId="0" fillId="0" borderId="0" xfId="1" applyNumberFormat="1" applyFont="1"/>
    <xf numFmtId="165" fontId="0" fillId="4" borderId="0" xfId="1" applyNumberFormat="1" applyFont="1" applyFill="1"/>
    <xf numFmtId="166" fontId="0" fillId="0" borderId="0" xfId="1" applyNumberFormat="1" applyFont="1"/>
    <xf numFmtId="167" fontId="0" fillId="0" borderId="0" xfId="1" applyNumberFormat="1" applyFont="1"/>
    <xf numFmtId="166" fontId="0" fillId="4" borderId="0" xfId="1" applyNumberFormat="1" applyFont="1" applyFill="1"/>
    <xf numFmtId="166" fontId="0" fillId="0" borderId="0" xfId="0" applyNumberFormat="1"/>
    <xf numFmtId="168" fontId="0" fillId="0" borderId="0" xfId="1" applyNumberFormat="1" applyFont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F2F2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 Death</a:t>
            </a:r>
            <a:r>
              <a:rPr lang="pt-BR" baseline="0"/>
              <a:t> per day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Rate'!$H$1</c:f>
              <c:strCache>
                <c:ptCount val="1"/>
                <c:pt idx="0">
                  <c:v>BRA death rate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Rate'!$H$2:$H$42</c:f>
              <c:numCache>
                <c:formatCode>0%</c:formatCode>
                <c:ptCount val="4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0.75</c:v>
                </c:pt>
                <c:pt idx="6">
                  <c:v>0.5714285714285714</c:v>
                </c:pt>
                <c:pt idx="7">
                  <c:v>0.63636363636363635</c:v>
                </c:pt>
                <c:pt idx="8">
                  <c:v>0.3888888888888889</c:v>
                </c:pt>
                <c:pt idx="9">
                  <c:v>0.36</c:v>
                </c:pt>
                <c:pt idx="10">
                  <c:v>0.35294117647058826</c:v>
                </c:pt>
                <c:pt idx="11">
                  <c:v>0.2391304347826087</c:v>
                </c:pt>
                <c:pt idx="12">
                  <c:v>0.35087719298245612</c:v>
                </c:pt>
                <c:pt idx="13">
                  <c:v>0.19480519480519481</c:v>
                </c:pt>
                <c:pt idx="14">
                  <c:v>0.2391304347826087</c:v>
                </c:pt>
                <c:pt idx="15">
                  <c:v>0.19298245614035087</c:v>
                </c:pt>
                <c:pt idx="16">
                  <c:v>0.16911764705882354</c:v>
                </c:pt>
                <c:pt idx="17">
                  <c:v>0.26415094339622641</c:v>
                </c:pt>
                <c:pt idx="18">
                  <c:v>0.19402985074626866</c:v>
                </c:pt>
                <c:pt idx="19">
                  <c:v>0.24583333333333332</c:v>
                </c:pt>
                <c:pt idx="20">
                  <c:v>0.20066889632107024</c:v>
                </c:pt>
                <c:pt idx="21">
                  <c:v>0.20055710306406685</c:v>
                </c:pt>
                <c:pt idx="22">
                  <c:v>0.12761020881670534</c:v>
                </c:pt>
                <c:pt idx="23">
                  <c:v>0.13786008230452676</c:v>
                </c:pt>
                <c:pt idx="24">
                  <c:v>0.20614828209764918</c:v>
                </c:pt>
                <c:pt idx="25">
                  <c:v>0.19940029985007496</c:v>
                </c:pt>
                <c:pt idx="26">
                  <c:v>0.17624999999999999</c:v>
                </c:pt>
                <c:pt idx="27">
                  <c:v>0.14133900106269925</c:v>
                </c:pt>
                <c:pt idx="28">
                  <c:v>6.2383612662942269E-2</c:v>
                </c:pt>
                <c:pt idx="29">
                  <c:v>7.1866783523225244E-2</c:v>
                </c:pt>
                <c:pt idx="30">
                  <c:v>8.5854456255110387E-2</c:v>
                </c:pt>
                <c:pt idx="31">
                  <c:v>0.1536144578313253</c:v>
                </c:pt>
                <c:pt idx="32">
                  <c:v>0.13315926892950392</c:v>
                </c:pt>
                <c:pt idx="33">
                  <c:v>0.10829493087557604</c:v>
                </c:pt>
                <c:pt idx="34">
                  <c:v>0.21985446985446985</c:v>
                </c:pt>
                <c:pt idx="35">
                  <c:v>4.8998721772475502E-2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FA0-976E-D9F7391A9445}"/>
            </c:ext>
          </c:extLst>
        </c:ser>
        <c:ser>
          <c:idx val="1"/>
          <c:order val="1"/>
          <c:tx>
            <c:strRef>
              <c:f>'Death Rate'!$I$1</c:f>
              <c:strCache>
                <c:ptCount val="1"/>
                <c:pt idx="0">
                  <c:v>USA death rate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Rate'!$I$2:$I$46</c:f>
              <c:numCache>
                <c:formatCode>0%</c:formatCode>
                <c:ptCount val="45"/>
                <c:pt idx="0">
                  <c:v>0</c:v>
                </c:pt>
                <c:pt idx="1">
                  <c:v>0.5</c:v>
                </c:pt>
                <c:pt idx="2">
                  <c:v>0.22222222222222221</c:v>
                </c:pt>
                <c:pt idx="3">
                  <c:v>9.0909090909090912E-2</c:v>
                </c:pt>
                <c:pt idx="4">
                  <c:v>0.25</c:v>
                </c:pt>
                <c:pt idx="5">
                  <c:v>0.26666666666666666</c:v>
                </c:pt>
                <c:pt idx="6">
                  <c:v>0.15789473684210525</c:v>
                </c:pt>
                <c:pt idx="7">
                  <c:v>0.18181818181818182</c:v>
                </c:pt>
                <c:pt idx="8">
                  <c:v>0.15384615384615385</c:v>
                </c:pt>
                <c:pt idx="9">
                  <c:v>0.26666666666666666</c:v>
                </c:pt>
                <c:pt idx="10">
                  <c:v>7.8947368421052627E-2</c:v>
                </c:pt>
                <c:pt idx="11">
                  <c:v>0.1951219512195122</c:v>
                </c:pt>
                <c:pt idx="12">
                  <c:v>0.16326530612244897</c:v>
                </c:pt>
                <c:pt idx="13">
                  <c:v>0.19298245614035087</c:v>
                </c:pt>
                <c:pt idx="14">
                  <c:v>0.26470588235294118</c:v>
                </c:pt>
                <c:pt idx="15">
                  <c:v>0.26744186046511625</c:v>
                </c:pt>
                <c:pt idx="16">
                  <c:v>0.37614678899082571</c:v>
                </c:pt>
                <c:pt idx="17">
                  <c:v>0.38</c:v>
                </c:pt>
                <c:pt idx="18">
                  <c:v>0.23671497584541062</c:v>
                </c:pt>
                <c:pt idx="19">
                  <c:v>0.1796875</c:v>
                </c:pt>
                <c:pt idx="20">
                  <c:v>0.38741721854304634</c:v>
                </c:pt>
                <c:pt idx="21">
                  <c:v>0.24105011933174225</c:v>
                </c:pt>
                <c:pt idx="22">
                  <c:v>0.5</c:v>
                </c:pt>
                <c:pt idx="23">
                  <c:v>0.16666666666666666</c:v>
                </c:pt>
                <c:pt idx="24">
                  <c:v>0.29340659340659342</c:v>
                </c:pt>
                <c:pt idx="25">
                  <c:v>0.43840271877655057</c:v>
                </c:pt>
                <c:pt idx="26">
                  <c:v>0.18606024808033078</c:v>
                </c:pt>
                <c:pt idx="27">
                  <c:v>0.23705179282868527</c:v>
                </c:pt>
                <c:pt idx="28">
                  <c:v>0.18880837359098229</c:v>
                </c:pt>
                <c:pt idx="29">
                  <c:v>0.27192685404673211</c:v>
                </c:pt>
                <c:pt idx="30">
                  <c:v>0.25479233226837061</c:v>
                </c:pt>
                <c:pt idx="31">
                  <c:v>0.2321239125822194</c:v>
                </c:pt>
                <c:pt idx="32">
                  <c:v>0.27277423798863443</c:v>
                </c:pt>
                <c:pt idx="33">
                  <c:v>0.12894060343661209</c:v>
                </c:pt>
                <c:pt idx="34">
                  <c:v>0.14285714285714285</c:v>
                </c:pt>
                <c:pt idx="35">
                  <c:v>0.13873741610738255</c:v>
                </c:pt>
                <c:pt idx="36">
                  <c:v>0.1825214108113086</c:v>
                </c:pt>
                <c:pt idx="37">
                  <c:v>0.12709290553695196</c:v>
                </c:pt>
                <c:pt idx="38">
                  <c:v>0.1547018586333172</c:v>
                </c:pt>
                <c:pt idx="39">
                  <c:v>0.12176878889420775</c:v>
                </c:pt>
                <c:pt idx="40">
                  <c:v>9.7615618498959833E-2</c:v>
                </c:pt>
                <c:pt idx="41">
                  <c:v>6.7016571900665789E-2</c:v>
                </c:pt>
                <c:pt idx="42">
                  <c:v>7.6698852249954458E-2</c:v>
                </c:pt>
                <c:pt idx="43">
                  <c:v>0.10181895093062605</c:v>
                </c:pt>
                <c:pt idx="44">
                  <c:v>9.0874188966099737E-2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FA0-976E-D9F7391A944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'Death Rate'!$A$2:$A$46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'Death Rate'!$J$2:$J$44</c:f>
              <c:numCache>
                <c:formatCode>0%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0.5</c:v>
                </c:pt>
                <c:pt idx="4">
                  <c:v>0.66666666666666663</c:v>
                </c:pt>
                <c:pt idx="5">
                  <c:v>0.2</c:v>
                </c:pt>
                <c:pt idx="6">
                  <c:v>0.33333333333333331</c:v>
                </c:pt>
                <c:pt idx="7">
                  <c:v>0.25</c:v>
                </c:pt>
                <c:pt idx="8">
                  <c:v>0.1</c:v>
                </c:pt>
                <c:pt idx="9">
                  <c:v>0.90909090909090906</c:v>
                </c:pt>
                <c:pt idx="10">
                  <c:v>0.66666666666666663</c:v>
                </c:pt>
                <c:pt idx="11">
                  <c:v>0.5714285714285714</c:v>
                </c:pt>
                <c:pt idx="12">
                  <c:v>0.29090909090909089</c:v>
                </c:pt>
                <c:pt idx="13">
                  <c:v>0.46478873239436619</c:v>
                </c:pt>
                <c:pt idx="14">
                  <c:v>0.38461538461538464</c:v>
                </c:pt>
                <c:pt idx="15">
                  <c:v>0.22916666666666666</c:v>
                </c:pt>
                <c:pt idx="16">
                  <c:v>0.31638418079096048</c:v>
                </c:pt>
                <c:pt idx="17">
                  <c:v>0.20600858369098712</c:v>
                </c:pt>
                <c:pt idx="18">
                  <c:v>0.19217081850533807</c:v>
                </c:pt>
                <c:pt idx="19">
                  <c:v>0.25970149253731345</c:v>
                </c:pt>
                <c:pt idx="20">
                  <c:v>9.7156398104265407E-2</c:v>
                </c:pt>
                <c:pt idx="21">
                  <c:v>0.24838012958963282</c:v>
                </c:pt>
                <c:pt idx="22">
                  <c:v>0.31314878892733566</c:v>
                </c:pt>
                <c:pt idx="23">
                  <c:v>0.34255599472990778</c:v>
                </c:pt>
                <c:pt idx="24">
                  <c:v>0.20510304219823355</c:v>
                </c:pt>
                <c:pt idx="25">
                  <c:v>0.1465798045602606</c:v>
                </c:pt>
                <c:pt idx="26">
                  <c:v>0.27059659090909088</c:v>
                </c:pt>
                <c:pt idx="27">
                  <c:v>0.31470095025153716</c:v>
                </c:pt>
                <c:pt idx="28">
                  <c:v>0.241921768707483</c:v>
                </c:pt>
                <c:pt idx="29">
                  <c:v>0.23416638137624102</c:v>
                </c:pt>
                <c:pt idx="30">
                  <c:v>0.19639389736477114</c:v>
                </c:pt>
                <c:pt idx="31">
                  <c:v>0.14398330628332948</c:v>
                </c:pt>
                <c:pt idx="32">
                  <c:v>8.8974462910417509E-2</c:v>
                </c:pt>
                <c:pt idx="33">
                  <c:v>0.14628699050809604</c:v>
                </c:pt>
                <c:pt idx="34">
                  <c:v>0.15229745088488392</c:v>
                </c:pt>
                <c:pt idx="35">
                  <c:v>0.12413695927856841</c:v>
                </c:pt>
                <c:pt idx="36">
                  <c:v>0.12283780396089246</c:v>
                </c:pt>
                <c:pt idx="37">
                  <c:v>0.10236659968743023</c:v>
                </c:pt>
                <c:pt idx="38">
                  <c:v>7.4632911392405063E-2</c:v>
                </c:pt>
                <c:pt idx="39">
                  <c:v>6.7565020731247649E-2</c:v>
                </c:pt>
                <c:pt idx="40">
                  <c:v>6.8673316267984813E-2</c:v>
                </c:pt>
                <c:pt idx="41">
                  <c:v>6.2856198893202278E-2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6-4689-BF3B-AB8D2EC1C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Novos Casos x Casos Totais - Log 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'Cases Var'!$E$1</c:f>
              <c:strCache>
                <c:ptCount val="1"/>
                <c:pt idx="0">
                  <c:v>USA cases var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Var'!$B$2:$B$52</c:f>
              <c:numCache>
                <c:formatCode>General</c:formatCode>
                <c:ptCount val="51"/>
                <c:pt idx="0">
                  <c:v>100</c:v>
                </c:pt>
                <c:pt idx="1">
                  <c:v>124</c:v>
                </c:pt>
                <c:pt idx="2">
                  <c:v>158</c:v>
                </c:pt>
                <c:pt idx="3">
                  <c:v>221</c:v>
                </c:pt>
                <c:pt idx="4">
                  <c:v>319</c:v>
                </c:pt>
                <c:pt idx="5">
                  <c:v>435</c:v>
                </c:pt>
                <c:pt idx="6">
                  <c:v>541</c:v>
                </c:pt>
                <c:pt idx="7">
                  <c:v>704</c:v>
                </c:pt>
                <c:pt idx="8">
                  <c:v>994</c:v>
                </c:pt>
                <c:pt idx="9">
                  <c:v>1301</c:v>
                </c:pt>
                <c:pt idx="10">
                  <c:v>1697</c:v>
                </c:pt>
                <c:pt idx="11">
                  <c:v>2247</c:v>
                </c:pt>
                <c:pt idx="12">
                  <c:v>2943</c:v>
                </c:pt>
                <c:pt idx="13">
                  <c:v>3680</c:v>
                </c:pt>
                <c:pt idx="14">
                  <c:v>4663</c:v>
                </c:pt>
                <c:pt idx="15">
                  <c:v>6411</c:v>
                </c:pt>
                <c:pt idx="16">
                  <c:v>9259</c:v>
                </c:pt>
                <c:pt idx="17">
                  <c:v>13789</c:v>
                </c:pt>
                <c:pt idx="18">
                  <c:v>19383</c:v>
                </c:pt>
                <c:pt idx="19">
                  <c:v>24207</c:v>
                </c:pt>
                <c:pt idx="20">
                  <c:v>33546</c:v>
                </c:pt>
                <c:pt idx="21">
                  <c:v>42751</c:v>
                </c:pt>
                <c:pt idx="22">
                  <c:v>54881</c:v>
                </c:pt>
                <c:pt idx="23">
                  <c:v>64775</c:v>
                </c:pt>
                <c:pt idx="24">
                  <c:v>82179</c:v>
                </c:pt>
                <c:pt idx="25">
                  <c:v>103729</c:v>
                </c:pt>
                <c:pt idx="26">
                  <c:v>120529</c:v>
                </c:pt>
                <c:pt idx="27">
                  <c:v>142460</c:v>
                </c:pt>
                <c:pt idx="28">
                  <c:v>160344</c:v>
                </c:pt>
                <c:pt idx="29">
                  <c:v>184487</c:v>
                </c:pt>
                <c:pt idx="30">
                  <c:v>211143</c:v>
                </c:pt>
                <c:pt idx="31">
                  <c:v>240375</c:v>
                </c:pt>
                <c:pt idx="32">
                  <c:v>276965</c:v>
                </c:pt>
                <c:pt idx="33">
                  <c:v>306519</c:v>
                </c:pt>
                <c:pt idx="34">
                  <c:v>333173</c:v>
                </c:pt>
                <c:pt idx="35">
                  <c:v>367004</c:v>
                </c:pt>
                <c:pt idx="36">
                  <c:v>400335</c:v>
                </c:pt>
                <c:pt idx="37">
                  <c:v>434927</c:v>
                </c:pt>
                <c:pt idx="38">
                  <c:v>469124</c:v>
                </c:pt>
                <c:pt idx="39">
                  <c:v>502876</c:v>
                </c:pt>
                <c:pt idx="40">
                  <c:v>532879</c:v>
                </c:pt>
                <c:pt idx="41">
                  <c:v>557235</c:v>
                </c:pt>
                <c:pt idx="42">
                  <c:v>586941</c:v>
                </c:pt>
                <c:pt idx="43">
                  <c:v>613886</c:v>
                </c:pt>
                <c:pt idx="44">
                  <c:v>641423</c:v>
                </c:pt>
                <c:pt idx="45">
                  <c:v>674829</c:v>
                </c:pt>
                <c:pt idx="46">
                  <c:v>709735</c:v>
                </c:pt>
                <c:pt idx="47">
                  <c:v>738792</c:v>
                </c:pt>
                <c:pt idx="48">
                  <c:v>764636</c:v>
                </c:pt>
                <c:pt idx="49">
                  <c:v>792759</c:v>
                </c:pt>
                <c:pt idx="50">
                  <c:v>819805</c:v>
                </c:pt>
              </c:numCache>
            </c:numRef>
          </c:xVal>
          <c:yVal>
            <c:numRef>
              <c:f>'Cases Var'!$E$2:$E$52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24</c:v>
                </c:pt>
                <c:pt idx="2">
                  <c:v>34</c:v>
                </c:pt>
                <c:pt idx="3">
                  <c:v>63</c:v>
                </c:pt>
                <c:pt idx="4">
                  <c:v>98</c:v>
                </c:pt>
                <c:pt idx="5">
                  <c:v>116</c:v>
                </c:pt>
                <c:pt idx="6">
                  <c:v>106</c:v>
                </c:pt>
                <c:pt idx="7">
                  <c:v>163</c:v>
                </c:pt>
                <c:pt idx="8">
                  <c:v>290</c:v>
                </c:pt>
                <c:pt idx="9">
                  <c:v>307</c:v>
                </c:pt>
                <c:pt idx="10">
                  <c:v>396</c:v>
                </c:pt>
                <c:pt idx="11">
                  <c:v>550</c:v>
                </c:pt>
                <c:pt idx="12">
                  <c:v>696</c:v>
                </c:pt>
                <c:pt idx="13">
                  <c:v>737</c:v>
                </c:pt>
                <c:pt idx="14">
                  <c:v>983</c:v>
                </c:pt>
                <c:pt idx="15">
                  <c:v>1748</c:v>
                </c:pt>
                <c:pt idx="16">
                  <c:v>2848</c:v>
                </c:pt>
                <c:pt idx="17">
                  <c:v>4530</c:v>
                </c:pt>
                <c:pt idx="18">
                  <c:v>5594</c:v>
                </c:pt>
                <c:pt idx="19">
                  <c:v>4824</c:v>
                </c:pt>
                <c:pt idx="20">
                  <c:v>9339</c:v>
                </c:pt>
                <c:pt idx="21">
                  <c:v>9205</c:v>
                </c:pt>
                <c:pt idx="22">
                  <c:v>12130</c:v>
                </c:pt>
                <c:pt idx="23">
                  <c:v>9894</c:v>
                </c:pt>
                <c:pt idx="24">
                  <c:v>17404</c:v>
                </c:pt>
                <c:pt idx="25">
                  <c:v>21550</c:v>
                </c:pt>
                <c:pt idx="26">
                  <c:v>16800</c:v>
                </c:pt>
                <c:pt idx="27">
                  <c:v>21931</c:v>
                </c:pt>
                <c:pt idx="28">
                  <c:v>17884</c:v>
                </c:pt>
                <c:pt idx="29">
                  <c:v>24143</c:v>
                </c:pt>
                <c:pt idx="30">
                  <c:v>26656</c:v>
                </c:pt>
                <c:pt idx="31">
                  <c:v>29232</c:v>
                </c:pt>
                <c:pt idx="32">
                  <c:v>36590</c:v>
                </c:pt>
                <c:pt idx="33">
                  <c:v>29554</c:v>
                </c:pt>
                <c:pt idx="34">
                  <c:v>26654</c:v>
                </c:pt>
                <c:pt idx="35">
                  <c:v>33831</c:v>
                </c:pt>
                <c:pt idx="36">
                  <c:v>33331</c:v>
                </c:pt>
                <c:pt idx="37">
                  <c:v>34592</c:v>
                </c:pt>
                <c:pt idx="38">
                  <c:v>34197</c:v>
                </c:pt>
                <c:pt idx="39">
                  <c:v>33752</c:v>
                </c:pt>
                <c:pt idx="40">
                  <c:v>30003</c:v>
                </c:pt>
                <c:pt idx="41">
                  <c:v>24356</c:v>
                </c:pt>
                <c:pt idx="42">
                  <c:v>29706</c:v>
                </c:pt>
                <c:pt idx="43">
                  <c:v>26945</c:v>
                </c:pt>
                <c:pt idx="44">
                  <c:v>27537</c:v>
                </c:pt>
                <c:pt idx="45">
                  <c:v>33406</c:v>
                </c:pt>
                <c:pt idx="46">
                  <c:v>34906</c:v>
                </c:pt>
                <c:pt idx="47">
                  <c:v>29057</c:v>
                </c:pt>
                <c:pt idx="48">
                  <c:v>25844</c:v>
                </c:pt>
                <c:pt idx="49">
                  <c:v>28123</c:v>
                </c:pt>
                <c:pt idx="50">
                  <c:v>27046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5-47DE-B8D8-D3F831E485B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Var'!$F$2:$F$39</c:f>
              <c:numCache>
                <c:formatCode>General</c:formatCode>
                <c:ptCount val="38"/>
                <c:pt idx="0">
                  <c:v>151</c:v>
                </c:pt>
                <c:pt idx="1">
                  <c:v>200</c:v>
                </c:pt>
                <c:pt idx="2">
                  <c:v>234</c:v>
                </c:pt>
                <c:pt idx="3">
                  <c:v>346</c:v>
                </c:pt>
                <c:pt idx="4">
                  <c:v>529</c:v>
                </c:pt>
                <c:pt idx="5">
                  <c:v>640</c:v>
                </c:pt>
                <c:pt idx="6">
                  <c:v>970</c:v>
                </c:pt>
                <c:pt idx="7">
                  <c:v>1178</c:v>
                </c:pt>
                <c:pt idx="8">
                  <c:v>1546</c:v>
                </c:pt>
                <c:pt idx="9">
                  <c:v>1891</c:v>
                </c:pt>
                <c:pt idx="10">
                  <c:v>2247</c:v>
                </c:pt>
                <c:pt idx="11">
                  <c:v>2433</c:v>
                </c:pt>
                <c:pt idx="12">
                  <c:v>2915</c:v>
                </c:pt>
                <c:pt idx="13">
                  <c:v>3417</c:v>
                </c:pt>
                <c:pt idx="14">
                  <c:v>3904</c:v>
                </c:pt>
                <c:pt idx="15">
                  <c:v>4256</c:v>
                </c:pt>
                <c:pt idx="16">
                  <c:v>4579</c:v>
                </c:pt>
                <c:pt idx="17">
                  <c:v>5717</c:v>
                </c:pt>
                <c:pt idx="18">
                  <c:v>6836</c:v>
                </c:pt>
                <c:pt idx="19">
                  <c:v>7910</c:v>
                </c:pt>
                <c:pt idx="20">
                  <c:v>9056</c:v>
                </c:pt>
                <c:pt idx="21">
                  <c:v>10278</c:v>
                </c:pt>
                <c:pt idx="22">
                  <c:v>11130</c:v>
                </c:pt>
                <c:pt idx="23">
                  <c:v>12056</c:v>
                </c:pt>
                <c:pt idx="24">
                  <c:v>13717</c:v>
                </c:pt>
                <c:pt idx="25">
                  <c:v>15927</c:v>
                </c:pt>
                <c:pt idx="26">
                  <c:v>17847</c:v>
                </c:pt>
                <c:pt idx="27">
                  <c:v>19943</c:v>
                </c:pt>
                <c:pt idx="28">
                  <c:v>20964</c:v>
                </c:pt>
                <c:pt idx="29">
                  <c:v>22169</c:v>
                </c:pt>
                <c:pt idx="30">
                  <c:v>23430</c:v>
                </c:pt>
                <c:pt idx="31">
                  <c:v>25262</c:v>
                </c:pt>
                <c:pt idx="32">
                  <c:v>28320</c:v>
                </c:pt>
                <c:pt idx="33">
                  <c:v>30425</c:v>
                </c:pt>
                <c:pt idx="34">
                  <c:v>36599</c:v>
                </c:pt>
                <c:pt idx="35">
                  <c:v>38654</c:v>
                </c:pt>
                <c:pt idx="36">
                  <c:v>40581</c:v>
                </c:pt>
                <c:pt idx="37">
                  <c:v>43079</c:v>
                </c:pt>
              </c:numCache>
            </c:numRef>
          </c:xVal>
          <c:yVal>
            <c:numRef>
              <c:f>'Cases Var'!$I$2:$I$39</c:f>
              <c:numCache>
                <c:formatCode>0</c:formatCode>
                <c:ptCount val="38"/>
                <c:pt idx="0" formatCode="0.00">
                  <c:v>0</c:v>
                </c:pt>
                <c:pt idx="1">
                  <c:v>49</c:v>
                </c:pt>
                <c:pt idx="2">
                  <c:v>34</c:v>
                </c:pt>
                <c:pt idx="3">
                  <c:v>112</c:v>
                </c:pt>
                <c:pt idx="4">
                  <c:v>183</c:v>
                </c:pt>
                <c:pt idx="5">
                  <c:v>111</c:v>
                </c:pt>
                <c:pt idx="6">
                  <c:v>330</c:v>
                </c:pt>
                <c:pt idx="7">
                  <c:v>208</c:v>
                </c:pt>
                <c:pt idx="8">
                  <c:v>368</c:v>
                </c:pt>
                <c:pt idx="9">
                  <c:v>345</c:v>
                </c:pt>
                <c:pt idx="10">
                  <c:v>356</c:v>
                </c:pt>
                <c:pt idx="11">
                  <c:v>186</c:v>
                </c:pt>
                <c:pt idx="12">
                  <c:v>482</c:v>
                </c:pt>
                <c:pt idx="13">
                  <c:v>502</c:v>
                </c:pt>
                <c:pt idx="14">
                  <c:v>487</c:v>
                </c:pt>
                <c:pt idx="15">
                  <c:v>352</c:v>
                </c:pt>
                <c:pt idx="16">
                  <c:v>323</c:v>
                </c:pt>
                <c:pt idx="17">
                  <c:v>1138</c:v>
                </c:pt>
                <c:pt idx="18">
                  <c:v>1119</c:v>
                </c:pt>
                <c:pt idx="19">
                  <c:v>1074</c:v>
                </c:pt>
                <c:pt idx="20">
                  <c:v>1146</c:v>
                </c:pt>
                <c:pt idx="21">
                  <c:v>1222</c:v>
                </c:pt>
                <c:pt idx="22">
                  <c:v>852</c:v>
                </c:pt>
                <c:pt idx="23">
                  <c:v>926</c:v>
                </c:pt>
                <c:pt idx="24">
                  <c:v>1661</c:v>
                </c:pt>
                <c:pt idx="25">
                  <c:v>2210</c:v>
                </c:pt>
                <c:pt idx="26">
                  <c:v>1920</c:v>
                </c:pt>
                <c:pt idx="27">
                  <c:v>2096</c:v>
                </c:pt>
                <c:pt idx="28">
                  <c:v>1021</c:v>
                </c:pt>
                <c:pt idx="29">
                  <c:v>1205</c:v>
                </c:pt>
                <c:pt idx="30">
                  <c:v>1261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6174</c:v>
                </c:pt>
                <c:pt idx="35">
                  <c:v>2055</c:v>
                </c:pt>
                <c:pt idx="36">
                  <c:v>1927</c:v>
                </c:pt>
                <c:pt idx="37">
                  <c:v>2498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5-47DE-B8D8-D3F831E485BC}"/>
            </c:ext>
          </c:extLst>
        </c:ser>
        <c:ser>
          <c:idx val="2"/>
          <c:order val="2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Var'!$J$2:$J$52</c:f>
              <c:numCache>
                <c:formatCode>General</c:formatCode>
                <c:ptCount val="51"/>
                <c:pt idx="0">
                  <c:v>120</c:v>
                </c:pt>
                <c:pt idx="1">
                  <c:v>165</c:v>
                </c:pt>
                <c:pt idx="2">
                  <c:v>228</c:v>
                </c:pt>
                <c:pt idx="3">
                  <c:v>282</c:v>
                </c:pt>
                <c:pt idx="4">
                  <c:v>401</c:v>
                </c:pt>
                <c:pt idx="5">
                  <c:v>525</c:v>
                </c:pt>
                <c:pt idx="6">
                  <c:v>674</c:v>
                </c:pt>
                <c:pt idx="7">
                  <c:v>1231</c:v>
                </c:pt>
                <c:pt idx="8">
                  <c:v>1695</c:v>
                </c:pt>
                <c:pt idx="9">
                  <c:v>2277</c:v>
                </c:pt>
                <c:pt idx="10">
                  <c:v>3146</c:v>
                </c:pt>
                <c:pt idx="11">
                  <c:v>5232</c:v>
                </c:pt>
                <c:pt idx="12">
                  <c:v>6391</c:v>
                </c:pt>
                <c:pt idx="13">
                  <c:v>7988</c:v>
                </c:pt>
                <c:pt idx="14">
                  <c:v>9942</c:v>
                </c:pt>
                <c:pt idx="15">
                  <c:v>11826</c:v>
                </c:pt>
                <c:pt idx="16">
                  <c:v>14769</c:v>
                </c:pt>
                <c:pt idx="17">
                  <c:v>18077</c:v>
                </c:pt>
                <c:pt idx="18">
                  <c:v>21571</c:v>
                </c:pt>
                <c:pt idx="19">
                  <c:v>25496</c:v>
                </c:pt>
                <c:pt idx="20">
                  <c:v>28603</c:v>
                </c:pt>
                <c:pt idx="21">
                  <c:v>33089</c:v>
                </c:pt>
                <c:pt idx="22">
                  <c:v>42058</c:v>
                </c:pt>
                <c:pt idx="23">
                  <c:v>47611</c:v>
                </c:pt>
                <c:pt idx="24">
                  <c:v>56347</c:v>
                </c:pt>
                <c:pt idx="25">
                  <c:v>65719</c:v>
                </c:pt>
                <c:pt idx="26">
                  <c:v>73232</c:v>
                </c:pt>
                <c:pt idx="27">
                  <c:v>80110</c:v>
                </c:pt>
                <c:pt idx="28">
                  <c:v>87956</c:v>
                </c:pt>
                <c:pt idx="29">
                  <c:v>95923</c:v>
                </c:pt>
                <c:pt idx="30">
                  <c:v>102179</c:v>
                </c:pt>
                <c:pt idx="31">
                  <c:v>110409</c:v>
                </c:pt>
                <c:pt idx="32">
                  <c:v>119199</c:v>
                </c:pt>
                <c:pt idx="33">
                  <c:v>124736</c:v>
                </c:pt>
                <c:pt idx="34">
                  <c:v>130854</c:v>
                </c:pt>
                <c:pt idx="35">
                  <c:v>136675</c:v>
                </c:pt>
                <c:pt idx="36">
                  <c:v>141942</c:v>
                </c:pt>
                <c:pt idx="37">
                  <c:v>148220</c:v>
                </c:pt>
                <c:pt idx="38">
                  <c:v>153222</c:v>
                </c:pt>
                <c:pt idx="39">
                  <c:v>158273</c:v>
                </c:pt>
                <c:pt idx="40">
                  <c:v>163027</c:v>
                </c:pt>
                <c:pt idx="41">
                  <c:v>166831</c:v>
                </c:pt>
                <c:pt idx="42">
                  <c:v>170099</c:v>
                </c:pt>
                <c:pt idx="43">
                  <c:v>174060</c:v>
                </c:pt>
                <c:pt idx="44">
                  <c:v>177644</c:v>
                </c:pt>
                <c:pt idx="45">
                  <c:v>184948</c:v>
                </c:pt>
                <c:pt idx="46">
                  <c:v>190839</c:v>
                </c:pt>
                <c:pt idx="47">
                  <c:v>194416</c:v>
                </c:pt>
                <c:pt idx="48">
                  <c:v>198674</c:v>
                </c:pt>
                <c:pt idx="49">
                  <c:v>200210</c:v>
                </c:pt>
                <c:pt idx="50">
                  <c:v>204178</c:v>
                </c:pt>
              </c:numCache>
            </c:numRef>
          </c:xVal>
          <c:yVal>
            <c:numRef>
              <c:f>'Cases Var'!$M$2:$M$52</c:f>
              <c:numCache>
                <c:formatCode>0</c:formatCode>
                <c:ptCount val="51"/>
                <c:pt idx="0" formatCode="0.00">
                  <c:v>0</c:v>
                </c:pt>
                <c:pt idx="1">
                  <c:v>45</c:v>
                </c:pt>
                <c:pt idx="2">
                  <c:v>63</c:v>
                </c:pt>
                <c:pt idx="3">
                  <c:v>54</c:v>
                </c:pt>
                <c:pt idx="4">
                  <c:v>119</c:v>
                </c:pt>
                <c:pt idx="5">
                  <c:v>124</c:v>
                </c:pt>
                <c:pt idx="6">
                  <c:v>149</c:v>
                </c:pt>
                <c:pt idx="7">
                  <c:v>557</c:v>
                </c:pt>
                <c:pt idx="8">
                  <c:v>464</c:v>
                </c:pt>
                <c:pt idx="9">
                  <c:v>582</c:v>
                </c:pt>
                <c:pt idx="10">
                  <c:v>869</c:v>
                </c:pt>
                <c:pt idx="11">
                  <c:v>2086</c:v>
                </c:pt>
                <c:pt idx="12">
                  <c:v>1159</c:v>
                </c:pt>
                <c:pt idx="13">
                  <c:v>1597</c:v>
                </c:pt>
                <c:pt idx="14">
                  <c:v>1954</c:v>
                </c:pt>
                <c:pt idx="15">
                  <c:v>1884</c:v>
                </c:pt>
                <c:pt idx="16">
                  <c:v>2943</c:v>
                </c:pt>
                <c:pt idx="17">
                  <c:v>3308</c:v>
                </c:pt>
                <c:pt idx="18">
                  <c:v>3494</c:v>
                </c:pt>
                <c:pt idx="19">
                  <c:v>3925</c:v>
                </c:pt>
                <c:pt idx="20">
                  <c:v>3107</c:v>
                </c:pt>
                <c:pt idx="21">
                  <c:v>4486</c:v>
                </c:pt>
                <c:pt idx="22">
                  <c:v>8969</c:v>
                </c:pt>
                <c:pt idx="23">
                  <c:v>5553</c:v>
                </c:pt>
                <c:pt idx="24">
                  <c:v>8736</c:v>
                </c:pt>
                <c:pt idx="25">
                  <c:v>9372</c:v>
                </c:pt>
                <c:pt idx="26">
                  <c:v>7513</c:v>
                </c:pt>
                <c:pt idx="27">
                  <c:v>6878</c:v>
                </c:pt>
                <c:pt idx="28">
                  <c:v>7846</c:v>
                </c:pt>
                <c:pt idx="29">
                  <c:v>7967</c:v>
                </c:pt>
                <c:pt idx="30">
                  <c:v>6256</c:v>
                </c:pt>
                <c:pt idx="31">
                  <c:v>8230</c:v>
                </c:pt>
                <c:pt idx="32">
                  <c:v>8790</c:v>
                </c:pt>
                <c:pt idx="33">
                  <c:v>5537</c:v>
                </c:pt>
                <c:pt idx="34">
                  <c:v>6118</c:v>
                </c:pt>
                <c:pt idx="35">
                  <c:v>5821</c:v>
                </c:pt>
                <c:pt idx="36">
                  <c:v>5267</c:v>
                </c:pt>
                <c:pt idx="37">
                  <c:v>6278</c:v>
                </c:pt>
                <c:pt idx="38">
                  <c:v>5002</c:v>
                </c:pt>
                <c:pt idx="39">
                  <c:v>5051</c:v>
                </c:pt>
                <c:pt idx="40">
                  <c:v>4754</c:v>
                </c:pt>
                <c:pt idx="41">
                  <c:v>3804</c:v>
                </c:pt>
                <c:pt idx="42">
                  <c:v>3268</c:v>
                </c:pt>
                <c:pt idx="43">
                  <c:v>3961</c:v>
                </c:pt>
                <c:pt idx="44">
                  <c:v>3584</c:v>
                </c:pt>
                <c:pt idx="45">
                  <c:v>7304</c:v>
                </c:pt>
                <c:pt idx="46">
                  <c:v>5891</c:v>
                </c:pt>
                <c:pt idx="47">
                  <c:v>3577</c:v>
                </c:pt>
                <c:pt idx="48">
                  <c:v>4258</c:v>
                </c:pt>
                <c:pt idx="49">
                  <c:v>1536</c:v>
                </c:pt>
                <c:pt idx="50">
                  <c:v>3968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5-47DE-B8D8-D3F831E485BC}"/>
            </c:ext>
          </c:extLst>
        </c:ser>
        <c:ser>
          <c:idx val="3"/>
          <c:order val="3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Var'!$N$2:$N$60</c:f>
              <c:numCache>
                <c:formatCode>General</c:formatCode>
                <c:ptCount val="59"/>
                <c:pt idx="0">
                  <c:v>157</c:v>
                </c:pt>
                <c:pt idx="1">
                  <c:v>239</c:v>
                </c:pt>
                <c:pt idx="2">
                  <c:v>323</c:v>
                </c:pt>
                <c:pt idx="3">
                  <c:v>470</c:v>
                </c:pt>
                <c:pt idx="4">
                  <c:v>655</c:v>
                </c:pt>
                <c:pt idx="5">
                  <c:v>889</c:v>
                </c:pt>
                <c:pt idx="6">
                  <c:v>1128</c:v>
                </c:pt>
                <c:pt idx="7">
                  <c:v>1701</c:v>
                </c:pt>
                <c:pt idx="8">
                  <c:v>2036</c:v>
                </c:pt>
                <c:pt idx="9">
                  <c:v>2502</c:v>
                </c:pt>
                <c:pt idx="10">
                  <c:v>3089</c:v>
                </c:pt>
                <c:pt idx="11">
                  <c:v>3858</c:v>
                </c:pt>
                <c:pt idx="12">
                  <c:v>4636</c:v>
                </c:pt>
                <c:pt idx="13">
                  <c:v>5883</c:v>
                </c:pt>
                <c:pt idx="14">
                  <c:v>7375</c:v>
                </c:pt>
                <c:pt idx="15">
                  <c:v>9172</c:v>
                </c:pt>
                <c:pt idx="16">
                  <c:v>10149</c:v>
                </c:pt>
                <c:pt idx="17">
                  <c:v>12462</c:v>
                </c:pt>
                <c:pt idx="18">
                  <c:v>15113</c:v>
                </c:pt>
                <c:pt idx="19">
                  <c:v>17660</c:v>
                </c:pt>
                <c:pt idx="20">
                  <c:v>21157</c:v>
                </c:pt>
                <c:pt idx="21">
                  <c:v>24747</c:v>
                </c:pt>
                <c:pt idx="22">
                  <c:v>27980</c:v>
                </c:pt>
                <c:pt idx="23">
                  <c:v>31506</c:v>
                </c:pt>
                <c:pt idx="24">
                  <c:v>35713</c:v>
                </c:pt>
                <c:pt idx="25">
                  <c:v>41035</c:v>
                </c:pt>
                <c:pt idx="26">
                  <c:v>47021</c:v>
                </c:pt>
                <c:pt idx="27">
                  <c:v>53578</c:v>
                </c:pt>
                <c:pt idx="28">
                  <c:v>59138</c:v>
                </c:pt>
                <c:pt idx="29">
                  <c:v>63927</c:v>
                </c:pt>
                <c:pt idx="30">
                  <c:v>69176</c:v>
                </c:pt>
                <c:pt idx="31">
                  <c:v>74386</c:v>
                </c:pt>
                <c:pt idx="32">
                  <c:v>80589</c:v>
                </c:pt>
                <c:pt idx="33">
                  <c:v>86498</c:v>
                </c:pt>
                <c:pt idx="34">
                  <c:v>92472</c:v>
                </c:pt>
                <c:pt idx="35">
                  <c:v>97689</c:v>
                </c:pt>
                <c:pt idx="36">
                  <c:v>101739</c:v>
                </c:pt>
                <c:pt idx="37">
                  <c:v>105792</c:v>
                </c:pt>
                <c:pt idx="38">
                  <c:v>110574</c:v>
                </c:pt>
                <c:pt idx="39">
                  <c:v>115242</c:v>
                </c:pt>
                <c:pt idx="40">
                  <c:v>119827</c:v>
                </c:pt>
                <c:pt idx="41">
                  <c:v>124634</c:v>
                </c:pt>
                <c:pt idx="42">
                  <c:v>128948</c:v>
                </c:pt>
                <c:pt idx="43">
                  <c:v>132547</c:v>
                </c:pt>
                <c:pt idx="44">
                  <c:v>135586</c:v>
                </c:pt>
                <c:pt idx="45">
                  <c:v>139422</c:v>
                </c:pt>
                <c:pt idx="46">
                  <c:v>143626</c:v>
                </c:pt>
                <c:pt idx="47">
                  <c:v>147577</c:v>
                </c:pt>
                <c:pt idx="48">
                  <c:v>152271</c:v>
                </c:pt>
                <c:pt idx="49">
                  <c:v>156363</c:v>
                </c:pt>
                <c:pt idx="50">
                  <c:v>159516</c:v>
                </c:pt>
                <c:pt idx="51">
                  <c:v>162488</c:v>
                </c:pt>
                <c:pt idx="52">
                  <c:v>165155</c:v>
                </c:pt>
                <c:pt idx="53">
                  <c:v>168941</c:v>
                </c:pt>
                <c:pt idx="54">
                  <c:v>172434</c:v>
                </c:pt>
                <c:pt idx="55">
                  <c:v>175925</c:v>
                </c:pt>
                <c:pt idx="56">
                  <c:v>178972</c:v>
                </c:pt>
                <c:pt idx="57">
                  <c:v>181228</c:v>
                </c:pt>
                <c:pt idx="58">
                  <c:v>183957</c:v>
                </c:pt>
              </c:numCache>
            </c:numRef>
          </c:xVal>
          <c:yVal>
            <c:numRef>
              <c:f>'Cases Var'!$Q$2:$Q$60</c:f>
              <c:numCache>
                <c:formatCode>0</c:formatCode>
                <c:ptCount val="59"/>
                <c:pt idx="1">
                  <c:v>82</c:v>
                </c:pt>
                <c:pt idx="2">
                  <c:v>84</c:v>
                </c:pt>
                <c:pt idx="3">
                  <c:v>147</c:v>
                </c:pt>
                <c:pt idx="4">
                  <c:v>185</c:v>
                </c:pt>
                <c:pt idx="5">
                  <c:v>234</c:v>
                </c:pt>
                <c:pt idx="6">
                  <c:v>239</c:v>
                </c:pt>
                <c:pt idx="7">
                  <c:v>573</c:v>
                </c:pt>
                <c:pt idx="8">
                  <c:v>335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6203</c:v>
                </c:pt>
                <c:pt idx="33">
                  <c:v>5909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4807</c:v>
                </c:pt>
                <c:pt idx="42">
                  <c:v>4314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  <c:pt idx="56">
                  <c:v>3047</c:v>
                </c:pt>
                <c:pt idx="57">
                  <c:v>2256</c:v>
                </c:pt>
                <c:pt idx="58">
                  <c:v>2729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5-47DE-B8D8-D3F831E485BC}"/>
            </c:ext>
          </c:extLst>
        </c:ser>
        <c:ser>
          <c:idx val="4"/>
          <c:order val="4"/>
          <c:tx>
            <c:v>France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Var'!$R$2:$R$23</c:f>
              <c:numCache>
                <c:formatCode>General</c:formatCode>
                <c:ptCount val="22"/>
                <c:pt idx="0">
                  <c:v>100</c:v>
                </c:pt>
                <c:pt idx="1">
                  <c:v>130</c:v>
                </c:pt>
                <c:pt idx="2">
                  <c:v>191</c:v>
                </c:pt>
                <c:pt idx="3">
                  <c:v>212</c:v>
                </c:pt>
                <c:pt idx="4">
                  <c:v>285</c:v>
                </c:pt>
                <c:pt idx="5">
                  <c:v>423</c:v>
                </c:pt>
                <c:pt idx="6">
                  <c:v>653</c:v>
                </c:pt>
                <c:pt idx="7">
                  <c:v>949</c:v>
                </c:pt>
                <c:pt idx="8">
                  <c:v>1209</c:v>
                </c:pt>
                <c:pt idx="9">
                  <c:v>1412</c:v>
                </c:pt>
                <c:pt idx="10">
                  <c:v>1784</c:v>
                </c:pt>
                <c:pt idx="11">
                  <c:v>2281</c:v>
                </c:pt>
                <c:pt idx="12">
                  <c:v>2876</c:v>
                </c:pt>
                <c:pt idx="13">
                  <c:v>3661</c:v>
                </c:pt>
                <c:pt idx="14">
                  <c:v>4499</c:v>
                </c:pt>
                <c:pt idx="15">
                  <c:v>5423</c:v>
                </c:pt>
                <c:pt idx="16">
                  <c:v>6633</c:v>
                </c:pt>
                <c:pt idx="17">
                  <c:v>7730</c:v>
                </c:pt>
                <c:pt idx="18">
                  <c:v>9134</c:v>
                </c:pt>
                <c:pt idx="19">
                  <c:v>10995</c:v>
                </c:pt>
                <c:pt idx="20">
                  <c:v>12612</c:v>
                </c:pt>
                <c:pt idx="21">
                  <c:v>14459</c:v>
                </c:pt>
              </c:numCache>
            </c:numRef>
          </c:xVal>
          <c:yVal>
            <c:numRef>
              <c:f>'Cases Var'!$U$2:$U$23</c:f>
              <c:numCache>
                <c:formatCode>0</c:formatCode>
                <c:ptCount val="22"/>
                <c:pt idx="1">
                  <c:v>30</c:v>
                </c:pt>
                <c:pt idx="2">
                  <c:v>61</c:v>
                </c:pt>
                <c:pt idx="3">
                  <c:v>21</c:v>
                </c:pt>
                <c:pt idx="4">
                  <c:v>73</c:v>
                </c:pt>
                <c:pt idx="5">
                  <c:v>138</c:v>
                </c:pt>
                <c:pt idx="6">
                  <c:v>230</c:v>
                </c:pt>
                <c:pt idx="7">
                  <c:v>296</c:v>
                </c:pt>
                <c:pt idx="8">
                  <c:v>260</c:v>
                </c:pt>
                <c:pt idx="9">
                  <c:v>203</c:v>
                </c:pt>
                <c:pt idx="10">
                  <c:v>372</c:v>
                </c:pt>
                <c:pt idx="11">
                  <c:v>497</c:v>
                </c:pt>
                <c:pt idx="12">
                  <c:v>595</c:v>
                </c:pt>
                <c:pt idx="13">
                  <c:v>785</c:v>
                </c:pt>
                <c:pt idx="14">
                  <c:v>838</c:v>
                </c:pt>
                <c:pt idx="15">
                  <c:v>924</c:v>
                </c:pt>
                <c:pt idx="16">
                  <c:v>1210</c:v>
                </c:pt>
                <c:pt idx="17">
                  <c:v>1097</c:v>
                </c:pt>
                <c:pt idx="18">
                  <c:v>1404</c:v>
                </c:pt>
                <c:pt idx="19">
                  <c:v>1861</c:v>
                </c:pt>
                <c:pt idx="20">
                  <c:v>1617</c:v>
                </c:pt>
                <c:pt idx="21">
                  <c:v>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E5-47DE-B8D8-D3F831E485BC}"/>
            </c:ext>
          </c:extLst>
        </c:ser>
        <c:ser>
          <c:idx val="5"/>
          <c:order val="5"/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Var'!$V$2:$V$49</c:f>
              <c:numCache>
                <c:formatCode>General</c:formatCode>
                <c:ptCount val="48"/>
                <c:pt idx="0">
                  <c:v>116</c:v>
                </c:pt>
                <c:pt idx="1">
                  <c:v>164</c:v>
                </c:pt>
                <c:pt idx="2">
                  <c:v>209</c:v>
                </c:pt>
                <c:pt idx="3">
                  <c:v>278</c:v>
                </c:pt>
                <c:pt idx="4">
                  <c:v>321</c:v>
                </c:pt>
                <c:pt idx="5">
                  <c:v>383</c:v>
                </c:pt>
                <c:pt idx="6">
                  <c:v>460</c:v>
                </c:pt>
                <c:pt idx="7">
                  <c:v>590</c:v>
                </c:pt>
                <c:pt idx="8">
                  <c:v>798</c:v>
                </c:pt>
                <c:pt idx="9">
                  <c:v>1140</c:v>
                </c:pt>
                <c:pt idx="10">
                  <c:v>1391</c:v>
                </c:pt>
                <c:pt idx="11">
                  <c:v>1543</c:v>
                </c:pt>
                <c:pt idx="12">
                  <c:v>1950</c:v>
                </c:pt>
                <c:pt idx="13">
                  <c:v>2626</c:v>
                </c:pt>
                <c:pt idx="14">
                  <c:v>3269</c:v>
                </c:pt>
                <c:pt idx="15">
                  <c:v>3983</c:v>
                </c:pt>
                <c:pt idx="16">
                  <c:v>5018</c:v>
                </c:pt>
                <c:pt idx="17">
                  <c:v>5683</c:v>
                </c:pt>
                <c:pt idx="18">
                  <c:v>6650</c:v>
                </c:pt>
                <c:pt idx="19">
                  <c:v>8077</c:v>
                </c:pt>
                <c:pt idx="20">
                  <c:v>9529</c:v>
                </c:pt>
                <c:pt idx="21">
                  <c:v>11658</c:v>
                </c:pt>
                <c:pt idx="22">
                  <c:v>14543</c:v>
                </c:pt>
                <c:pt idx="23">
                  <c:v>17089</c:v>
                </c:pt>
                <c:pt idx="24">
                  <c:v>19522</c:v>
                </c:pt>
                <c:pt idx="25">
                  <c:v>22141</c:v>
                </c:pt>
                <c:pt idx="26">
                  <c:v>25150</c:v>
                </c:pt>
                <c:pt idx="27">
                  <c:v>29474</c:v>
                </c:pt>
                <c:pt idx="28">
                  <c:v>33718</c:v>
                </c:pt>
                <c:pt idx="29">
                  <c:v>38168</c:v>
                </c:pt>
                <c:pt idx="30">
                  <c:v>41903</c:v>
                </c:pt>
                <c:pt idx="31">
                  <c:v>47806</c:v>
                </c:pt>
                <c:pt idx="32">
                  <c:v>51608</c:v>
                </c:pt>
                <c:pt idx="33">
                  <c:v>55242</c:v>
                </c:pt>
                <c:pt idx="34">
                  <c:v>60733</c:v>
                </c:pt>
                <c:pt idx="35">
                  <c:v>65077</c:v>
                </c:pt>
                <c:pt idx="36">
                  <c:v>73758</c:v>
                </c:pt>
                <c:pt idx="37">
                  <c:v>78991</c:v>
                </c:pt>
                <c:pt idx="38">
                  <c:v>84279</c:v>
                </c:pt>
                <c:pt idx="39">
                  <c:v>88621</c:v>
                </c:pt>
                <c:pt idx="40">
                  <c:v>93873</c:v>
                </c:pt>
                <c:pt idx="41">
                  <c:v>98476</c:v>
                </c:pt>
                <c:pt idx="42">
                  <c:v>103093</c:v>
                </c:pt>
                <c:pt idx="43">
                  <c:v>108692</c:v>
                </c:pt>
                <c:pt idx="44">
                  <c:v>114217</c:v>
                </c:pt>
                <c:pt idx="45">
                  <c:v>120067</c:v>
                </c:pt>
                <c:pt idx="46">
                  <c:v>124743</c:v>
                </c:pt>
                <c:pt idx="47">
                  <c:v>129044</c:v>
                </c:pt>
              </c:numCache>
            </c:numRef>
          </c:xVal>
          <c:yVal>
            <c:numRef>
              <c:f>'Cases Var'!$Y$2:$Y$49</c:f>
              <c:numCache>
                <c:formatCode>0</c:formatCode>
                <c:ptCount val="48"/>
                <c:pt idx="1">
                  <c:v>48</c:v>
                </c:pt>
                <c:pt idx="2">
                  <c:v>45</c:v>
                </c:pt>
                <c:pt idx="3">
                  <c:v>69</c:v>
                </c:pt>
                <c:pt idx="4">
                  <c:v>43</c:v>
                </c:pt>
                <c:pt idx="5">
                  <c:v>62</c:v>
                </c:pt>
                <c:pt idx="6">
                  <c:v>77</c:v>
                </c:pt>
                <c:pt idx="7">
                  <c:v>130</c:v>
                </c:pt>
                <c:pt idx="8">
                  <c:v>208</c:v>
                </c:pt>
                <c:pt idx="9">
                  <c:v>342</c:v>
                </c:pt>
                <c:pt idx="10">
                  <c:v>251</c:v>
                </c:pt>
                <c:pt idx="11">
                  <c:v>152</c:v>
                </c:pt>
                <c:pt idx="12">
                  <c:v>407</c:v>
                </c:pt>
                <c:pt idx="13">
                  <c:v>676</c:v>
                </c:pt>
                <c:pt idx="14">
                  <c:v>643</c:v>
                </c:pt>
                <c:pt idx="15">
                  <c:v>714</c:v>
                </c:pt>
                <c:pt idx="16">
                  <c:v>1035</c:v>
                </c:pt>
                <c:pt idx="17">
                  <c:v>665</c:v>
                </c:pt>
                <c:pt idx="18">
                  <c:v>967</c:v>
                </c:pt>
                <c:pt idx="19">
                  <c:v>1427</c:v>
                </c:pt>
                <c:pt idx="20">
                  <c:v>1452</c:v>
                </c:pt>
                <c:pt idx="21">
                  <c:v>2129</c:v>
                </c:pt>
                <c:pt idx="22">
                  <c:v>2885</c:v>
                </c:pt>
                <c:pt idx="23">
                  <c:v>2546</c:v>
                </c:pt>
                <c:pt idx="24">
                  <c:v>2433</c:v>
                </c:pt>
                <c:pt idx="25">
                  <c:v>2619</c:v>
                </c:pt>
                <c:pt idx="26">
                  <c:v>3009</c:v>
                </c:pt>
                <c:pt idx="27">
                  <c:v>4324</c:v>
                </c:pt>
                <c:pt idx="28">
                  <c:v>4244</c:v>
                </c:pt>
                <c:pt idx="29">
                  <c:v>4450</c:v>
                </c:pt>
                <c:pt idx="30">
                  <c:v>3735</c:v>
                </c:pt>
                <c:pt idx="31">
                  <c:v>5903</c:v>
                </c:pt>
                <c:pt idx="32">
                  <c:v>3802</c:v>
                </c:pt>
                <c:pt idx="33">
                  <c:v>3634</c:v>
                </c:pt>
                <c:pt idx="34">
                  <c:v>5491</c:v>
                </c:pt>
                <c:pt idx="35">
                  <c:v>4344</c:v>
                </c:pt>
                <c:pt idx="36">
                  <c:v>8681</c:v>
                </c:pt>
                <c:pt idx="37">
                  <c:v>5233</c:v>
                </c:pt>
                <c:pt idx="38">
                  <c:v>5288</c:v>
                </c:pt>
                <c:pt idx="39">
                  <c:v>4342</c:v>
                </c:pt>
                <c:pt idx="40">
                  <c:v>5252</c:v>
                </c:pt>
                <c:pt idx="41">
                  <c:v>4603</c:v>
                </c:pt>
                <c:pt idx="42">
                  <c:v>4617</c:v>
                </c:pt>
                <c:pt idx="43">
                  <c:v>5599</c:v>
                </c:pt>
                <c:pt idx="44">
                  <c:v>5525</c:v>
                </c:pt>
                <c:pt idx="45">
                  <c:v>5850</c:v>
                </c:pt>
                <c:pt idx="46">
                  <c:v>4676</c:v>
                </c:pt>
                <c:pt idx="47">
                  <c:v>4301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E5-47DE-B8D8-D3F831E485BC}"/>
            </c:ext>
          </c:extLst>
        </c:ser>
        <c:ser>
          <c:idx val="6"/>
          <c:order val="6"/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'Cases Var'!$Z$2:$Z$54</c:f>
              <c:numCache>
                <c:formatCode>General</c:formatCode>
                <c:ptCount val="53"/>
                <c:pt idx="0">
                  <c:v>111</c:v>
                </c:pt>
                <c:pt idx="1">
                  <c:v>209</c:v>
                </c:pt>
                <c:pt idx="2">
                  <c:v>436</c:v>
                </c:pt>
                <c:pt idx="3">
                  <c:v>602</c:v>
                </c:pt>
                <c:pt idx="4">
                  <c:v>833</c:v>
                </c:pt>
                <c:pt idx="5">
                  <c:v>977</c:v>
                </c:pt>
                <c:pt idx="6">
                  <c:v>1261</c:v>
                </c:pt>
                <c:pt idx="7">
                  <c:v>1766</c:v>
                </c:pt>
                <c:pt idx="8">
                  <c:v>2337</c:v>
                </c:pt>
                <c:pt idx="9">
                  <c:v>3150</c:v>
                </c:pt>
                <c:pt idx="10">
                  <c:v>3776</c:v>
                </c:pt>
                <c:pt idx="11">
                  <c:v>4335</c:v>
                </c:pt>
                <c:pt idx="12">
                  <c:v>5186</c:v>
                </c:pt>
                <c:pt idx="13">
                  <c:v>5621</c:v>
                </c:pt>
                <c:pt idx="14">
                  <c:v>6284</c:v>
                </c:pt>
                <c:pt idx="15">
                  <c:v>6593</c:v>
                </c:pt>
                <c:pt idx="16">
                  <c:v>7041</c:v>
                </c:pt>
                <c:pt idx="17">
                  <c:v>7313</c:v>
                </c:pt>
                <c:pt idx="18">
                  <c:v>7478</c:v>
                </c:pt>
                <c:pt idx="19">
                  <c:v>7513</c:v>
                </c:pt>
                <c:pt idx="20">
                  <c:v>7755</c:v>
                </c:pt>
                <c:pt idx="21">
                  <c:v>7869</c:v>
                </c:pt>
                <c:pt idx="22">
                  <c:v>7979</c:v>
                </c:pt>
                <c:pt idx="23">
                  <c:v>8086</c:v>
                </c:pt>
                <c:pt idx="24">
                  <c:v>8162</c:v>
                </c:pt>
                <c:pt idx="25">
                  <c:v>8236</c:v>
                </c:pt>
                <c:pt idx="26">
                  <c:v>8320</c:v>
                </c:pt>
                <c:pt idx="27">
                  <c:v>8413</c:v>
                </c:pt>
                <c:pt idx="28">
                  <c:v>8565</c:v>
                </c:pt>
                <c:pt idx="29">
                  <c:v>8652</c:v>
                </c:pt>
                <c:pt idx="30">
                  <c:v>8799</c:v>
                </c:pt>
                <c:pt idx="31">
                  <c:v>8897</c:v>
                </c:pt>
                <c:pt idx="32">
                  <c:v>8961</c:v>
                </c:pt>
                <c:pt idx="33">
                  <c:v>9037</c:v>
                </c:pt>
                <c:pt idx="34">
                  <c:v>9137</c:v>
                </c:pt>
                <c:pt idx="35">
                  <c:v>9241</c:v>
                </c:pt>
                <c:pt idx="36">
                  <c:v>9332</c:v>
                </c:pt>
                <c:pt idx="37">
                  <c:v>9478</c:v>
                </c:pt>
                <c:pt idx="38">
                  <c:v>9583</c:v>
                </c:pt>
                <c:pt idx="39">
                  <c:v>9661</c:v>
                </c:pt>
                <c:pt idx="40">
                  <c:v>9786</c:v>
                </c:pt>
                <c:pt idx="41">
                  <c:v>9887</c:v>
                </c:pt>
                <c:pt idx="42">
                  <c:v>9976</c:v>
                </c:pt>
                <c:pt idx="43">
                  <c:v>10062</c:v>
                </c:pt>
                <c:pt idx="44">
                  <c:v>10156</c:v>
                </c:pt>
                <c:pt idx="45">
                  <c:v>10237</c:v>
                </c:pt>
                <c:pt idx="46">
                  <c:v>10284</c:v>
                </c:pt>
                <c:pt idx="47">
                  <c:v>10331</c:v>
                </c:pt>
                <c:pt idx="48">
                  <c:v>10384</c:v>
                </c:pt>
                <c:pt idx="49">
                  <c:v>10423</c:v>
                </c:pt>
                <c:pt idx="50">
                  <c:v>10450</c:v>
                </c:pt>
                <c:pt idx="51">
                  <c:v>10480</c:v>
                </c:pt>
                <c:pt idx="52">
                  <c:v>10512</c:v>
                </c:pt>
              </c:numCache>
            </c:numRef>
          </c:xVal>
          <c:yVal>
            <c:numRef>
              <c:f>'Cases Var'!$AC$2:$AC$54</c:f>
              <c:numCache>
                <c:formatCode>0</c:formatCode>
                <c:ptCount val="53"/>
                <c:pt idx="1">
                  <c:v>98</c:v>
                </c:pt>
                <c:pt idx="2">
                  <c:v>227</c:v>
                </c:pt>
                <c:pt idx="3">
                  <c:v>166</c:v>
                </c:pt>
                <c:pt idx="4">
                  <c:v>231</c:v>
                </c:pt>
                <c:pt idx="5">
                  <c:v>144</c:v>
                </c:pt>
                <c:pt idx="6">
                  <c:v>284</c:v>
                </c:pt>
                <c:pt idx="7">
                  <c:v>505</c:v>
                </c:pt>
                <c:pt idx="8">
                  <c:v>571</c:v>
                </c:pt>
                <c:pt idx="9">
                  <c:v>813</c:v>
                </c:pt>
                <c:pt idx="10">
                  <c:v>626</c:v>
                </c:pt>
                <c:pt idx="11">
                  <c:v>559</c:v>
                </c:pt>
                <c:pt idx="12">
                  <c:v>851</c:v>
                </c:pt>
                <c:pt idx="13">
                  <c:v>435</c:v>
                </c:pt>
                <c:pt idx="14">
                  <c:v>663</c:v>
                </c:pt>
                <c:pt idx="15">
                  <c:v>309</c:v>
                </c:pt>
                <c:pt idx="16">
                  <c:v>448</c:v>
                </c:pt>
                <c:pt idx="17">
                  <c:v>272</c:v>
                </c:pt>
                <c:pt idx="18">
                  <c:v>165</c:v>
                </c:pt>
                <c:pt idx="19">
                  <c:v>35</c:v>
                </c:pt>
                <c:pt idx="20">
                  <c:v>242</c:v>
                </c:pt>
                <c:pt idx="21">
                  <c:v>114</c:v>
                </c:pt>
                <c:pt idx="22">
                  <c:v>110</c:v>
                </c:pt>
                <c:pt idx="23">
                  <c:v>107</c:v>
                </c:pt>
                <c:pt idx="24">
                  <c:v>76</c:v>
                </c:pt>
                <c:pt idx="25">
                  <c:v>74</c:v>
                </c:pt>
                <c:pt idx="26">
                  <c:v>84</c:v>
                </c:pt>
                <c:pt idx="27">
                  <c:v>93</c:v>
                </c:pt>
                <c:pt idx="28">
                  <c:v>152</c:v>
                </c:pt>
                <c:pt idx="29">
                  <c:v>87</c:v>
                </c:pt>
                <c:pt idx="30">
                  <c:v>147</c:v>
                </c:pt>
                <c:pt idx="31">
                  <c:v>98</c:v>
                </c:pt>
                <c:pt idx="32">
                  <c:v>64</c:v>
                </c:pt>
                <c:pt idx="33">
                  <c:v>76</c:v>
                </c:pt>
                <c:pt idx="34">
                  <c:v>100</c:v>
                </c:pt>
                <c:pt idx="35">
                  <c:v>104</c:v>
                </c:pt>
                <c:pt idx="36">
                  <c:v>91</c:v>
                </c:pt>
                <c:pt idx="37">
                  <c:v>146</c:v>
                </c:pt>
                <c:pt idx="38">
                  <c:v>105</c:v>
                </c:pt>
                <c:pt idx="39">
                  <c:v>78</c:v>
                </c:pt>
                <c:pt idx="40">
                  <c:v>125</c:v>
                </c:pt>
                <c:pt idx="41">
                  <c:v>101</c:v>
                </c:pt>
                <c:pt idx="42">
                  <c:v>89</c:v>
                </c:pt>
                <c:pt idx="43">
                  <c:v>86</c:v>
                </c:pt>
                <c:pt idx="44">
                  <c:v>94</c:v>
                </c:pt>
                <c:pt idx="45">
                  <c:v>81</c:v>
                </c:pt>
                <c:pt idx="46">
                  <c:v>47</c:v>
                </c:pt>
                <c:pt idx="47">
                  <c:v>47</c:v>
                </c:pt>
                <c:pt idx="48">
                  <c:v>53</c:v>
                </c:pt>
                <c:pt idx="49">
                  <c:v>39</c:v>
                </c:pt>
                <c:pt idx="50">
                  <c:v>27</c:v>
                </c:pt>
                <c:pt idx="51">
                  <c:v>30</c:v>
                </c:pt>
                <c:pt idx="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E5-47DE-B8D8-D3F831E48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65264"/>
        <c:axId val="480665592"/>
      </c:scatterChart>
      <c:valAx>
        <c:axId val="480665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592"/>
        <c:crosses val="autoZero"/>
        <c:crossBetween val="midCat"/>
      </c:valAx>
      <c:valAx>
        <c:axId val="4806655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6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Log</a:t>
            </a:r>
            <a:r>
              <a:rPr lang="pt-BR" baseline="0"/>
              <a:t> Novos Casos x Log Casos Totais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378239083750895"/>
          <c:y val="0.11797494631352901"/>
          <c:w val="0.85246671438797428"/>
          <c:h val="0.7349283837308011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'Cases Var'!$D$1</c:f>
              <c:strCache>
                <c:ptCount val="1"/>
                <c:pt idx="0">
                  <c:v>USA cases var log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'Cases Var'!$C$2:$C$40</c:f>
              <c:numCache>
                <c:formatCode>0.00</c:formatCode>
                <c:ptCount val="39"/>
                <c:pt idx="0">
                  <c:v>2</c:v>
                </c:pt>
                <c:pt idx="1">
                  <c:v>2.0934216851622351</c:v>
                </c:pt>
                <c:pt idx="2">
                  <c:v>2.1986570869544226</c:v>
                </c:pt>
                <c:pt idx="3">
                  <c:v>2.3443922736851102</c:v>
                </c:pt>
                <c:pt idx="4">
                  <c:v>2.503790683057181</c:v>
                </c:pt>
                <c:pt idx="5">
                  <c:v>2.638489256954637</c:v>
                </c:pt>
                <c:pt idx="6">
                  <c:v>2.7331972651065688</c:v>
                </c:pt>
                <c:pt idx="7">
                  <c:v>2.847572659142112</c:v>
                </c:pt>
                <c:pt idx="8">
                  <c:v>2.9973863843973132</c:v>
                </c:pt>
                <c:pt idx="9">
                  <c:v>3.1142772965615859</c:v>
                </c:pt>
                <c:pt idx="10">
                  <c:v>3.2296818423176754</c:v>
                </c:pt>
                <c:pt idx="11">
                  <c:v>3.3516030724191288</c:v>
                </c:pt>
                <c:pt idx="12">
                  <c:v>3.4687902620996107</c:v>
                </c:pt>
                <c:pt idx="13">
                  <c:v>3.5658478186735172</c:v>
                </c:pt>
                <c:pt idx="14">
                  <c:v>3.6686654154544915</c:v>
                </c:pt>
                <c:pt idx="15">
                  <c:v>3.8069257768837312</c:v>
                </c:pt>
                <c:pt idx="16">
                  <c:v>3.96656408409731</c:v>
                </c:pt>
                <c:pt idx="17">
                  <c:v>4.1395327715979393</c:v>
                </c:pt>
                <c:pt idx="18">
                  <c:v>4.287420995759831</c:v>
                </c:pt>
                <c:pt idx="19">
                  <c:v>4.3839409701862078</c:v>
                </c:pt>
                <c:pt idx="20">
                  <c:v>4.5256407426423158</c:v>
                </c:pt>
                <c:pt idx="21">
                  <c:v>4.6309462778806241</c:v>
                </c:pt>
                <c:pt idx="22">
                  <c:v>4.7394220161557863</c:v>
                </c:pt>
                <c:pt idx="23">
                  <c:v>4.8114074216578624</c:v>
                </c:pt>
                <c:pt idx="24">
                  <c:v>4.9147608522200317</c:v>
                </c:pt>
                <c:pt idx="25">
                  <c:v>5.015900191097372</c:v>
                </c:pt>
                <c:pt idx="26">
                  <c:v>5.0810915533398715</c:v>
                </c:pt>
                <c:pt idx="27">
                  <c:v>5.1536929400085496</c:v>
                </c:pt>
                <c:pt idx="28">
                  <c:v>5.2050527134653057</c:v>
                </c:pt>
                <c:pt idx="29">
                  <c:v>5.2659657687217525</c:v>
                </c:pt>
                <c:pt idx="30">
                  <c:v>5.3245766878837477</c:v>
                </c:pt>
                <c:pt idx="31">
                  <c:v>5.3808892972465356</c:v>
                </c:pt>
                <c:pt idx="32">
                  <c:v>5.4424248908433084</c:v>
                </c:pt>
                <c:pt idx="33">
                  <c:v>5.4864574000270521</c:v>
                </c:pt>
                <c:pt idx="34">
                  <c:v>5.522669799379023</c:v>
                </c:pt>
                <c:pt idx="35">
                  <c:v>5.5646707976811376</c:v>
                </c:pt>
                <c:pt idx="36">
                  <c:v>5.6024235607331097</c:v>
                </c:pt>
                <c:pt idx="37">
                  <c:v>5.6384163692358893</c:v>
                </c:pt>
                <c:pt idx="38">
                  <c:v>5.6712876516658604</c:v>
                </c:pt>
              </c:numCache>
            </c:numRef>
          </c:xVal>
          <c:yVal>
            <c:numRef>
              <c:f>'Cases Var'!$D$2:$D$40</c:f>
              <c:numCache>
                <c:formatCode>0.00</c:formatCode>
                <c:ptCount val="39"/>
                <c:pt idx="0">
                  <c:v>0</c:v>
                </c:pt>
                <c:pt idx="1">
                  <c:v>1.3802112417116059</c:v>
                </c:pt>
                <c:pt idx="2">
                  <c:v>1.5314789170422551</c:v>
                </c:pt>
                <c:pt idx="3">
                  <c:v>1.7993405494535815</c:v>
                </c:pt>
                <c:pt idx="4">
                  <c:v>1.9912260756924949</c:v>
                </c:pt>
                <c:pt idx="5">
                  <c:v>2.0644579892269181</c:v>
                </c:pt>
                <c:pt idx="6">
                  <c:v>2.02530586526477</c:v>
                </c:pt>
                <c:pt idx="7">
                  <c:v>2.2121876044039577</c:v>
                </c:pt>
                <c:pt idx="8">
                  <c:v>2.4623979978989556</c:v>
                </c:pt>
                <c:pt idx="9">
                  <c:v>2.4871383754771861</c:v>
                </c:pt>
                <c:pt idx="10">
                  <c:v>2.5976951859255122</c:v>
                </c:pt>
                <c:pt idx="11">
                  <c:v>2.7403626894942432</c:v>
                </c:pt>
                <c:pt idx="12">
                  <c:v>2.842609239610562</c:v>
                </c:pt>
                <c:pt idx="13">
                  <c:v>2.8674674878590509</c:v>
                </c:pt>
                <c:pt idx="14">
                  <c:v>2.9925535178321354</c:v>
                </c:pt>
                <c:pt idx="15">
                  <c:v>3.242541428298384</c:v>
                </c:pt>
                <c:pt idx="16">
                  <c:v>3.4545399849648186</c:v>
                </c:pt>
                <c:pt idx="17">
                  <c:v>3.6560982020128314</c:v>
                </c:pt>
                <c:pt idx="18">
                  <c:v>3.7477224620355081</c:v>
                </c:pt>
                <c:pt idx="19">
                  <c:v>3.6834072991320945</c:v>
                </c:pt>
                <c:pt idx="20">
                  <c:v>3.9703003754021773</c:v>
                </c:pt>
                <c:pt idx="21">
                  <c:v>3.9640237928400333</c:v>
                </c:pt>
                <c:pt idx="22">
                  <c:v>4.0838608008665727</c:v>
                </c:pt>
                <c:pt idx="23">
                  <c:v>3.9953719060281623</c:v>
                </c:pt>
                <c:pt idx="24">
                  <c:v>4.2406490746206789</c:v>
                </c:pt>
                <c:pt idx="25">
                  <c:v>4.3334472744967503</c:v>
                </c:pt>
                <c:pt idx="26">
                  <c:v>4.2253092817258624</c:v>
                </c:pt>
                <c:pt idx="27">
                  <c:v>4.3410584348959613</c:v>
                </c:pt>
                <c:pt idx="28">
                  <c:v>4.2524646611959938</c:v>
                </c:pt>
                <c:pt idx="29">
                  <c:v>4.3827912343816475</c:v>
                </c:pt>
                <c:pt idx="30">
                  <c:v>4.4257949797266933</c:v>
                </c:pt>
                <c:pt idx="31">
                  <c:v>4.4658585300084619</c:v>
                </c:pt>
                <c:pt idx="32">
                  <c:v>4.563362409486607</c:v>
                </c:pt>
                <c:pt idx="33">
                  <c:v>4.4706162689858937</c:v>
                </c:pt>
                <c:pt idx="34">
                  <c:v>4.4257623933840096</c:v>
                </c:pt>
                <c:pt idx="35">
                  <c:v>4.5293148351531372</c:v>
                </c:pt>
                <c:pt idx="36">
                  <c:v>4.5228483436025329</c:v>
                </c:pt>
                <c:pt idx="37">
                  <c:v>4.5389756722732155</c:v>
                </c:pt>
                <c:pt idx="38">
                  <c:v>4.5339880083779747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3E-4770-B0DE-53911AA301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'Cases Var'!$G$2:$G$32</c:f>
              <c:numCache>
                <c:formatCode>0.00</c:formatCode>
                <c:ptCount val="31"/>
                <c:pt idx="0">
                  <c:v>2.1789769472931693</c:v>
                </c:pt>
                <c:pt idx="1">
                  <c:v>2.3010299956639808</c:v>
                </c:pt>
                <c:pt idx="2">
                  <c:v>2.3692158574101425</c:v>
                </c:pt>
                <c:pt idx="3">
                  <c:v>2.5390760987927767</c:v>
                </c:pt>
                <c:pt idx="4">
                  <c:v>2.7234556720351857</c:v>
                </c:pt>
                <c:pt idx="5">
                  <c:v>2.8061799739838866</c:v>
                </c:pt>
                <c:pt idx="6">
                  <c:v>2.9867717342662448</c:v>
                </c:pt>
                <c:pt idx="7">
                  <c:v>3.0711452904510823</c:v>
                </c:pt>
                <c:pt idx="8">
                  <c:v>3.1892094895823058</c:v>
                </c:pt>
                <c:pt idx="9">
                  <c:v>3.2766915288450393</c:v>
                </c:pt>
                <c:pt idx="10">
                  <c:v>3.3516030724191288</c:v>
                </c:pt>
                <c:pt idx="11">
                  <c:v>3.3861421089308181</c:v>
                </c:pt>
                <c:pt idx="12">
                  <c:v>3.4646385590950324</c:v>
                </c:pt>
                <c:pt idx="13">
                  <c:v>3.5336449787987623</c:v>
                </c:pt>
                <c:pt idx="14">
                  <c:v>3.5915098089946538</c:v>
                </c:pt>
                <c:pt idx="15">
                  <c:v>3.6290016192869916</c:v>
                </c:pt>
                <c:pt idx="16">
                  <c:v>3.6607706435276968</c:v>
                </c:pt>
                <c:pt idx="17">
                  <c:v>3.7571681922142726</c:v>
                </c:pt>
                <c:pt idx="18">
                  <c:v>3.8348020540486991</c:v>
                </c:pt>
                <c:pt idx="19">
                  <c:v>3.898176483497676</c:v>
                </c:pt>
                <c:pt idx="20">
                  <c:v>3.956936413844196</c:v>
                </c:pt>
                <c:pt idx="21">
                  <c:v>4.0119086133491537</c:v>
                </c:pt>
                <c:pt idx="22">
                  <c:v>4.0464951643347078</c:v>
                </c:pt>
                <c:pt idx="23">
                  <c:v>4.0812032393065749</c:v>
                </c:pt>
                <c:pt idx="24">
                  <c:v>4.1372591386367672</c:v>
                </c:pt>
                <c:pt idx="25">
                  <c:v>4.2021339800608191</c:v>
                </c:pt>
                <c:pt idx="26">
                  <c:v>4.2515652236446275</c:v>
                </c:pt>
                <c:pt idx="27">
                  <c:v>4.2997904892537333</c:v>
                </c:pt>
                <c:pt idx="28">
                  <c:v>4.3214741510305554</c:v>
                </c:pt>
                <c:pt idx="29">
                  <c:v>4.3457461033861682</c:v>
                </c:pt>
                <c:pt idx="30">
                  <c:v>4.3697722885969625</c:v>
                </c:pt>
              </c:numCache>
            </c:numRef>
          </c:xVal>
          <c:yVal>
            <c:numRef>
              <c:f>'Cases Var'!$H$2:$H$32</c:f>
              <c:numCache>
                <c:formatCode>0.00</c:formatCode>
                <c:ptCount val="31"/>
                <c:pt idx="0">
                  <c:v>0</c:v>
                </c:pt>
                <c:pt idx="1">
                  <c:v>1.6901960800285134</c:v>
                </c:pt>
                <c:pt idx="2">
                  <c:v>1.5314789170422551</c:v>
                </c:pt>
                <c:pt idx="3">
                  <c:v>2.049218022670181</c:v>
                </c:pt>
                <c:pt idx="4">
                  <c:v>2.2624510897304293</c:v>
                </c:pt>
                <c:pt idx="5">
                  <c:v>2.0453229787866571</c:v>
                </c:pt>
                <c:pt idx="6">
                  <c:v>2.5185139398778871</c:v>
                </c:pt>
                <c:pt idx="7">
                  <c:v>2.3180633349627615</c:v>
                </c:pt>
                <c:pt idx="8">
                  <c:v>2.5658478186735176</c:v>
                </c:pt>
                <c:pt idx="9">
                  <c:v>2.537819095073274</c:v>
                </c:pt>
                <c:pt idx="10">
                  <c:v>2.5514499979728749</c:v>
                </c:pt>
                <c:pt idx="11">
                  <c:v>2.2695129442179165</c:v>
                </c:pt>
                <c:pt idx="12">
                  <c:v>2.6830470382388492</c:v>
                </c:pt>
                <c:pt idx="13">
                  <c:v>2.7007037171450188</c:v>
                </c:pt>
                <c:pt idx="14">
                  <c:v>2.687528961214634</c:v>
                </c:pt>
                <c:pt idx="15">
                  <c:v>2.5465426634781307</c:v>
                </c:pt>
                <c:pt idx="16">
                  <c:v>2.5092025223311025</c:v>
                </c:pt>
                <c:pt idx="17">
                  <c:v>3.0561422620590522</c:v>
                </c:pt>
                <c:pt idx="18">
                  <c:v>3.0488300865283495</c:v>
                </c:pt>
                <c:pt idx="19">
                  <c:v>3.0310042813635367</c:v>
                </c:pt>
                <c:pt idx="20">
                  <c:v>3.0591846176313711</c:v>
                </c:pt>
                <c:pt idx="21">
                  <c:v>3.0870712059065353</c:v>
                </c:pt>
                <c:pt idx="22">
                  <c:v>2.9304395947666997</c:v>
                </c:pt>
                <c:pt idx="23">
                  <c:v>2.9666109866819341</c:v>
                </c:pt>
                <c:pt idx="24">
                  <c:v>3.2203696324513942</c:v>
                </c:pt>
                <c:pt idx="25">
                  <c:v>3.3443922736851102</c:v>
                </c:pt>
                <c:pt idx="26">
                  <c:v>3.2833012287035492</c:v>
                </c:pt>
                <c:pt idx="27">
                  <c:v>3.3213912783116886</c:v>
                </c:pt>
                <c:pt idx="28">
                  <c:v>3.00902574208691</c:v>
                </c:pt>
                <c:pt idx="29">
                  <c:v>3.0809870469108867</c:v>
                </c:pt>
                <c:pt idx="30">
                  <c:v>3.1007150865730817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3E-4770-B0DE-53911AA301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'Cases Var'!$K$2:$K$40</c:f>
              <c:numCache>
                <c:formatCode>0.00</c:formatCode>
                <c:ptCount val="39"/>
                <c:pt idx="0">
                  <c:v>2.0791812460476247</c:v>
                </c:pt>
                <c:pt idx="1">
                  <c:v>2.2174839442139058</c:v>
                </c:pt>
                <c:pt idx="2">
                  <c:v>2.3579348470004535</c:v>
                </c:pt>
                <c:pt idx="3">
                  <c:v>2.4502491083193609</c:v>
                </c:pt>
                <c:pt idx="4">
                  <c:v>2.6031443726201822</c:v>
                </c:pt>
                <c:pt idx="5">
                  <c:v>2.7201593034059566</c:v>
                </c:pt>
                <c:pt idx="6">
                  <c:v>2.8286598965353194</c:v>
                </c:pt>
                <c:pt idx="7">
                  <c:v>3.0902580529313162</c:v>
                </c:pt>
                <c:pt idx="8">
                  <c:v>3.2291697025391004</c:v>
                </c:pt>
                <c:pt idx="9">
                  <c:v>3.3573630306151423</c:v>
                </c:pt>
                <c:pt idx="10">
                  <c:v>3.4977587182872676</c:v>
                </c:pt>
                <c:pt idx="11">
                  <c:v>3.7186677353162101</c:v>
                </c:pt>
                <c:pt idx="12">
                  <c:v>3.8055688175485556</c:v>
                </c:pt>
                <c:pt idx="13">
                  <c:v>3.9024380561986645</c:v>
                </c:pt>
                <c:pt idx="14">
                  <c:v>3.9974737588029798</c:v>
                </c:pt>
                <c:pt idx="15">
                  <c:v>4.0728378746630858</c:v>
                </c:pt>
                <c:pt idx="16">
                  <c:v>4.1693510904924178</c:v>
                </c:pt>
                <c:pt idx="17">
                  <c:v>4.2571263580225924</c:v>
                </c:pt>
                <c:pt idx="18">
                  <c:v>4.3338702788260086</c:v>
                </c:pt>
                <c:pt idx="19">
                  <c:v>4.406472050465676</c:v>
                </c:pt>
                <c:pt idx="20">
                  <c:v>4.456411586105177</c:v>
                </c:pt>
                <c:pt idx="21">
                  <c:v>4.5196836423171698</c:v>
                </c:pt>
                <c:pt idx="22">
                  <c:v>4.6238486166713759</c:v>
                </c:pt>
                <c:pt idx="23">
                  <c:v>4.677707303295997</c:v>
                </c:pt>
                <c:pt idx="24">
                  <c:v>4.7508707984987382</c:v>
                </c:pt>
                <c:pt idx="25">
                  <c:v>4.8176909464583062</c:v>
                </c:pt>
                <c:pt idx="26">
                  <c:v>4.8647008950832236</c:v>
                </c:pt>
                <c:pt idx="27">
                  <c:v>4.903686731736502</c:v>
                </c:pt>
                <c:pt idx="28">
                  <c:v>4.9442654706043037</c:v>
                </c:pt>
                <c:pt idx="29">
                  <c:v>4.9819227529001289</c:v>
                </c:pt>
                <c:pt idx="30">
                  <c:v>5.0093616480369176</c:v>
                </c:pt>
                <c:pt idx="31">
                  <c:v>5.0430044763916015</c:v>
                </c:pt>
                <c:pt idx="32">
                  <c:v>5.076272611978851</c:v>
                </c:pt>
                <c:pt idx="33">
                  <c:v>5.0959918131015085</c:v>
                </c:pt>
                <c:pt idx="34">
                  <c:v>5.1167870028748368</c:v>
                </c:pt>
                <c:pt idx="35">
                  <c:v>5.1356890825635944</c:v>
                </c:pt>
                <c:pt idx="36">
                  <c:v>5.1521109202591102</c:v>
                </c:pt>
                <c:pt idx="37">
                  <c:v>5.1709068089307468</c:v>
                </c:pt>
                <c:pt idx="38">
                  <c:v>5.1853211268673487</c:v>
                </c:pt>
              </c:numCache>
            </c:numRef>
          </c:xVal>
          <c:yVal>
            <c:numRef>
              <c:f>'Cases Var'!$L$2:$L$40</c:f>
              <c:numCache>
                <c:formatCode>0.00</c:formatCode>
                <c:ptCount val="39"/>
                <c:pt idx="0">
                  <c:v>0</c:v>
                </c:pt>
                <c:pt idx="1">
                  <c:v>1.6532125137753435</c:v>
                </c:pt>
                <c:pt idx="2">
                  <c:v>1.7993405494535815</c:v>
                </c:pt>
                <c:pt idx="3">
                  <c:v>1.7323937598229684</c:v>
                </c:pt>
                <c:pt idx="4">
                  <c:v>2.0755469613925306</c:v>
                </c:pt>
                <c:pt idx="5">
                  <c:v>2.0934216851622351</c:v>
                </c:pt>
                <c:pt idx="6">
                  <c:v>2.173186268412274</c:v>
                </c:pt>
                <c:pt idx="7">
                  <c:v>2.7458551951737289</c:v>
                </c:pt>
                <c:pt idx="8">
                  <c:v>2.6665179805548807</c:v>
                </c:pt>
                <c:pt idx="9">
                  <c:v>2.7649229846498886</c:v>
                </c:pt>
                <c:pt idx="10">
                  <c:v>2.9390197764486663</c:v>
                </c:pt>
                <c:pt idx="11">
                  <c:v>3.3193143040905118</c:v>
                </c:pt>
                <c:pt idx="12">
                  <c:v>3.0640834359635956</c:v>
                </c:pt>
                <c:pt idx="13">
                  <c:v>3.2033049161384826</c:v>
                </c:pt>
                <c:pt idx="14">
                  <c:v>3.2909245593827539</c:v>
                </c:pt>
                <c:pt idx="15">
                  <c:v>3.2750808984568582</c:v>
                </c:pt>
                <c:pt idx="16">
                  <c:v>3.4687902620996107</c:v>
                </c:pt>
                <c:pt idx="17">
                  <c:v>3.5195655008805087</c:v>
                </c:pt>
                <c:pt idx="18">
                  <c:v>3.543322900646912</c:v>
                </c:pt>
                <c:pt idx="19">
                  <c:v>3.5938396610812711</c:v>
                </c:pt>
                <c:pt idx="20">
                  <c:v>3.492341253254974</c:v>
                </c:pt>
                <c:pt idx="21">
                  <c:v>3.6518592692469487</c:v>
                </c:pt>
                <c:pt idx="22">
                  <c:v>3.9527440240148985</c:v>
                </c:pt>
                <c:pt idx="23">
                  <c:v>3.7445276734725663</c:v>
                </c:pt>
                <c:pt idx="24">
                  <c:v>3.9413126253606614</c:v>
                </c:pt>
                <c:pt idx="25">
                  <c:v>3.971832279924925</c:v>
                </c:pt>
                <c:pt idx="26">
                  <c:v>3.8758133888397568</c:v>
                </c:pt>
                <c:pt idx="27">
                  <c:v>3.8374621714859942</c:v>
                </c:pt>
                <c:pt idx="28">
                  <c:v>3.8946483037935162</c:v>
                </c:pt>
                <c:pt idx="29">
                  <c:v>3.9012948171655668</c:v>
                </c:pt>
                <c:pt idx="30">
                  <c:v>3.7962967400517909</c:v>
                </c:pt>
                <c:pt idx="31">
                  <c:v>3.915399835212269</c:v>
                </c:pt>
                <c:pt idx="32">
                  <c:v>3.9439888750737717</c:v>
                </c:pt>
                <c:pt idx="33">
                  <c:v>3.7432745235119333</c:v>
                </c:pt>
                <c:pt idx="34">
                  <c:v>3.7866094726486597</c:v>
                </c:pt>
                <c:pt idx="35">
                  <c:v>3.7649975992848805</c:v>
                </c:pt>
                <c:pt idx="36">
                  <c:v>3.7215633183574801</c:v>
                </c:pt>
                <c:pt idx="37">
                  <c:v>3.7978213113640229</c:v>
                </c:pt>
                <c:pt idx="38">
                  <c:v>3.6991436873944834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E-4770-B0DE-53911AA301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'Cases Var'!$O$2:$O$56</c:f>
              <c:numCache>
                <c:formatCode>0.00</c:formatCode>
                <c:ptCount val="55"/>
                <c:pt idx="0">
                  <c:v>2.1958996524092336</c:v>
                </c:pt>
                <c:pt idx="1">
                  <c:v>2.3783979009481375</c:v>
                </c:pt>
                <c:pt idx="2">
                  <c:v>2.5092025223311025</c:v>
                </c:pt>
                <c:pt idx="3">
                  <c:v>2.6720978579357171</c:v>
                </c:pt>
                <c:pt idx="4">
                  <c:v>2.8162412999917827</c:v>
                </c:pt>
                <c:pt idx="5">
                  <c:v>2.9489017609702133</c:v>
                </c:pt>
                <c:pt idx="6">
                  <c:v>3.0523090996473234</c:v>
                </c:pt>
                <c:pt idx="7">
                  <c:v>3.2307043136125686</c:v>
                </c:pt>
                <c:pt idx="8">
                  <c:v>3.3087777736647208</c:v>
                </c:pt>
                <c:pt idx="9">
                  <c:v>3.3982873053574005</c:v>
                </c:pt>
                <c:pt idx="10">
                  <c:v>3.4898179083014504</c:v>
                </c:pt>
                <c:pt idx="11">
                  <c:v>3.5863622233078649</c:v>
                </c:pt>
                <c:pt idx="12">
                  <c:v>3.6661434272915576</c:v>
                </c:pt>
                <c:pt idx="13">
                  <c:v>3.7695988483874459</c:v>
                </c:pt>
                <c:pt idx="14">
                  <c:v>3.8677620246502005</c:v>
                </c:pt>
                <c:pt idx="15">
                  <c:v>3.9624640460579013</c:v>
                </c:pt>
                <c:pt idx="16">
                  <c:v>4.0064232525076431</c:v>
                </c:pt>
                <c:pt idx="17">
                  <c:v>4.0955877469187421</c:v>
                </c:pt>
                <c:pt idx="18">
                  <c:v>4.1793506823484865</c:v>
                </c:pt>
                <c:pt idx="19">
                  <c:v>4.2469906992415494</c:v>
                </c:pt>
                <c:pt idx="20">
                  <c:v>4.3254540860562551</c:v>
                </c:pt>
                <c:pt idx="21">
                  <c:v>4.3935225583235376</c:v>
                </c:pt>
                <c:pt idx="22">
                  <c:v>4.4468477101558079</c:v>
                </c:pt>
                <c:pt idx="23">
                  <c:v>4.4983932686707</c:v>
                </c:pt>
                <c:pt idx="24">
                  <c:v>4.5528263337750019</c:v>
                </c:pt>
                <c:pt idx="25">
                  <c:v>4.613154437759265</c:v>
                </c:pt>
                <c:pt idx="26">
                  <c:v>4.6722918610684561</c:v>
                </c:pt>
                <c:pt idx="27">
                  <c:v>4.7289864979027367</c:v>
                </c:pt>
                <c:pt idx="28">
                  <c:v>4.7718666329454056</c:v>
                </c:pt>
                <c:pt idx="29">
                  <c:v>4.8056843241113789</c:v>
                </c:pt>
                <c:pt idx="30">
                  <c:v>4.8399554459675658</c:v>
                </c:pt>
                <c:pt idx="31">
                  <c:v>4.8714912057760804</c:v>
                </c:pt>
                <c:pt idx="32">
                  <c:v>4.9062757668011088</c:v>
                </c:pt>
                <c:pt idx="33">
                  <c:v>4.9370060658578145</c:v>
                </c:pt>
                <c:pt idx="34">
                  <c:v>4.9660102507246062</c:v>
                </c:pt>
                <c:pt idx="35">
                  <c:v>4.9898456639413444</c:v>
                </c:pt>
                <c:pt idx="36">
                  <c:v>5.0074874646043952</c:v>
                </c:pt>
                <c:pt idx="37">
                  <c:v>5.0244528275553346</c:v>
                </c:pt>
                <c:pt idx="38">
                  <c:v>5.0436530204228687</c:v>
                </c:pt>
                <c:pt idx="39">
                  <c:v>5.061610786760637</c:v>
                </c:pt>
                <c:pt idx="40">
                  <c:v>5.078554686415881</c:v>
                </c:pt>
                <c:pt idx="41">
                  <c:v>5.0956365334798654</c:v>
                </c:pt>
                <c:pt idx="42">
                  <c:v>5.1104146105631392</c:v>
                </c:pt>
                <c:pt idx="43">
                  <c:v>5.122369902584464</c:v>
                </c:pt>
                <c:pt idx="44">
                  <c:v>5.1322148485528816</c:v>
                </c:pt>
                <c:pt idx="45">
                  <c:v>5.1443313083727578</c:v>
                </c:pt>
                <c:pt idx="46">
                  <c:v>5.1572330654942178</c:v>
                </c:pt>
                <c:pt idx="47">
                  <c:v>5.1690186775993343</c:v>
                </c:pt>
                <c:pt idx="48">
                  <c:v>5.182617199861232</c:v>
                </c:pt>
                <c:pt idx="49">
                  <c:v>5.1941339942681841</c:v>
                </c:pt>
                <c:pt idx="50">
                  <c:v>5.2028042507988985</c:v>
                </c:pt>
                <c:pt idx="51">
                  <c:v>5.2108212931535505</c:v>
                </c:pt>
                <c:pt idx="52">
                  <c:v>5.2178917263140745</c:v>
                </c:pt>
                <c:pt idx="53">
                  <c:v>5.2277350605415265</c:v>
                </c:pt>
                <c:pt idx="54">
                  <c:v>5.2366229027678743</c:v>
                </c:pt>
              </c:numCache>
            </c:numRef>
          </c:xVal>
          <c:yVal>
            <c:numRef>
              <c:f>'Cases Var'!$P$2:$P$56</c:f>
              <c:numCache>
                <c:formatCode>0.00</c:formatCode>
                <c:ptCount val="55"/>
                <c:pt idx="1">
                  <c:v>1.9138138523837167</c:v>
                </c:pt>
                <c:pt idx="2">
                  <c:v>1.9242792860618814</c:v>
                </c:pt>
                <c:pt idx="3">
                  <c:v>2.1673173347481756</c:v>
                </c:pt>
                <c:pt idx="4">
                  <c:v>2.2671717284030133</c:v>
                </c:pt>
                <c:pt idx="5">
                  <c:v>2.3692158574101425</c:v>
                </c:pt>
                <c:pt idx="6">
                  <c:v>2.3783979009481375</c:v>
                </c:pt>
                <c:pt idx="7">
                  <c:v>2.7581546219673898</c:v>
                </c:pt>
                <c:pt idx="8">
                  <c:v>2.5250448070368448</c:v>
                </c:pt>
                <c:pt idx="9">
                  <c:v>2.6683859166899997</c:v>
                </c:pt>
                <c:pt idx="10">
                  <c:v>2.7686381012476144</c:v>
                </c:pt>
                <c:pt idx="11">
                  <c:v>2.885926339801431</c:v>
                </c:pt>
                <c:pt idx="12">
                  <c:v>2.8909795969896885</c:v>
                </c:pt>
                <c:pt idx="13">
                  <c:v>3.0958664534785423</c:v>
                </c:pt>
                <c:pt idx="14">
                  <c:v>3.1737688231366494</c:v>
                </c:pt>
                <c:pt idx="15">
                  <c:v>3.2545480771089736</c:v>
                </c:pt>
                <c:pt idx="16">
                  <c:v>2.9898945637187726</c:v>
                </c:pt>
                <c:pt idx="17">
                  <c:v>3.3641756327706189</c:v>
                </c:pt>
                <c:pt idx="18">
                  <c:v>3.4234097277330933</c:v>
                </c:pt>
                <c:pt idx="19">
                  <c:v>3.4060289449636145</c:v>
                </c:pt>
                <c:pt idx="20">
                  <c:v>3.5436956323092446</c:v>
                </c:pt>
                <c:pt idx="21">
                  <c:v>3.5550944485783189</c:v>
                </c:pt>
                <c:pt idx="22">
                  <c:v>3.5096057046115559</c:v>
                </c:pt>
                <c:pt idx="23">
                  <c:v>3.5472823079633033</c:v>
                </c:pt>
                <c:pt idx="24">
                  <c:v>3.6239725120169961</c:v>
                </c:pt>
                <c:pt idx="25">
                  <c:v>3.7260748702153692</c:v>
                </c:pt>
                <c:pt idx="26">
                  <c:v>3.7771367125041717</c:v>
                </c:pt>
                <c:pt idx="27">
                  <c:v>3.8167051836665147</c:v>
                </c:pt>
                <c:pt idx="28">
                  <c:v>3.7450747915820566</c:v>
                </c:pt>
                <c:pt idx="29">
                  <c:v>3.6802448370426073</c:v>
                </c:pt>
                <c:pt idx="30">
                  <c:v>3.7200765727681402</c:v>
                </c:pt>
                <c:pt idx="31">
                  <c:v>3.7168377232995242</c:v>
                </c:pt>
                <c:pt idx="32">
                  <c:v>3.7926017811649664</c:v>
                </c:pt>
                <c:pt idx="33">
                  <c:v>3.7715139899796664</c:v>
                </c:pt>
                <c:pt idx="34">
                  <c:v>3.7762652182681093</c:v>
                </c:pt>
                <c:pt idx="35">
                  <c:v>3.7174208367223742</c:v>
                </c:pt>
                <c:pt idx="36">
                  <c:v>3.6074550232146683</c:v>
                </c:pt>
                <c:pt idx="37">
                  <c:v>3.6077766037416925</c:v>
                </c:pt>
                <c:pt idx="38">
                  <c:v>3.6796095717797557</c:v>
                </c:pt>
                <c:pt idx="39">
                  <c:v>3.6691308473733324</c:v>
                </c:pt>
                <c:pt idx="40">
                  <c:v>3.6613393400060401</c:v>
                </c:pt>
                <c:pt idx="41">
                  <c:v>3.6818741221286464</c:v>
                </c:pt>
                <c:pt idx="42">
                  <c:v>3.6348801407665263</c:v>
                </c:pt>
                <c:pt idx="43">
                  <c:v>3.5561818466529109</c:v>
                </c:pt>
                <c:pt idx="44">
                  <c:v>3.4827307000799426</c:v>
                </c:pt>
                <c:pt idx="45">
                  <c:v>3.5838785984986257</c:v>
                </c:pt>
                <c:pt idx="46">
                  <c:v>3.6236627073562042</c:v>
                </c:pt>
                <c:pt idx="47">
                  <c:v>3.5967070296814461</c:v>
                </c:pt>
                <c:pt idx="48">
                  <c:v>3.6715430852625737</c:v>
                </c:pt>
                <c:pt idx="49">
                  <c:v>3.6119356250401227</c:v>
                </c:pt>
                <c:pt idx="50">
                  <c:v>3.4987239707479048</c:v>
                </c:pt>
                <c:pt idx="51">
                  <c:v>3.4730488050885375</c:v>
                </c:pt>
                <c:pt idx="52">
                  <c:v>3.4260230156898759</c:v>
                </c:pt>
                <c:pt idx="53">
                  <c:v>3.5781806096277777</c:v>
                </c:pt>
                <c:pt idx="54">
                  <c:v>3.5431985856376462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E-4770-B0DE-53911AA301BB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'Cases Var'!$AA$2:$AA$56</c:f>
              <c:numCache>
                <c:formatCode>0.00</c:formatCode>
                <c:ptCount val="55"/>
                <c:pt idx="0">
                  <c:v>2.0453229787866571</c:v>
                </c:pt>
                <c:pt idx="1">
                  <c:v>2.3201462861110538</c:v>
                </c:pt>
                <c:pt idx="2">
                  <c:v>2.6394864892685859</c:v>
                </c:pt>
                <c:pt idx="3">
                  <c:v>2.7795964912578244</c:v>
                </c:pt>
                <c:pt idx="4">
                  <c:v>2.9206450014067875</c:v>
                </c:pt>
                <c:pt idx="5">
                  <c:v>2.9898945637187726</c:v>
                </c:pt>
                <c:pt idx="6">
                  <c:v>3.1007150865730817</c:v>
                </c:pt>
                <c:pt idx="7">
                  <c:v>3.2469906992415494</c:v>
                </c:pt>
                <c:pt idx="8">
                  <c:v>3.3686587123922265</c:v>
                </c:pt>
                <c:pt idx="9">
                  <c:v>3.4983105537896</c:v>
                </c:pt>
                <c:pt idx="10">
                  <c:v>3.5770319856260309</c:v>
                </c:pt>
                <c:pt idx="11">
                  <c:v>3.6369891018122291</c:v>
                </c:pt>
                <c:pt idx="12">
                  <c:v>3.7148325124333326</c:v>
                </c:pt>
                <c:pt idx="13">
                  <c:v>3.7498135852929373</c:v>
                </c:pt>
                <c:pt idx="14">
                  <c:v>3.7982361763679355</c:v>
                </c:pt>
                <c:pt idx="15">
                  <c:v>3.8190830757437029</c:v>
                </c:pt>
                <c:pt idx="16">
                  <c:v>3.8476343443182546</c:v>
                </c:pt>
                <c:pt idx="17">
                  <c:v>3.8640955734242466</c:v>
                </c:pt>
                <c:pt idx="18">
                  <c:v>3.8737854608182003</c:v>
                </c:pt>
                <c:pt idx="19">
                  <c:v>3.8758133888397568</c:v>
                </c:pt>
                <c:pt idx="20">
                  <c:v>3.8895818021496233</c:v>
                </c:pt>
                <c:pt idx="21">
                  <c:v>3.8959195453100155</c:v>
                </c:pt>
                <c:pt idx="22">
                  <c:v>3.9019484650730836</c:v>
                </c:pt>
                <c:pt idx="23">
                  <c:v>3.9077337369976552</c:v>
                </c:pt>
                <c:pt idx="24">
                  <c:v>3.9117965904372514</c:v>
                </c:pt>
                <c:pt idx="25">
                  <c:v>3.9157163379459932</c:v>
                </c:pt>
                <c:pt idx="26">
                  <c:v>3.9201233262907231</c:v>
                </c:pt>
                <c:pt idx="27">
                  <c:v>3.9249508889156104</c:v>
                </c:pt>
                <c:pt idx="28">
                  <c:v>3.9327273673015291</c:v>
                </c:pt>
                <c:pt idx="29">
                  <c:v>3.9371165107670536</c:v>
                </c:pt>
                <c:pt idx="30">
                  <c:v>3.9444333177002142</c:v>
                </c:pt>
                <c:pt idx="31">
                  <c:v>3.9492435905682646</c:v>
                </c:pt>
                <c:pt idx="32">
                  <c:v>3.9523564773237903</c:v>
                </c:pt>
                <c:pt idx="33">
                  <c:v>3.9560242822806764</c:v>
                </c:pt>
                <c:pt idx="34">
                  <c:v>3.9608036249117697</c:v>
                </c:pt>
                <c:pt idx="35">
                  <c:v>3.9657189702442204</c:v>
                </c:pt>
                <c:pt idx="36">
                  <c:v>3.9699747301217148</c:v>
                </c:pt>
                <c:pt idx="37">
                  <c:v>3.9767167043633815</c:v>
                </c:pt>
                <c:pt idx="38">
                  <c:v>3.9815014881482469</c:v>
                </c:pt>
                <c:pt idx="39">
                  <c:v>3.9850220821095346</c:v>
                </c:pt>
                <c:pt idx="40">
                  <c:v>3.9906052114239192</c:v>
                </c:pt>
                <c:pt idx="41">
                  <c:v>3.9950645341561413</c:v>
                </c:pt>
                <c:pt idx="42">
                  <c:v>3.998956440470486</c:v>
                </c:pt>
                <c:pt idx="43">
                  <c:v>4.0026843129897287</c:v>
                </c:pt>
                <c:pt idx="44">
                  <c:v>4.0067226922016834</c:v>
                </c:pt>
                <c:pt idx="45">
                  <c:v>4.010172703286778</c:v>
                </c:pt>
                <c:pt idx="46">
                  <c:v>4.0121620679708228</c:v>
                </c:pt>
                <c:pt idx="47">
                  <c:v>4.014142361545006</c:v>
                </c:pt>
                <c:pt idx="48">
                  <c:v>4.0163646794562933</c:v>
                </c:pt>
                <c:pt idx="49">
                  <c:v>4.0179927377664324</c:v>
                </c:pt>
                <c:pt idx="50">
                  <c:v>4.019116290447073</c:v>
                </c:pt>
                <c:pt idx="51">
                  <c:v>4.0203612826477073</c:v>
                </c:pt>
                <c:pt idx="52">
                  <c:v>4.0216853522157052</c:v>
                </c:pt>
              </c:numCache>
            </c:numRef>
          </c:xVal>
          <c:yVal>
            <c:numRef>
              <c:f>'Cases Var'!$AB$2:$AB$56</c:f>
              <c:numCache>
                <c:formatCode>0.00</c:formatCode>
                <c:ptCount val="55"/>
                <c:pt idx="1">
                  <c:v>1.9912260756924949</c:v>
                </c:pt>
                <c:pt idx="2">
                  <c:v>2.3560258571931225</c:v>
                </c:pt>
                <c:pt idx="3">
                  <c:v>2.220108088040055</c:v>
                </c:pt>
                <c:pt idx="4">
                  <c:v>2.363611979892144</c:v>
                </c:pt>
                <c:pt idx="5">
                  <c:v>2.1583624920952493</c:v>
                </c:pt>
                <c:pt idx="6">
                  <c:v>2.4533183400470375</c:v>
                </c:pt>
                <c:pt idx="7">
                  <c:v>2.7032913781186614</c:v>
                </c:pt>
                <c:pt idx="8">
                  <c:v>2.7566361082458477</c:v>
                </c:pt>
                <c:pt idx="9">
                  <c:v>2.9100905455940675</c:v>
                </c:pt>
                <c:pt idx="10">
                  <c:v>2.7965743332104291</c:v>
                </c:pt>
                <c:pt idx="11">
                  <c:v>2.7474118078864231</c:v>
                </c:pt>
                <c:pt idx="12">
                  <c:v>2.9299295600845876</c:v>
                </c:pt>
                <c:pt idx="13">
                  <c:v>2.638489256954637</c:v>
                </c:pt>
                <c:pt idx="14">
                  <c:v>2.8215135284047728</c:v>
                </c:pt>
                <c:pt idx="15">
                  <c:v>2.4899584794248346</c:v>
                </c:pt>
                <c:pt idx="16">
                  <c:v>2.6512780139981436</c:v>
                </c:pt>
                <c:pt idx="17">
                  <c:v>2.4345689040341987</c:v>
                </c:pt>
                <c:pt idx="18">
                  <c:v>2.2174839442139058</c:v>
                </c:pt>
                <c:pt idx="19">
                  <c:v>1.5440680443502754</c:v>
                </c:pt>
                <c:pt idx="20">
                  <c:v>2.3838153659804311</c:v>
                </c:pt>
                <c:pt idx="21">
                  <c:v>2.0569048513364723</c:v>
                </c:pt>
                <c:pt idx="22">
                  <c:v>2.0413926851582249</c:v>
                </c:pt>
                <c:pt idx="23">
                  <c:v>2.0293837776852093</c:v>
                </c:pt>
                <c:pt idx="24">
                  <c:v>1.8808135922807911</c:v>
                </c:pt>
                <c:pt idx="25">
                  <c:v>1.8692317197309762</c:v>
                </c:pt>
                <c:pt idx="26">
                  <c:v>1.9242792860618814</c:v>
                </c:pt>
                <c:pt idx="27">
                  <c:v>1.968482948553935</c:v>
                </c:pt>
                <c:pt idx="28">
                  <c:v>2.1818435879447722</c:v>
                </c:pt>
                <c:pt idx="29">
                  <c:v>1.9395192526186182</c:v>
                </c:pt>
                <c:pt idx="30">
                  <c:v>2.1673173347481756</c:v>
                </c:pt>
                <c:pt idx="31">
                  <c:v>1.9912260756924949</c:v>
                </c:pt>
                <c:pt idx="32">
                  <c:v>1.8061799739838869</c:v>
                </c:pt>
                <c:pt idx="33">
                  <c:v>1.8808135922807911</c:v>
                </c:pt>
                <c:pt idx="34">
                  <c:v>2</c:v>
                </c:pt>
                <c:pt idx="35">
                  <c:v>2.0170333392987803</c:v>
                </c:pt>
                <c:pt idx="36">
                  <c:v>1.9590413923210932</c:v>
                </c:pt>
                <c:pt idx="37">
                  <c:v>2.1643528557844367</c:v>
                </c:pt>
                <c:pt idx="38">
                  <c:v>2.0211892990699378</c:v>
                </c:pt>
                <c:pt idx="39">
                  <c:v>1.8920946026904801</c:v>
                </c:pt>
                <c:pt idx="40">
                  <c:v>2.0969100130080562</c:v>
                </c:pt>
                <c:pt idx="41">
                  <c:v>2.0043213737826426</c:v>
                </c:pt>
                <c:pt idx="42">
                  <c:v>1.9493900066449126</c:v>
                </c:pt>
                <c:pt idx="43">
                  <c:v>1.9344984512435675</c:v>
                </c:pt>
                <c:pt idx="44">
                  <c:v>1.9731278535996983</c:v>
                </c:pt>
                <c:pt idx="45">
                  <c:v>1.9084850188786497</c:v>
                </c:pt>
                <c:pt idx="46">
                  <c:v>1.6720978579357173</c:v>
                </c:pt>
                <c:pt idx="47">
                  <c:v>1.6720978579357173</c:v>
                </c:pt>
                <c:pt idx="48">
                  <c:v>1.7242758696007889</c:v>
                </c:pt>
                <c:pt idx="49">
                  <c:v>1.5910646070264991</c:v>
                </c:pt>
                <c:pt idx="50">
                  <c:v>1.4313637641589871</c:v>
                </c:pt>
                <c:pt idx="51">
                  <c:v>1.4771212547196624</c:v>
                </c:pt>
                <c:pt idx="52">
                  <c:v>1.5051499783199058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3E-4770-B0DE-53911AA301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'Cases Var'!$W$2:$W$43</c:f>
              <c:numCache>
                <c:formatCode>0.00</c:formatCode>
                <c:ptCount val="42"/>
                <c:pt idx="0">
                  <c:v>2.0644579892269181</c:v>
                </c:pt>
                <c:pt idx="1">
                  <c:v>2.214843848047698</c:v>
                </c:pt>
                <c:pt idx="2">
                  <c:v>2.3201462861110538</c:v>
                </c:pt>
                <c:pt idx="3">
                  <c:v>2.4440447959180758</c:v>
                </c:pt>
                <c:pt idx="4">
                  <c:v>2.5065050324048719</c:v>
                </c:pt>
                <c:pt idx="5">
                  <c:v>2.5831987739686224</c:v>
                </c:pt>
                <c:pt idx="6">
                  <c:v>2.6627578316815739</c:v>
                </c:pt>
                <c:pt idx="7">
                  <c:v>2.7708520116421438</c:v>
                </c:pt>
                <c:pt idx="8">
                  <c:v>2.9020028913507292</c:v>
                </c:pt>
                <c:pt idx="9">
                  <c:v>3.0569048513364723</c:v>
                </c:pt>
                <c:pt idx="10">
                  <c:v>3.1433271299920462</c:v>
                </c:pt>
                <c:pt idx="11">
                  <c:v>3.1883659260631481</c:v>
                </c:pt>
                <c:pt idx="12">
                  <c:v>3.2900346113625178</c:v>
                </c:pt>
                <c:pt idx="13">
                  <c:v>3.4192947217534599</c:v>
                </c:pt>
                <c:pt idx="14">
                  <c:v>3.5144149205803688</c:v>
                </c:pt>
                <c:pt idx="15">
                  <c:v>3.6002103064093274</c:v>
                </c:pt>
                <c:pt idx="16">
                  <c:v>3.7005306569785912</c:v>
                </c:pt>
                <c:pt idx="17">
                  <c:v>3.7545776560447299</c:v>
                </c:pt>
                <c:pt idx="18">
                  <c:v>3.8228216453031045</c:v>
                </c:pt>
                <c:pt idx="19">
                  <c:v>3.9072500828813279</c:v>
                </c:pt>
                <c:pt idx="20">
                  <c:v>3.9790473269479643</c:v>
                </c:pt>
                <c:pt idx="21">
                  <c:v>4.0666240509834264</c:v>
                </c:pt>
                <c:pt idx="22">
                  <c:v>4.1626540041195756</c:v>
                </c:pt>
                <c:pt idx="23">
                  <c:v>4.2327166497781681</c:v>
                </c:pt>
                <c:pt idx="24">
                  <c:v>4.29052430843669</c:v>
                </c:pt>
                <c:pt idx="25">
                  <c:v>4.345197231929979</c:v>
                </c:pt>
                <c:pt idx="26">
                  <c:v>4.4005379893919452</c:v>
                </c:pt>
                <c:pt idx="27">
                  <c:v>4.4694390791836067</c:v>
                </c:pt>
                <c:pt idx="28">
                  <c:v>4.5278618063227016</c:v>
                </c:pt>
                <c:pt idx="29">
                  <c:v>4.5816994035508687</c:v>
                </c:pt>
                <c:pt idx="30">
                  <c:v>4.6222451169234624</c:v>
                </c:pt>
                <c:pt idx="31">
                  <c:v>4.6794824071427303</c:v>
                </c:pt>
                <c:pt idx="32">
                  <c:v>4.7127170288859928</c:v>
                </c:pt>
                <c:pt idx="33">
                  <c:v>4.7422693935351283</c:v>
                </c:pt>
                <c:pt idx="34">
                  <c:v>4.7834247342967142</c:v>
                </c:pt>
                <c:pt idx="35">
                  <c:v>4.8134275240823348</c:v>
                </c:pt>
                <c:pt idx="36">
                  <c:v>4.8678091320051724</c:v>
                </c:pt>
                <c:pt idx="37">
                  <c:v>4.8975776118853949</c:v>
                </c:pt>
                <c:pt idx="38">
                  <c:v>4.9257193739097396</c:v>
                </c:pt>
                <c:pt idx="39">
                  <c:v>4.9475366463052932</c:v>
                </c:pt>
                <c:pt idx="40">
                  <c:v>4.9725406973015289</c:v>
                </c:pt>
                <c:pt idx="41">
                  <c:v>4.9933303996591611</c:v>
                </c:pt>
              </c:numCache>
            </c:numRef>
          </c:xVal>
          <c:yVal>
            <c:numRef>
              <c:f>'Cases Var'!$X$2:$X$43</c:f>
              <c:numCache>
                <c:formatCode>0.00</c:formatCode>
                <c:ptCount val="42"/>
                <c:pt idx="1">
                  <c:v>1.6812412373755872</c:v>
                </c:pt>
                <c:pt idx="2">
                  <c:v>1.6532125137753435</c:v>
                </c:pt>
                <c:pt idx="3">
                  <c:v>1.8388490907372552</c:v>
                </c:pt>
                <c:pt idx="4">
                  <c:v>1.6334684555795864</c:v>
                </c:pt>
                <c:pt idx="5">
                  <c:v>1.7923916894982537</c:v>
                </c:pt>
                <c:pt idx="6">
                  <c:v>1.8864907251724818</c:v>
                </c:pt>
                <c:pt idx="7">
                  <c:v>2.1139433523068365</c:v>
                </c:pt>
                <c:pt idx="8">
                  <c:v>2.3180633349627615</c:v>
                </c:pt>
                <c:pt idx="9">
                  <c:v>2.5340261060561344</c:v>
                </c:pt>
                <c:pt idx="10">
                  <c:v>2.3996737214810375</c:v>
                </c:pt>
                <c:pt idx="11">
                  <c:v>2.1818435879447722</c:v>
                </c:pt>
                <c:pt idx="12">
                  <c:v>2.6095944092252195</c:v>
                </c:pt>
                <c:pt idx="13">
                  <c:v>2.8299466959416359</c:v>
                </c:pt>
                <c:pt idx="14">
                  <c:v>2.8082109729242215</c:v>
                </c:pt>
                <c:pt idx="15">
                  <c:v>2.853698211776174</c:v>
                </c:pt>
                <c:pt idx="16">
                  <c:v>3.0149403497929361</c:v>
                </c:pt>
                <c:pt idx="17">
                  <c:v>2.8228216453031045</c:v>
                </c:pt>
                <c:pt idx="18">
                  <c:v>2.9854264740830012</c:v>
                </c:pt>
                <c:pt idx="19">
                  <c:v>3.1544239731146466</c:v>
                </c:pt>
                <c:pt idx="20">
                  <c:v>3.1619666163640745</c:v>
                </c:pt>
                <c:pt idx="21">
                  <c:v>3.3281756614383222</c:v>
                </c:pt>
                <c:pt idx="22">
                  <c:v>3.4601458174917501</c:v>
                </c:pt>
                <c:pt idx="23">
                  <c:v>3.4058583993176366</c:v>
                </c:pt>
                <c:pt idx="24">
                  <c:v>3.3861421089308181</c:v>
                </c:pt>
                <c:pt idx="25">
                  <c:v>3.4181354984252317</c:v>
                </c:pt>
                <c:pt idx="26">
                  <c:v>3.4784221877400801</c:v>
                </c:pt>
                <c:pt idx="27">
                  <c:v>3.6358856852812722</c:v>
                </c:pt>
                <c:pt idx="28">
                  <c:v>3.6277753752293025</c:v>
                </c:pt>
                <c:pt idx="29">
                  <c:v>3.6483600109809311</c:v>
                </c:pt>
                <c:pt idx="30">
                  <c:v>3.5722906061514172</c:v>
                </c:pt>
                <c:pt idx="31">
                  <c:v>3.7710727832211943</c:v>
                </c:pt>
                <c:pt idx="32">
                  <c:v>3.5800121125294244</c:v>
                </c:pt>
                <c:pt idx="33">
                  <c:v>3.5603849229720148</c:v>
                </c:pt>
                <c:pt idx="34">
                  <c:v>3.7396514437093766</c:v>
                </c:pt>
                <c:pt idx="35">
                  <c:v>3.63788981658079</c:v>
                </c:pt>
                <c:pt idx="36">
                  <c:v>3.9385697562210606</c:v>
                </c:pt>
                <c:pt idx="37">
                  <c:v>3.7187507347396647</c:v>
                </c:pt>
                <c:pt idx="38">
                  <c:v>3.7232914464775839</c:v>
                </c:pt>
                <c:pt idx="39">
                  <c:v>3.6376898191184011</c:v>
                </c:pt>
                <c:pt idx="40">
                  <c:v>3.7203247174174416</c:v>
                </c:pt>
                <c:pt idx="41">
                  <c:v>3.6630409748939736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9-414B-B57E-520666EED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637712"/>
        <c:axId val="480640336"/>
      </c:scatterChart>
      <c:valAx>
        <c:axId val="48063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40336"/>
        <c:crosses val="autoZero"/>
        <c:crossBetween val="midCat"/>
      </c:valAx>
      <c:valAx>
        <c:axId val="480640336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63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Death</a:t>
            </a:r>
            <a:r>
              <a:rPr lang="pt-BR" baseline="0"/>
              <a:t> Rate per infected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Rate'!$K$1</c:f>
              <c:strCache>
                <c:ptCount val="1"/>
                <c:pt idx="0">
                  <c:v>BRA 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Rate'!$K$2:$K$44</c:f>
              <c:numCache>
                <c:formatCode>0.0%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2.8901734104046241E-3</c:v>
                </c:pt>
                <c:pt idx="4">
                  <c:v>7.5614366729678641E-3</c:v>
                </c:pt>
                <c:pt idx="5">
                  <c:v>1.0937499999999999E-2</c:v>
                </c:pt>
                <c:pt idx="6">
                  <c:v>1.134020618556701E-2</c:v>
                </c:pt>
                <c:pt idx="7">
                  <c:v>1.5280135823429542E-2</c:v>
                </c:pt>
                <c:pt idx="8">
                  <c:v>1.6170763260025874E-2</c:v>
                </c:pt>
                <c:pt idx="9">
                  <c:v>1.7979904812268643E-2</c:v>
                </c:pt>
                <c:pt idx="10">
                  <c:v>2.0471740097908322E-2</c:v>
                </c:pt>
                <c:pt idx="11">
                  <c:v>2.3427866831072751E-2</c:v>
                </c:pt>
                <c:pt idx="12">
                  <c:v>2.6415094339622643E-2</c:v>
                </c:pt>
                <c:pt idx="13">
                  <c:v>2.6924202516827627E-2</c:v>
                </c:pt>
                <c:pt idx="14">
                  <c:v>2.9200819672131149E-2</c:v>
                </c:pt>
                <c:pt idx="15">
                  <c:v>3.1954887218045111E-2</c:v>
                </c:pt>
                <c:pt idx="16">
                  <c:v>3.4723738807599915E-2</c:v>
                </c:pt>
                <c:pt idx="17">
                  <c:v>3.5158299807591394E-2</c:v>
                </c:pt>
                <c:pt idx="18">
                  <c:v>3.5108250438853128E-2</c:v>
                </c:pt>
                <c:pt idx="19">
                  <c:v>3.7800252844500636E-2</c:v>
                </c:pt>
                <c:pt idx="20">
                  <c:v>3.9642226148409891E-2</c:v>
                </c:pt>
                <c:pt idx="21">
                  <c:v>4.1934228449114611E-2</c:v>
                </c:pt>
                <c:pt idx="22">
                  <c:v>4.366576819407008E-2</c:v>
                </c:pt>
                <c:pt idx="23">
                  <c:v>4.5869276708692765E-2</c:v>
                </c:pt>
                <c:pt idx="24">
                  <c:v>4.8625792811839326E-2</c:v>
                </c:pt>
                <c:pt idx="25">
                  <c:v>5.0229170590820618E-2</c:v>
                </c:pt>
                <c:pt idx="26">
                  <c:v>5.2725948338656355E-2</c:v>
                </c:pt>
                <c:pt idx="27">
                  <c:v>5.3853482424910996E-2</c:v>
                </c:pt>
                <c:pt idx="28">
                  <c:v>5.4426636138141575E-2</c:v>
                </c:pt>
                <c:pt idx="29">
                  <c:v>5.5167125265009699E-2</c:v>
                </c:pt>
                <c:pt idx="30">
                  <c:v>5.6679470763977807E-2</c:v>
                </c:pt>
                <c:pt idx="31">
                  <c:v>6.0644446203784341E-2</c:v>
                </c:pt>
                <c:pt idx="32">
                  <c:v>6.129943502824859E-2</c:v>
                </c:pt>
                <c:pt idx="33">
                  <c:v>6.3237469186524245E-2</c:v>
                </c:pt>
                <c:pt idx="34">
                  <c:v>6.4127435175824476E-2</c:v>
                </c:pt>
                <c:pt idx="35">
                  <c:v>6.3693278832721065E-2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F-44CE-8C60-D053A4AD081F}"/>
            </c:ext>
          </c:extLst>
        </c:ser>
        <c:ser>
          <c:idx val="1"/>
          <c:order val="1"/>
          <c:tx>
            <c:strRef>
              <c:f>'Death Rate'!$L$1</c:f>
              <c:strCache>
                <c:ptCount val="1"/>
                <c:pt idx="0">
                  <c:v>USA dr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Rate'!$L$2:$L$45</c:f>
              <c:numCache>
                <c:formatCode>0.0%</c:formatCode>
                <c:ptCount val="44"/>
                <c:pt idx="0">
                  <c:v>0.06</c:v>
                </c:pt>
                <c:pt idx="1">
                  <c:v>7.2580645161290328E-2</c:v>
                </c:pt>
                <c:pt idx="2">
                  <c:v>6.9620253164556958E-2</c:v>
                </c:pt>
                <c:pt idx="3">
                  <c:v>5.4298642533936653E-2</c:v>
                </c:pt>
                <c:pt idx="4">
                  <c:v>4.7021943573667714E-2</c:v>
                </c:pt>
                <c:pt idx="5">
                  <c:v>4.3678160919540229E-2</c:v>
                </c:pt>
                <c:pt idx="6">
                  <c:v>4.0665434380776341E-2</c:v>
                </c:pt>
                <c:pt idx="7">
                  <c:v>3.6931818181818184E-2</c:v>
                </c:pt>
                <c:pt idx="8">
                  <c:v>3.0181086519114688E-2</c:v>
                </c:pt>
                <c:pt idx="9">
                  <c:v>2.9208301306687164E-2</c:v>
                </c:pt>
                <c:pt idx="10">
                  <c:v>2.4160282852091926E-2</c:v>
                </c:pt>
                <c:pt idx="11">
                  <c:v>2.1806853582554516E-2</c:v>
                </c:pt>
                <c:pt idx="12">
                  <c:v>1.9367991845056064E-2</c:v>
                </c:pt>
                <c:pt idx="13">
                  <c:v>1.8478260869565218E-2</c:v>
                </c:pt>
                <c:pt idx="14">
                  <c:v>1.844306240617628E-2</c:v>
                </c:pt>
                <c:pt idx="15">
                  <c:v>1.7002027764779284E-2</c:v>
                </c:pt>
                <c:pt idx="16">
                  <c:v>1.6200453612701157E-2</c:v>
                </c:pt>
                <c:pt idx="17">
                  <c:v>1.501196605990282E-2</c:v>
                </c:pt>
                <c:pt idx="18">
                  <c:v>1.3207449827168137E-2</c:v>
                </c:pt>
                <c:pt idx="19">
                  <c:v>1.2475730160697319E-2</c:v>
                </c:pt>
                <c:pt idx="20">
                  <c:v>1.2490311810648065E-2</c:v>
                </c:pt>
                <c:pt idx="21">
                  <c:v>1.2163458164721292E-2</c:v>
                </c:pt>
                <c:pt idx="22">
                  <c:v>1.4212569012955303E-2</c:v>
                </c:pt>
                <c:pt idx="23">
                  <c:v>1.4048629872636048E-2</c:v>
                </c:pt>
                <c:pt idx="24">
                  <c:v>1.4322393798902397E-2</c:v>
                </c:pt>
                <c:pt idx="25">
                  <c:v>1.6321375892951826E-2</c:v>
                </c:pt>
                <c:pt idx="26">
                  <c:v>1.6659890980593881E-2</c:v>
                </c:pt>
                <c:pt idx="27">
                  <c:v>1.7436473396040993E-2</c:v>
                </c:pt>
                <c:pt idx="28">
                  <c:v>1.8416654193484008E-2</c:v>
                </c:pt>
                <c:pt idx="29">
                  <c:v>2.0359158097860555E-2</c:v>
                </c:pt>
                <c:pt idx="30">
                  <c:v>2.2321365141160256E-2</c:v>
                </c:pt>
                <c:pt idx="31">
                  <c:v>2.4158086323452937E-2</c:v>
                </c:pt>
                <c:pt idx="32">
                  <c:v>2.668568230642861E-2</c:v>
                </c:pt>
                <c:pt idx="33">
                  <c:v>2.7221803542357897E-2</c:v>
                </c:pt>
                <c:pt idx="34">
                  <c:v>2.8621767069960651E-2</c:v>
                </c:pt>
                <c:pt idx="35">
                  <c:v>2.9588233370753451E-2</c:v>
                </c:pt>
                <c:pt idx="36">
                  <c:v>3.207563665430202E-2</c:v>
                </c:pt>
                <c:pt idx="37">
                  <c:v>3.3276848758527294E-2</c:v>
                </c:pt>
                <c:pt idx="38">
                  <c:v>3.5623843589328193E-2</c:v>
                </c:pt>
                <c:pt idx="39">
                  <c:v>3.7279567925293709E-2</c:v>
                </c:pt>
                <c:pt idx="40">
                  <c:v>3.8614769957157256E-2</c:v>
                </c:pt>
                <c:pt idx="41">
                  <c:v>3.9401688695074787E-2</c:v>
                </c:pt>
                <c:pt idx="42">
                  <c:v>4.0276620648412705E-2</c:v>
                </c:pt>
                <c:pt idx="43">
                  <c:v>4.2429701931628996E-2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F-44CE-8C60-D053A4AD08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Rate'!$M$2:$M$46</c:f>
              <c:numCache>
                <c:formatCode>0.0%</c:formatCode>
                <c:ptCount val="45"/>
                <c:pt idx="0">
                  <c:v>8.6206896551724137E-3</c:v>
                </c:pt>
                <c:pt idx="1">
                  <c:v>1.2195121951219513E-2</c:v>
                </c:pt>
                <c:pt idx="2">
                  <c:v>9.5693779904306216E-3</c:v>
                </c:pt>
                <c:pt idx="3">
                  <c:v>1.0791366906474821E-2</c:v>
                </c:pt>
                <c:pt idx="4">
                  <c:v>1.5576323987538941E-2</c:v>
                </c:pt>
                <c:pt idx="5">
                  <c:v>1.5665796344647518E-2</c:v>
                </c:pt>
                <c:pt idx="6">
                  <c:v>1.7391304347826087E-2</c:v>
                </c:pt>
                <c:pt idx="7">
                  <c:v>1.6949152542372881E-2</c:v>
                </c:pt>
                <c:pt idx="8">
                  <c:v>1.3784461152882205E-2</c:v>
                </c:pt>
                <c:pt idx="9">
                  <c:v>1.8421052631578946E-2</c:v>
                </c:pt>
                <c:pt idx="10">
                  <c:v>2.5161754133716751E-2</c:v>
                </c:pt>
                <c:pt idx="11">
                  <c:v>3.5644847699287101E-2</c:v>
                </c:pt>
                <c:pt idx="12">
                  <c:v>3.6410256410256407E-2</c:v>
                </c:pt>
                <c:pt idx="13">
                  <c:v>3.9603960396039604E-2</c:v>
                </c:pt>
                <c:pt idx="14">
                  <c:v>4.4050168247170389E-2</c:v>
                </c:pt>
                <c:pt idx="15">
                  <c:v>4.4438865177002261E-2</c:v>
                </c:pt>
                <c:pt idx="16">
                  <c:v>4.6432841769629335E-2</c:v>
                </c:pt>
                <c:pt idx="17">
                  <c:v>4.9445715291219425E-2</c:v>
                </c:pt>
                <c:pt idx="18">
                  <c:v>5.037593984962406E-2</c:v>
                </c:pt>
                <c:pt idx="19">
                  <c:v>5.2247121455986131E-2</c:v>
                </c:pt>
                <c:pt idx="20">
                  <c:v>4.8588519257004935E-2</c:v>
                </c:pt>
                <c:pt idx="21">
                  <c:v>4.9579687768056269E-2</c:v>
                </c:pt>
                <c:pt idx="22">
                  <c:v>5.2190057072130924E-2</c:v>
                </c:pt>
                <c:pt idx="23">
                  <c:v>5.962900111182632E-2</c:v>
                </c:pt>
                <c:pt idx="24">
                  <c:v>6.2903391045999388E-2</c:v>
                </c:pt>
                <c:pt idx="25">
                  <c:v>6.3592430332866628E-2</c:v>
                </c:pt>
                <c:pt idx="26">
                  <c:v>7.1133200795228627E-2</c:v>
                </c:pt>
                <c:pt idx="27">
                  <c:v>7.9799145009160619E-2</c:v>
                </c:pt>
                <c:pt idx="28">
                  <c:v>8.6630286493860842E-2</c:v>
                </c:pt>
                <c:pt idx="29">
                  <c:v>9.4450848878641788E-2</c:v>
                </c:pt>
                <c:pt idx="30">
                  <c:v>0.10292819129895234</c:v>
                </c:pt>
                <c:pt idx="31">
                  <c:v>0.10320880224239636</c:v>
                </c:pt>
                <c:pt idx="32">
                  <c:v>0.10411176561773368</c:v>
                </c:pt>
                <c:pt idx="33">
                  <c:v>0.11149125665254697</c:v>
                </c:pt>
                <c:pt idx="34">
                  <c:v>0.11685574564075543</c:v>
                </c:pt>
                <c:pt idx="35">
                  <c:v>0.12259323570539515</c:v>
                </c:pt>
                <c:pt idx="36">
                  <c:v>0.12145123240868787</c:v>
                </c:pt>
                <c:pt idx="37">
                  <c:v>0.12501424212885012</c:v>
                </c:pt>
                <c:pt idx="38">
                  <c:v>0.12591511527189453</c:v>
                </c:pt>
                <c:pt idx="39">
                  <c:v>0.12783651730402501</c:v>
                </c:pt>
                <c:pt idx="40">
                  <c:v>0.12897212190938823</c:v>
                </c:pt>
                <c:pt idx="41">
                  <c:v>0.13067143263333197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0-43DE-9EC3-5B69D5120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420184"/>
        <c:axId val="599421824"/>
      </c:lineChart>
      <c:catAx>
        <c:axId val="599420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1824"/>
        <c:crosses val="autoZero"/>
        <c:auto val="1"/>
        <c:lblAlgn val="ctr"/>
        <c:lblOffset val="100"/>
        <c:noMultiLvlLbl val="0"/>
      </c:catAx>
      <c:valAx>
        <c:axId val="5994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942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mortes - COVID-19 Brasil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Rate'!$F$2:$F$28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2-4073-A935-F5E84DBA2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035304"/>
        <c:axId val="741032680"/>
      </c:lineChart>
      <c:catAx>
        <c:axId val="741035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2680"/>
        <c:crosses val="autoZero"/>
        <c:auto val="1"/>
        <c:lblAlgn val="ctr"/>
        <c:lblOffset val="100"/>
        <c:noMultiLvlLbl val="0"/>
      </c:catAx>
      <c:valAx>
        <c:axId val="7410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035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de Mortes por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Var'!$D$1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Var'!$D$2:$D$46</c:f>
              <c:numCache>
                <c:formatCode>0</c:formatCode>
                <c:ptCount val="45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2-4F2D-A6EF-5C7E1C6673EF}"/>
            </c:ext>
          </c:extLst>
        </c:ser>
        <c:ser>
          <c:idx val="1"/>
          <c:order val="1"/>
          <c:tx>
            <c:strRef>
              <c:f>'Death Var'!$H$1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Var'!$H$2:$H$38</c:f>
              <c:numCache>
                <c:formatCode>0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2-4F2D-A6EF-5C7E1C6673EF}"/>
            </c:ext>
          </c:extLst>
        </c:ser>
        <c:ser>
          <c:idx val="2"/>
          <c:order val="2"/>
          <c:tx>
            <c:strRef>
              <c:f>'Death Var'!$L$1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Var'!$L$2:$L$53</c:f>
              <c:numCache>
                <c:formatCode>General</c:formatCode>
                <c:ptCount val="52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12-4F2D-A6EF-5C7E1C6673EF}"/>
            </c:ext>
          </c:extLst>
        </c:ser>
        <c:ser>
          <c:idx val="3"/>
          <c:order val="3"/>
          <c:tx>
            <c:v>S Korea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Var'!$T$2:$T$40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7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7</c:v>
                </c:pt>
                <c:pt idx="20">
                  <c:v>0</c:v>
                </c:pt>
                <c:pt idx="21">
                  <c:v>6</c:v>
                </c:pt>
                <c:pt idx="22">
                  <c:v>1</c:v>
                </c:pt>
                <c:pt idx="23">
                  <c:v>5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3</c:v>
                </c:pt>
                <c:pt idx="28">
                  <c:v>7</c:v>
                </c:pt>
                <c:pt idx="29">
                  <c:v>3</c:v>
                </c:pt>
                <c:pt idx="30">
                  <c:v>8</c:v>
                </c:pt>
                <c:pt idx="31">
                  <c:v>2</c:v>
                </c:pt>
                <c:pt idx="32">
                  <c:v>7</c:v>
                </c:pt>
                <c:pt idx="33">
                  <c:v>9</c:v>
                </c:pt>
                <c:pt idx="34">
                  <c:v>6</c:v>
                </c:pt>
                <c:pt idx="35">
                  <c:v>5</c:v>
                </c:pt>
                <c:pt idx="36">
                  <c:v>8</c:v>
                </c:pt>
                <c:pt idx="37">
                  <c:v>5</c:v>
                </c:pt>
                <c:pt idx="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2-4F2D-A6EF-5C7E1C6673E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6-4BB6-9F89-CF64F37836B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'Death Var'!$P$2:$P$45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  <c:pt idx="39">
                  <c:v>525</c:v>
                </c:pt>
                <c:pt idx="40">
                  <c:v>603</c:v>
                </c:pt>
                <c:pt idx="41">
                  <c:v>547</c:v>
                </c:pt>
                <c:pt idx="42">
                  <c:v>499</c:v>
                </c:pt>
                <c:pt idx="43">
                  <c:v>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A2-4DDD-82FA-A7C697FC1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86184"/>
        <c:axId val="815982576"/>
      </c:lineChart>
      <c:catAx>
        <c:axId val="815986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2576"/>
        <c:crosses val="autoZero"/>
        <c:auto val="1"/>
        <c:lblAlgn val="ctr"/>
        <c:lblOffset val="100"/>
        <c:noMultiLvlLbl val="0"/>
      </c:catAx>
      <c:valAx>
        <c:axId val="81598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86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Var'!$E$2:$E$46</c:f>
              <c:numCache>
                <c:formatCode>0.0000000%</c:formatCode>
                <c:ptCount val="45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  <c:pt idx="42">
                  <c:v>5.2625E-6</c:v>
                </c:pt>
                <c:pt idx="43">
                  <c:v>7.5218749999999999E-6</c:v>
                </c:pt>
                <c:pt idx="44">
                  <c:v>7.3968750000000002E-6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D-4B4E-AA19-4444E6BA65EC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D-4B4E-AA19-4444E6BA65EC}"/>
            </c:ext>
          </c:extLst>
        </c:ser>
        <c:ser>
          <c:idx val="2"/>
          <c:order val="2"/>
          <c:tx>
            <c:strRef>
              <c:f>'Death Var'!$M$1</c:f>
              <c:strCache>
                <c:ptCount val="1"/>
                <c:pt idx="0">
                  <c:v>Italy death var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'Death Var'!$M$2:$M$50</c:f>
              <c:numCache>
                <c:formatCode>0.00000%</c:formatCode>
                <c:ptCount val="49"/>
                <c:pt idx="0">
                  <c:v>0</c:v>
                </c:pt>
                <c:pt idx="1">
                  <c:v>6.6666666666666668E-8</c:v>
                </c:pt>
                <c:pt idx="2">
                  <c:v>6.6666666666666668E-8</c:v>
                </c:pt>
                <c:pt idx="3">
                  <c:v>1.6666666666666667E-8</c:v>
                </c:pt>
                <c:pt idx="4">
                  <c:v>8.3333333333333338E-8</c:v>
                </c:pt>
                <c:pt idx="5">
                  <c:v>6.6666666666666668E-8</c:v>
                </c:pt>
                <c:pt idx="6">
                  <c:v>1.3333333333333334E-7</c:v>
                </c:pt>
                <c:pt idx="7">
                  <c:v>1.9999999999999999E-7</c:v>
                </c:pt>
                <c:pt idx="8">
                  <c:v>1.8333333333333333E-7</c:v>
                </c:pt>
                <c:pt idx="9">
                  <c:v>4.4999999999999998E-7</c:v>
                </c:pt>
                <c:pt idx="10">
                  <c:v>4.6666666666666666E-7</c:v>
                </c:pt>
                <c:pt idx="11">
                  <c:v>6.8333333333333328E-7</c:v>
                </c:pt>
                <c:pt idx="12">
                  <c:v>8.1666666666666665E-7</c:v>
                </c:pt>
                <c:pt idx="13">
                  <c:v>5.9999999999999997E-7</c:v>
                </c:pt>
                <c:pt idx="14">
                  <c:v>2.2166666666666665E-6</c:v>
                </c:pt>
                <c:pt idx="15">
                  <c:v>1.6166666666666667E-6</c:v>
                </c:pt>
                <c:pt idx="16">
                  <c:v>2.7999999999999999E-6</c:v>
                </c:pt>
                <c:pt idx="17">
                  <c:v>3.2666666666666666E-6</c:v>
                </c:pt>
                <c:pt idx="18">
                  <c:v>3.1499999999999999E-6</c:v>
                </c:pt>
                <c:pt idx="19">
                  <c:v>4.1666666666666669E-6</c:v>
                </c:pt>
                <c:pt idx="20">
                  <c:v>2.9166666666666666E-6</c:v>
                </c:pt>
                <c:pt idx="21">
                  <c:v>6.1333333333333336E-6</c:v>
                </c:pt>
                <c:pt idx="22">
                  <c:v>5.8166666666666663E-6</c:v>
                </c:pt>
                <c:pt idx="23">
                  <c:v>5.75E-6</c:v>
                </c:pt>
                <c:pt idx="24">
                  <c:v>7.9166666666666665E-6</c:v>
                </c:pt>
                <c:pt idx="25">
                  <c:v>7.1166666666666666E-6</c:v>
                </c:pt>
                <c:pt idx="26">
                  <c:v>1.045E-5</c:v>
                </c:pt>
                <c:pt idx="27">
                  <c:v>1.3216666666666667E-5</c:v>
                </c:pt>
                <c:pt idx="28">
                  <c:v>1.0849999999999999E-5</c:v>
                </c:pt>
                <c:pt idx="29">
                  <c:v>1.0016666666666667E-5</c:v>
                </c:pt>
                <c:pt idx="30">
                  <c:v>1.2383333333333334E-5</c:v>
                </c:pt>
                <c:pt idx="31">
                  <c:v>1.1383333333333333E-5</c:v>
                </c:pt>
                <c:pt idx="32">
                  <c:v>1.1866666666666666E-5</c:v>
                </c:pt>
                <c:pt idx="33">
                  <c:v>1.5316666666666665E-5</c:v>
                </c:pt>
                <c:pt idx="34">
                  <c:v>1.4816666666666667E-5</c:v>
                </c:pt>
                <c:pt idx="35">
                  <c:v>1.26E-5</c:v>
                </c:pt>
                <c:pt idx="36">
                  <c:v>1.3533333333333333E-5</c:v>
                </c:pt>
                <c:pt idx="37">
                  <c:v>1.395E-5</c:v>
                </c:pt>
                <c:pt idx="38">
                  <c:v>1.2116666666666667E-5</c:v>
                </c:pt>
                <c:pt idx="39">
                  <c:v>1.2666666666666667E-5</c:v>
                </c:pt>
                <c:pt idx="40">
                  <c:v>2.4116666666666666E-5</c:v>
                </c:pt>
                <c:pt idx="41">
                  <c:v>8.7499999999999992E-6</c:v>
                </c:pt>
                <c:pt idx="42">
                  <c:v>1.06E-5</c:v>
                </c:pt>
                <c:pt idx="43">
                  <c:v>1.0066666666666666E-5</c:v>
                </c:pt>
                <c:pt idx="44">
                  <c:v>9.0333333333333338E-6</c:v>
                </c:pt>
                <c:pt idx="45">
                  <c:v>1.0166666666666667E-5</c:v>
                </c:pt>
                <c:pt idx="46">
                  <c:v>9.5000000000000005E-6</c:v>
                </c:pt>
                <c:pt idx="47">
                  <c:v>1.0316666666666667E-5</c:v>
                </c:pt>
                <c:pt idx="48">
                  <c:v>7.1833333333333337E-6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D-4B4E-AA19-4444E6BA65E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'Death Var'!$Q$2:$Q$48</c:f>
              <c:numCache>
                <c:formatCode>0.000000%</c:formatCode>
                <c:ptCount val="47"/>
                <c:pt idx="0">
                  <c:v>0</c:v>
                </c:pt>
                <c:pt idx="1">
                  <c:v>2.1739130434782609E-8</c:v>
                </c:pt>
                <c:pt idx="2">
                  <c:v>2.1739130434782609E-8</c:v>
                </c:pt>
                <c:pt idx="3">
                  <c:v>2.1739130434782609E-8</c:v>
                </c:pt>
                <c:pt idx="4">
                  <c:v>1.0869565217391305E-7</c:v>
                </c:pt>
                <c:pt idx="5">
                  <c:v>4.3478260869565219E-8</c:v>
                </c:pt>
                <c:pt idx="6">
                  <c:v>1.5217391304347825E-7</c:v>
                </c:pt>
                <c:pt idx="7">
                  <c:v>2.8260869565217391E-7</c:v>
                </c:pt>
                <c:pt idx="8">
                  <c:v>1.3043478260869566E-7</c:v>
                </c:pt>
                <c:pt idx="9">
                  <c:v>4.1304347826086954E-7</c:v>
                </c:pt>
                <c:pt idx="10">
                  <c:v>6.7391304347826085E-7</c:v>
                </c:pt>
                <c:pt idx="11">
                  <c:v>1.0217391304347826E-6</c:v>
                </c:pt>
                <c:pt idx="12">
                  <c:v>1.3695652173913044E-6</c:v>
                </c:pt>
                <c:pt idx="13">
                  <c:v>2.1304347826086958E-6</c:v>
                </c:pt>
                <c:pt idx="14">
                  <c:v>1.0434782608695653E-6</c:v>
                </c:pt>
                <c:pt idx="15">
                  <c:v>4.1521739130434786E-6</c:v>
                </c:pt>
                <c:pt idx="16">
                  <c:v>2.2826086956521737E-6</c:v>
                </c:pt>
                <c:pt idx="17">
                  <c:v>4.1956521739130434E-6</c:v>
                </c:pt>
                <c:pt idx="18">
                  <c:v>5.6956521739130435E-6</c:v>
                </c:pt>
                <c:pt idx="19">
                  <c:v>6.2608695652173911E-6</c:v>
                </c:pt>
                <c:pt idx="20">
                  <c:v>8.1521739130434775E-6</c:v>
                </c:pt>
                <c:pt idx="21">
                  <c:v>9.8043478260869563E-6</c:v>
                </c:pt>
                <c:pt idx="22">
                  <c:v>1.7043478260869566E-5</c:v>
                </c:pt>
                <c:pt idx="23">
                  <c:v>9.8695652173913045E-6</c:v>
                </c:pt>
                <c:pt idx="24">
                  <c:v>1.5413043478260871E-5</c:v>
                </c:pt>
                <c:pt idx="25">
                  <c:v>2.1391304347826088E-5</c:v>
                </c:pt>
                <c:pt idx="26">
                  <c:v>1.8347826086956523E-5</c:v>
                </c:pt>
                <c:pt idx="27">
                  <c:v>1.7847826086956521E-5</c:v>
                </c:pt>
                <c:pt idx="28">
                  <c:v>1.9847826086956522E-5</c:v>
                </c:pt>
                <c:pt idx="29">
                  <c:v>1.6260869565217392E-5</c:v>
                </c:pt>
                <c:pt idx="30">
                  <c:v>1.45E-5</c:v>
                </c:pt>
                <c:pt idx="31">
                  <c:v>4.493478260869565E-5</c:v>
                </c:pt>
                <c:pt idx="32">
                  <c:v>1.1869565217391304E-5</c:v>
                </c:pt>
                <c:pt idx="33">
                  <c:v>1.682608695652174E-5</c:v>
                </c:pt>
                <c:pt idx="34">
                  <c:v>1.7891304347826087E-5</c:v>
                </c:pt>
                <c:pt idx="35">
                  <c:v>1.5304347826086958E-5</c:v>
                </c:pt>
                <c:pt idx="36">
                  <c:v>1.3652173913043479E-5</c:v>
                </c:pt>
                <c:pt idx="37">
                  <c:v>1.682608695652174E-5</c:v>
                </c:pt>
                <c:pt idx="38">
                  <c:v>1.3782608695652174E-5</c:v>
                </c:pt>
                <c:pt idx="39">
                  <c:v>1.141304347826087E-5</c:v>
                </c:pt>
                <c:pt idx="40">
                  <c:v>1.3108695652173912E-5</c:v>
                </c:pt>
                <c:pt idx="41">
                  <c:v>1.1891304347826087E-5</c:v>
                </c:pt>
                <c:pt idx="42">
                  <c:v>1.0847826086956522E-5</c:v>
                </c:pt>
                <c:pt idx="43">
                  <c:v>9.8478260869565212E-6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2D-4B4E-AA19-4444E6BA65E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'Death Var'!$X$2:$X$43</c:f>
              <c:numCache>
                <c:formatCode>0.00000%</c:formatCode>
                <c:ptCount val="42"/>
                <c:pt idx="0">
                  <c:v>0</c:v>
                </c:pt>
                <c:pt idx="1">
                  <c:v>1.5151515151515152E-8</c:v>
                </c:pt>
                <c:pt idx="2">
                  <c:v>0</c:v>
                </c:pt>
                <c:pt idx="3">
                  <c:v>1.5151515151515152E-8</c:v>
                </c:pt>
                <c:pt idx="4">
                  <c:v>3.0303030303030305E-8</c:v>
                </c:pt>
                <c:pt idx="5">
                  <c:v>1.5151515151515152E-8</c:v>
                </c:pt>
                <c:pt idx="6">
                  <c:v>3.0303030303030305E-8</c:v>
                </c:pt>
                <c:pt idx="7">
                  <c:v>3.0303030303030305E-8</c:v>
                </c:pt>
                <c:pt idx="8">
                  <c:v>1.5151515151515152E-8</c:v>
                </c:pt>
                <c:pt idx="9">
                  <c:v>1.5151515151515152E-7</c:v>
                </c:pt>
                <c:pt idx="10">
                  <c:v>2.1212121212121213E-7</c:v>
                </c:pt>
                <c:pt idx="11">
                  <c:v>3.0303030303030305E-7</c:v>
                </c:pt>
                <c:pt idx="12">
                  <c:v>2.4242424242424244E-7</c:v>
                </c:pt>
                <c:pt idx="13">
                  <c:v>4.9999999999999998E-7</c:v>
                </c:pt>
                <c:pt idx="14">
                  <c:v>6.060606060606061E-7</c:v>
                </c:pt>
                <c:pt idx="15">
                  <c:v>4.9999999999999998E-7</c:v>
                </c:pt>
                <c:pt idx="16">
                  <c:v>8.4848484848484854E-7</c:v>
                </c:pt>
                <c:pt idx="17">
                  <c:v>7.2727272727272732E-7</c:v>
                </c:pt>
                <c:pt idx="18">
                  <c:v>8.1818181818181823E-7</c:v>
                </c:pt>
                <c:pt idx="19">
                  <c:v>1.3181818181818182E-6</c:v>
                </c:pt>
                <c:pt idx="20">
                  <c:v>6.212121212121212E-7</c:v>
                </c:pt>
                <c:pt idx="21">
                  <c:v>1.7424242424242425E-6</c:v>
                </c:pt>
                <c:pt idx="22">
                  <c:v>2.7424242424242422E-6</c:v>
                </c:pt>
                <c:pt idx="23">
                  <c:v>3.939393939393939E-6</c:v>
                </c:pt>
                <c:pt idx="24">
                  <c:v>3.1666666666666667E-6</c:v>
                </c:pt>
                <c:pt idx="25">
                  <c:v>2.7272727272727272E-6</c:v>
                </c:pt>
                <c:pt idx="26">
                  <c:v>5.7727272727272731E-6</c:v>
                </c:pt>
                <c:pt idx="27">
                  <c:v>8.5303030303030308E-6</c:v>
                </c:pt>
                <c:pt idx="28">
                  <c:v>8.6212121212121216E-6</c:v>
                </c:pt>
                <c:pt idx="29">
                  <c:v>1.0363636363636364E-5</c:v>
                </c:pt>
                <c:pt idx="30">
                  <c:v>1.0727272727272727E-5</c:v>
                </c:pt>
                <c:pt idx="31">
                  <c:v>9.4090909090909097E-6</c:v>
                </c:pt>
                <c:pt idx="32">
                  <c:v>6.6515151515151512E-6</c:v>
                </c:pt>
                <c:pt idx="33">
                  <c:v>1.1909090909090909E-5</c:v>
                </c:pt>
                <c:pt idx="34">
                  <c:v>1.4212121212121212E-5</c:v>
                </c:pt>
                <c:pt idx="35">
                  <c:v>1.3348484848484849E-5</c:v>
                </c:pt>
                <c:pt idx="36">
                  <c:v>1.4848484848484848E-5</c:v>
                </c:pt>
                <c:pt idx="37">
                  <c:v>1.3893939393939394E-5</c:v>
                </c:pt>
                <c:pt idx="38">
                  <c:v>1.1166666666666666E-5</c:v>
                </c:pt>
                <c:pt idx="39">
                  <c:v>1.0863636363636364E-5</c:v>
                </c:pt>
                <c:pt idx="40">
                  <c:v>1.1787878787878788E-5</c:v>
                </c:pt>
                <c:pt idx="41">
                  <c:v>1.1530303030303031E-5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2-408F-937C-8F9279062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</a:t>
            </a:r>
            <a:r>
              <a:rPr lang="pt-BR" baseline="0"/>
              <a:t> Mortes ponderada pela População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 Var'!$E$1</c:f>
              <c:strCache>
                <c:ptCount val="1"/>
                <c:pt idx="0">
                  <c:v>USA death 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'Death Var'!$E$2:$E$43</c:f>
              <c:numCache>
                <c:formatCode>0.0000000%</c:formatCode>
                <c:ptCount val="42"/>
                <c:pt idx="0">
                  <c:v>0</c:v>
                </c:pt>
                <c:pt idx="1">
                  <c:v>9.3749999999999996E-9</c:v>
                </c:pt>
                <c:pt idx="2">
                  <c:v>6.2499999999999997E-9</c:v>
                </c:pt>
                <c:pt idx="3">
                  <c:v>3.1249999999999999E-9</c:v>
                </c:pt>
                <c:pt idx="4">
                  <c:v>9.3749999999999996E-9</c:v>
                </c:pt>
                <c:pt idx="5">
                  <c:v>1.2499999999999999E-8</c:v>
                </c:pt>
                <c:pt idx="6">
                  <c:v>9.3749999999999996E-9</c:v>
                </c:pt>
                <c:pt idx="7">
                  <c:v>1.2499999999999999E-8</c:v>
                </c:pt>
                <c:pt idx="8">
                  <c:v>1.2499999999999999E-8</c:v>
                </c:pt>
                <c:pt idx="9">
                  <c:v>2.4999999999999999E-8</c:v>
                </c:pt>
                <c:pt idx="10">
                  <c:v>9.3749999999999996E-9</c:v>
                </c:pt>
                <c:pt idx="11">
                  <c:v>2.4999999999999999E-8</c:v>
                </c:pt>
                <c:pt idx="12">
                  <c:v>2.4999999999999999E-8</c:v>
                </c:pt>
                <c:pt idx="13">
                  <c:v>3.4375000000000002E-8</c:v>
                </c:pt>
                <c:pt idx="14">
                  <c:v>5.6249999999999997E-8</c:v>
                </c:pt>
                <c:pt idx="15">
                  <c:v>7.1875E-8</c:v>
                </c:pt>
                <c:pt idx="16">
                  <c:v>1.2812499999999999E-7</c:v>
                </c:pt>
                <c:pt idx="17">
                  <c:v>1.7812499999999999E-7</c:v>
                </c:pt>
                <c:pt idx="18">
                  <c:v>1.5312499999999999E-7</c:v>
                </c:pt>
                <c:pt idx="19">
                  <c:v>1.4375E-7</c:v>
                </c:pt>
                <c:pt idx="20">
                  <c:v>3.6562499999999999E-7</c:v>
                </c:pt>
                <c:pt idx="21">
                  <c:v>3.15625E-7</c:v>
                </c:pt>
                <c:pt idx="22">
                  <c:v>8.1249999999999995E-7</c:v>
                </c:pt>
                <c:pt idx="23">
                  <c:v>4.0624999999999997E-7</c:v>
                </c:pt>
                <c:pt idx="24">
                  <c:v>8.3437499999999995E-7</c:v>
                </c:pt>
                <c:pt idx="25">
                  <c:v>1.6125E-6</c:v>
                </c:pt>
                <c:pt idx="26">
                  <c:v>9.84375E-7</c:v>
                </c:pt>
                <c:pt idx="27">
                  <c:v>1.4874999999999999E-6</c:v>
                </c:pt>
                <c:pt idx="28">
                  <c:v>1.465625E-6</c:v>
                </c:pt>
                <c:pt idx="29">
                  <c:v>2.509375E-6</c:v>
                </c:pt>
                <c:pt idx="30">
                  <c:v>2.9906249999999998E-6</c:v>
                </c:pt>
                <c:pt idx="31">
                  <c:v>3.4187500000000001E-6</c:v>
                </c:pt>
                <c:pt idx="32">
                  <c:v>4.95E-6</c:v>
                </c:pt>
                <c:pt idx="33">
                  <c:v>2.978125E-6</c:v>
                </c:pt>
                <c:pt idx="34">
                  <c:v>3.7249999999999999E-6</c:v>
                </c:pt>
                <c:pt idx="35">
                  <c:v>4.1343749999999997E-6</c:v>
                </c:pt>
                <c:pt idx="36">
                  <c:v>6.1937499999999998E-6</c:v>
                </c:pt>
                <c:pt idx="37">
                  <c:v>5.1000000000000003E-6</c:v>
                </c:pt>
                <c:pt idx="38">
                  <c:v>6.9968749999999998E-6</c:v>
                </c:pt>
                <c:pt idx="39">
                  <c:v>6.3593750000000004E-6</c:v>
                </c:pt>
                <c:pt idx="40">
                  <c:v>5.7187500000000001E-6</c:v>
                </c:pt>
                <c:pt idx="41">
                  <c:v>4.3093749999999997E-6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7-443B-B4A0-FF08816C774E}"/>
            </c:ext>
          </c:extLst>
        </c:ser>
        <c:ser>
          <c:idx val="1"/>
          <c:order val="1"/>
          <c:tx>
            <c:strRef>
              <c:f>'Death Var'!$I$1</c:f>
              <c:strCache>
                <c:ptCount val="1"/>
                <c:pt idx="0">
                  <c:v>BRA death var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'Death Var'!$I$2:$I$38</c:f>
              <c:numCache>
                <c:formatCode>0.0000000%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4.761904761904762E-9</c:v>
                </c:pt>
                <c:pt idx="5">
                  <c:v>1.4285714285714286E-8</c:v>
                </c:pt>
                <c:pt idx="6">
                  <c:v>1.9047619047619048E-8</c:v>
                </c:pt>
                <c:pt idx="7">
                  <c:v>3.3333333333333334E-8</c:v>
                </c:pt>
                <c:pt idx="8">
                  <c:v>3.3333333333333334E-8</c:v>
                </c:pt>
                <c:pt idx="9">
                  <c:v>4.2857142857142858E-8</c:v>
                </c:pt>
                <c:pt idx="10">
                  <c:v>5.7142857142857144E-8</c:v>
                </c:pt>
                <c:pt idx="11">
                  <c:v>5.2380952380952382E-8</c:v>
                </c:pt>
                <c:pt idx="12">
                  <c:v>9.523809523809524E-8</c:v>
                </c:pt>
                <c:pt idx="13">
                  <c:v>7.1428571428571423E-8</c:v>
                </c:pt>
                <c:pt idx="14">
                  <c:v>1.0476190476190476E-7</c:v>
                </c:pt>
                <c:pt idx="15">
                  <c:v>1.0476190476190476E-7</c:v>
                </c:pt>
                <c:pt idx="16">
                  <c:v>1.0952380952380952E-7</c:v>
                </c:pt>
                <c:pt idx="17">
                  <c:v>1.9999999999999999E-7</c:v>
                </c:pt>
                <c:pt idx="18">
                  <c:v>1.8571428571428572E-7</c:v>
                </c:pt>
                <c:pt idx="19">
                  <c:v>2.8095238095238096E-7</c:v>
                </c:pt>
                <c:pt idx="20">
                  <c:v>2.8571428571428569E-7</c:v>
                </c:pt>
                <c:pt idx="21">
                  <c:v>3.4285714285714286E-7</c:v>
                </c:pt>
                <c:pt idx="22">
                  <c:v>2.6190476190476189E-7</c:v>
                </c:pt>
                <c:pt idx="23">
                  <c:v>3.1904761904761906E-7</c:v>
                </c:pt>
                <c:pt idx="24">
                  <c:v>5.4285714285714291E-7</c:v>
                </c:pt>
                <c:pt idx="25">
                  <c:v>6.3333333333333334E-7</c:v>
                </c:pt>
                <c:pt idx="26">
                  <c:v>6.7142857142857138E-7</c:v>
                </c:pt>
                <c:pt idx="27">
                  <c:v>6.3333333333333334E-7</c:v>
                </c:pt>
                <c:pt idx="28">
                  <c:v>3.1904761904761906E-7</c:v>
                </c:pt>
                <c:pt idx="29">
                  <c:v>3.9047619047619047E-7</c:v>
                </c:pt>
                <c:pt idx="30">
                  <c:v>4.9999999999999998E-7</c:v>
                </c:pt>
                <c:pt idx="31">
                  <c:v>9.7142857142857148E-7</c:v>
                </c:pt>
                <c:pt idx="32">
                  <c:v>9.7142857142857148E-7</c:v>
                </c:pt>
                <c:pt idx="33">
                  <c:v>8.9523809523809528E-7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7-443B-B4A0-FF08816C7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76344"/>
        <c:axId val="815977000"/>
      </c:lineChart>
      <c:catAx>
        <c:axId val="815976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7000"/>
        <c:crosses val="autoZero"/>
        <c:auto val="1"/>
        <c:lblAlgn val="ctr"/>
        <c:lblOffset val="100"/>
        <c:noMultiLvlLbl val="0"/>
      </c:catAx>
      <c:valAx>
        <c:axId val="8159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76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Var'!$G$2:$G$44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  <c:pt idx="29">
                  <c:v>1223</c:v>
                </c:pt>
                <c:pt idx="30">
                  <c:v>1328</c:v>
                </c:pt>
                <c:pt idx="31">
                  <c:v>1532</c:v>
                </c:pt>
                <c:pt idx="32">
                  <c:v>1736</c:v>
                </c:pt>
                <c:pt idx="33">
                  <c:v>1924</c:v>
                </c:pt>
              </c:numCache>
            </c:numRef>
          </c:xVal>
          <c:yVal>
            <c:numRef>
              <c:f>'Death Var'!$H$2:$H$44</c:f>
              <c:numCache>
                <c:formatCode>0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  <c:pt idx="29">
                  <c:v>82</c:v>
                </c:pt>
                <c:pt idx="30">
                  <c:v>105</c:v>
                </c:pt>
                <c:pt idx="31">
                  <c:v>204</c:v>
                </c:pt>
                <c:pt idx="32">
                  <c:v>204</c:v>
                </c:pt>
                <c:pt idx="33">
                  <c:v>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E-4F5E-8FB1-ED8FF6777337}"/>
            </c:ext>
          </c:extLst>
        </c:ser>
        <c:ser>
          <c:idx val="1"/>
          <c:order val="1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3E-4F5E-8FB1-ED8FF677733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Var'!$C$2:$C$48</c:f>
              <c:numCache>
                <c:formatCode>General</c:formatCode>
                <c:ptCount val="47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  <c:pt idx="42">
                  <c:v>23640</c:v>
                </c:pt>
                <c:pt idx="43">
                  <c:v>26047</c:v>
                </c:pt>
                <c:pt idx="44">
                  <c:v>28414</c:v>
                </c:pt>
              </c:numCache>
            </c:numRef>
          </c:xVal>
          <c:yVal>
            <c:numRef>
              <c:f>'Death Var'!$D$2:$D$48</c:f>
              <c:numCache>
                <c:formatCode>0</c:formatCode>
                <c:ptCount val="4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  <c:pt idx="42">
                  <c:v>1684</c:v>
                </c:pt>
                <c:pt idx="43">
                  <c:v>2407</c:v>
                </c:pt>
                <c:pt idx="44">
                  <c:v>2367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3E-4F5E-8FB1-ED8FF677733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3E-4F5E-8FB1-ED8FF6777337}"/>
            </c:ext>
          </c:extLst>
        </c:ser>
        <c:ser>
          <c:idx val="4"/>
          <c:order val="4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93E-4F5E-8FB1-ED8FF677733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Var'!$V$2:$V$43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  <c:pt idx="39">
                  <c:v>11329</c:v>
                </c:pt>
                <c:pt idx="40">
                  <c:v>12107</c:v>
                </c:pt>
                <c:pt idx="41">
                  <c:v>12868</c:v>
                </c:pt>
              </c:numCache>
            </c:numRef>
          </c:xVal>
          <c:yVal>
            <c:numRef>
              <c:f>'Death Var'!$W$2:$W$43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  <c:pt idx="39">
                  <c:v>717</c:v>
                </c:pt>
                <c:pt idx="40">
                  <c:v>778</c:v>
                </c:pt>
                <c:pt idx="41">
                  <c:v>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12-41EB-A599-FCEF6752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Brasil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'Death Var'!$G$2:$G$30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7</c:v>
                </c:pt>
                <c:pt idx="6">
                  <c:v>11</c:v>
                </c:pt>
                <c:pt idx="7">
                  <c:v>18</c:v>
                </c:pt>
                <c:pt idx="8">
                  <c:v>25</c:v>
                </c:pt>
                <c:pt idx="9">
                  <c:v>34</c:v>
                </c:pt>
                <c:pt idx="10">
                  <c:v>46</c:v>
                </c:pt>
                <c:pt idx="11">
                  <c:v>57</c:v>
                </c:pt>
                <c:pt idx="12">
                  <c:v>77</c:v>
                </c:pt>
                <c:pt idx="13">
                  <c:v>92</c:v>
                </c:pt>
                <c:pt idx="14">
                  <c:v>114</c:v>
                </c:pt>
                <c:pt idx="15">
                  <c:v>136</c:v>
                </c:pt>
                <c:pt idx="16">
                  <c:v>159</c:v>
                </c:pt>
                <c:pt idx="17">
                  <c:v>201</c:v>
                </c:pt>
                <c:pt idx="18">
                  <c:v>240</c:v>
                </c:pt>
                <c:pt idx="19">
                  <c:v>299</c:v>
                </c:pt>
                <c:pt idx="20">
                  <c:v>359</c:v>
                </c:pt>
                <c:pt idx="21">
                  <c:v>431</c:v>
                </c:pt>
                <c:pt idx="22">
                  <c:v>486</c:v>
                </c:pt>
                <c:pt idx="23">
                  <c:v>553</c:v>
                </c:pt>
                <c:pt idx="24">
                  <c:v>667</c:v>
                </c:pt>
                <c:pt idx="25">
                  <c:v>800</c:v>
                </c:pt>
                <c:pt idx="26">
                  <c:v>941</c:v>
                </c:pt>
                <c:pt idx="27">
                  <c:v>1074</c:v>
                </c:pt>
                <c:pt idx="28">
                  <c:v>1141</c:v>
                </c:pt>
              </c:numCache>
            </c:numRef>
          </c:xVal>
          <c:yVal>
            <c:numRef>
              <c:f>'Death Var'!$H$2:$H$30</c:f>
              <c:numCache>
                <c:formatCode>0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9</c:v>
                </c:pt>
                <c:pt idx="10">
                  <c:v>12</c:v>
                </c:pt>
                <c:pt idx="11">
                  <c:v>11</c:v>
                </c:pt>
                <c:pt idx="12">
                  <c:v>20</c:v>
                </c:pt>
                <c:pt idx="13">
                  <c:v>15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42</c:v>
                </c:pt>
                <c:pt idx="18">
                  <c:v>39</c:v>
                </c:pt>
                <c:pt idx="19">
                  <c:v>59</c:v>
                </c:pt>
                <c:pt idx="20">
                  <c:v>60</c:v>
                </c:pt>
                <c:pt idx="21">
                  <c:v>72</c:v>
                </c:pt>
                <c:pt idx="22">
                  <c:v>55</c:v>
                </c:pt>
                <c:pt idx="23">
                  <c:v>67</c:v>
                </c:pt>
                <c:pt idx="24">
                  <c:v>114</c:v>
                </c:pt>
                <c:pt idx="25">
                  <c:v>133</c:v>
                </c:pt>
                <c:pt idx="26">
                  <c:v>141</c:v>
                </c:pt>
                <c:pt idx="27">
                  <c:v>133</c:v>
                </c:pt>
                <c:pt idx="28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D0-4287-920D-172752407D4D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'Death Var'!$C$2:$C$43</c:f>
              <c:numCache>
                <c:formatCode>General</c:formatCode>
                <c:ptCount val="42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12</c:v>
                </c:pt>
                <c:pt idx="4">
                  <c:v>15</c:v>
                </c:pt>
                <c:pt idx="5">
                  <c:v>19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38</c:v>
                </c:pt>
                <c:pt idx="10">
                  <c:v>41</c:v>
                </c:pt>
                <c:pt idx="11">
                  <c:v>49</c:v>
                </c:pt>
                <c:pt idx="12">
                  <c:v>57</c:v>
                </c:pt>
                <c:pt idx="13">
                  <c:v>68</c:v>
                </c:pt>
                <c:pt idx="14">
                  <c:v>86</c:v>
                </c:pt>
                <c:pt idx="15">
                  <c:v>109</c:v>
                </c:pt>
                <c:pt idx="16">
                  <c:v>150</c:v>
                </c:pt>
                <c:pt idx="17">
                  <c:v>207</c:v>
                </c:pt>
                <c:pt idx="18">
                  <c:v>256</c:v>
                </c:pt>
                <c:pt idx="19">
                  <c:v>302</c:v>
                </c:pt>
                <c:pt idx="20">
                  <c:v>419</c:v>
                </c:pt>
                <c:pt idx="21">
                  <c:v>520</c:v>
                </c:pt>
                <c:pt idx="22">
                  <c:v>780</c:v>
                </c:pt>
                <c:pt idx="23">
                  <c:v>910</c:v>
                </c:pt>
                <c:pt idx="24">
                  <c:v>1177</c:v>
                </c:pt>
                <c:pt idx="25">
                  <c:v>1693</c:v>
                </c:pt>
                <c:pt idx="26">
                  <c:v>2008</c:v>
                </c:pt>
                <c:pt idx="27">
                  <c:v>2484</c:v>
                </c:pt>
                <c:pt idx="28">
                  <c:v>2953</c:v>
                </c:pt>
                <c:pt idx="29">
                  <c:v>3756</c:v>
                </c:pt>
                <c:pt idx="30">
                  <c:v>4713</c:v>
                </c:pt>
                <c:pt idx="31">
                  <c:v>5807</c:v>
                </c:pt>
                <c:pt idx="32">
                  <c:v>7391</c:v>
                </c:pt>
                <c:pt idx="33">
                  <c:v>8344</c:v>
                </c:pt>
                <c:pt idx="34">
                  <c:v>9536</c:v>
                </c:pt>
                <c:pt idx="35">
                  <c:v>10859</c:v>
                </c:pt>
                <c:pt idx="36">
                  <c:v>12841</c:v>
                </c:pt>
                <c:pt idx="37">
                  <c:v>14473</c:v>
                </c:pt>
                <c:pt idx="38">
                  <c:v>16712</c:v>
                </c:pt>
                <c:pt idx="39">
                  <c:v>18747</c:v>
                </c:pt>
                <c:pt idx="40">
                  <c:v>20577</c:v>
                </c:pt>
                <c:pt idx="41">
                  <c:v>21956</c:v>
                </c:pt>
              </c:numCache>
            </c:numRef>
          </c:xVal>
          <c:yVal>
            <c:numRef>
              <c:f>'Death Var'!$D$2:$D$43</c:f>
              <c:numCache>
                <c:formatCode>0</c:formatCode>
                <c:ptCount val="4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18</c:v>
                </c:pt>
                <c:pt idx="15">
                  <c:v>23</c:v>
                </c:pt>
                <c:pt idx="16">
                  <c:v>41</c:v>
                </c:pt>
                <c:pt idx="17">
                  <c:v>57</c:v>
                </c:pt>
                <c:pt idx="18">
                  <c:v>49</c:v>
                </c:pt>
                <c:pt idx="19">
                  <c:v>46</c:v>
                </c:pt>
                <c:pt idx="20">
                  <c:v>117</c:v>
                </c:pt>
                <c:pt idx="21">
                  <c:v>101</c:v>
                </c:pt>
                <c:pt idx="22">
                  <c:v>260</c:v>
                </c:pt>
                <c:pt idx="23">
                  <c:v>130</c:v>
                </c:pt>
                <c:pt idx="24">
                  <c:v>267</c:v>
                </c:pt>
                <c:pt idx="25">
                  <c:v>516</c:v>
                </c:pt>
                <c:pt idx="26">
                  <c:v>315</c:v>
                </c:pt>
                <c:pt idx="27">
                  <c:v>476</c:v>
                </c:pt>
                <c:pt idx="28">
                  <c:v>469</c:v>
                </c:pt>
                <c:pt idx="29">
                  <c:v>803</c:v>
                </c:pt>
                <c:pt idx="30">
                  <c:v>957</c:v>
                </c:pt>
                <c:pt idx="31">
                  <c:v>1094</c:v>
                </c:pt>
                <c:pt idx="32">
                  <c:v>1584</c:v>
                </c:pt>
                <c:pt idx="33">
                  <c:v>953</c:v>
                </c:pt>
                <c:pt idx="34">
                  <c:v>1192</c:v>
                </c:pt>
                <c:pt idx="35">
                  <c:v>1323</c:v>
                </c:pt>
                <c:pt idx="36">
                  <c:v>1982</c:v>
                </c:pt>
                <c:pt idx="37">
                  <c:v>1632</c:v>
                </c:pt>
                <c:pt idx="38">
                  <c:v>2239</c:v>
                </c:pt>
                <c:pt idx="39">
                  <c:v>2035</c:v>
                </c:pt>
                <c:pt idx="40">
                  <c:v>1830</c:v>
                </c:pt>
                <c:pt idx="41">
                  <c:v>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0-4287-920D-172752407D4D}"/>
            </c:ext>
          </c:extLst>
        </c:ser>
        <c:ser>
          <c:idx val="5"/>
          <c:order val="2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'Death Var'!$V$2:$V$40</c:f>
              <c:numCache>
                <c:formatCode>General</c:formatCode>
                <c:ptCount val="3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21</c:v>
                </c:pt>
                <c:pt idx="10">
                  <c:v>35</c:v>
                </c:pt>
                <c:pt idx="11">
                  <c:v>55</c:v>
                </c:pt>
                <c:pt idx="12">
                  <c:v>71</c:v>
                </c:pt>
                <c:pt idx="13">
                  <c:v>104</c:v>
                </c:pt>
                <c:pt idx="14">
                  <c:v>144</c:v>
                </c:pt>
                <c:pt idx="15">
                  <c:v>177</c:v>
                </c:pt>
                <c:pt idx="16">
                  <c:v>233</c:v>
                </c:pt>
                <c:pt idx="17">
                  <c:v>281</c:v>
                </c:pt>
                <c:pt idx="18">
                  <c:v>335</c:v>
                </c:pt>
                <c:pt idx="19">
                  <c:v>422</c:v>
                </c:pt>
                <c:pt idx="20">
                  <c:v>463</c:v>
                </c:pt>
                <c:pt idx="21">
                  <c:v>578</c:v>
                </c:pt>
                <c:pt idx="22">
                  <c:v>759</c:v>
                </c:pt>
                <c:pt idx="23">
                  <c:v>1019</c:v>
                </c:pt>
                <c:pt idx="24">
                  <c:v>1228</c:v>
                </c:pt>
                <c:pt idx="25">
                  <c:v>1408</c:v>
                </c:pt>
                <c:pt idx="26">
                  <c:v>1789</c:v>
                </c:pt>
                <c:pt idx="27">
                  <c:v>2352</c:v>
                </c:pt>
                <c:pt idx="28">
                  <c:v>2921</c:v>
                </c:pt>
                <c:pt idx="29">
                  <c:v>3605</c:v>
                </c:pt>
                <c:pt idx="30">
                  <c:v>4313</c:v>
                </c:pt>
                <c:pt idx="31">
                  <c:v>4934</c:v>
                </c:pt>
                <c:pt idx="32">
                  <c:v>5373</c:v>
                </c:pt>
                <c:pt idx="33">
                  <c:v>6159</c:v>
                </c:pt>
                <c:pt idx="34">
                  <c:v>7097</c:v>
                </c:pt>
                <c:pt idx="35">
                  <c:v>7978</c:v>
                </c:pt>
                <c:pt idx="36">
                  <c:v>8958</c:v>
                </c:pt>
                <c:pt idx="37">
                  <c:v>9875</c:v>
                </c:pt>
                <c:pt idx="38">
                  <c:v>10612</c:v>
                </c:pt>
              </c:numCache>
            </c:numRef>
          </c:xVal>
          <c:yVal>
            <c:numRef>
              <c:f>'Death Var'!$W$2:$W$40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10</c:v>
                </c:pt>
                <c:pt idx="10">
                  <c:v>14</c:v>
                </c:pt>
                <c:pt idx="11">
                  <c:v>20</c:v>
                </c:pt>
                <c:pt idx="12">
                  <c:v>16</c:v>
                </c:pt>
                <c:pt idx="13">
                  <c:v>33</c:v>
                </c:pt>
                <c:pt idx="14">
                  <c:v>40</c:v>
                </c:pt>
                <c:pt idx="15">
                  <c:v>33</c:v>
                </c:pt>
                <c:pt idx="16">
                  <c:v>56</c:v>
                </c:pt>
                <c:pt idx="17">
                  <c:v>48</c:v>
                </c:pt>
                <c:pt idx="18">
                  <c:v>54</c:v>
                </c:pt>
                <c:pt idx="19">
                  <c:v>87</c:v>
                </c:pt>
                <c:pt idx="20">
                  <c:v>41</c:v>
                </c:pt>
                <c:pt idx="21">
                  <c:v>115</c:v>
                </c:pt>
                <c:pt idx="22">
                  <c:v>181</c:v>
                </c:pt>
                <c:pt idx="23">
                  <c:v>260</c:v>
                </c:pt>
                <c:pt idx="24">
                  <c:v>209</c:v>
                </c:pt>
                <c:pt idx="25">
                  <c:v>180</c:v>
                </c:pt>
                <c:pt idx="26">
                  <c:v>381</c:v>
                </c:pt>
                <c:pt idx="27">
                  <c:v>563</c:v>
                </c:pt>
                <c:pt idx="28">
                  <c:v>569</c:v>
                </c:pt>
                <c:pt idx="29">
                  <c:v>684</c:v>
                </c:pt>
                <c:pt idx="30">
                  <c:v>708</c:v>
                </c:pt>
                <c:pt idx="31">
                  <c:v>621</c:v>
                </c:pt>
                <c:pt idx="32">
                  <c:v>439</c:v>
                </c:pt>
                <c:pt idx="33">
                  <c:v>786</c:v>
                </c:pt>
                <c:pt idx="34">
                  <c:v>938</c:v>
                </c:pt>
                <c:pt idx="35">
                  <c:v>881</c:v>
                </c:pt>
                <c:pt idx="36">
                  <c:v>980</c:v>
                </c:pt>
                <c:pt idx="37">
                  <c:v>917</c:v>
                </c:pt>
                <c:pt idx="38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0-4287-920D-17275240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469816272965873E-2"/>
          <c:y val="5.0925925925925923E-2"/>
          <c:w val="0.83953018372703414"/>
          <c:h val="0.8416746864975212"/>
        </c:manualLayout>
      </c:layout>
      <c:scatterChart>
        <c:scatterStyle val="smoothMarker"/>
        <c:varyColors val="0"/>
        <c:ser>
          <c:idx val="1"/>
          <c:order val="0"/>
          <c:tx>
            <c:v>Italy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'Death Var'!$K$2:$K$59</c:f>
              <c:numCache>
                <c:formatCode>General</c:formatCode>
                <c:ptCount val="58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12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41</c:v>
                </c:pt>
                <c:pt idx="8">
                  <c:v>52</c:v>
                </c:pt>
                <c:pt idx="9">
                  <c:v>79</c:v>
                </c:pt>
                <c:pt idx="10">
                  <c:v>107</c:v>
                </c:pt>
                <c:pt idx="11">
                  <c:v>148</c:v>
                </c:pt>
                <c:pt idx="12">
                  <c:v>197</c:v>
                </c:pt>
                <c:pt idx="13">
                  <c:v>233</c:v>
                </c:pt>
                <c:pt idx="14">
                  <c:v>366</c:v>
                </c:pt>
                <c:pt idx="15">
                  <c:v>463</c:v>
                </c:pt>
                <c:pt idx="16">
                  <c:v>631</c:v>
                </c:pt>
                <c:pt idx="17">
                  <c:v>827</c:v>
                </c:pt>
                <c:pt idx="18">
                  <c:v>1016</c:v>
                </c:pt>
                <c:pt idx="19">
                  <c:v>1266</c:v>
                </c:pt>
                <c:pt idx="20">
                  <c:v>1441</c:v>
                </c:pt>
                <c:pt idx="21">
                  <c:v>1809</c:v>
                </c:pt>
                <c:pt idx="22">
                  <c:v>2158</c:v>
                </c:pt>
                <c:pt idx="23">
                  <c:v>2503</c:v>
                </c:pt>
                <c:pt idx="24">
                  <c:v>2978</c:v>
                </c:pt>
                <c:pt idx="25">
                  <c:v>3405</c:v>
                </c:pt>
                <c:pt idx="26">
                  <c:v>4032</c:v>
                </c:pt>
                <c:pt idx="27">
                  <c:v>4825</c:v>
                </c:pt>
                <c:pt idx="28">
                  <c:v>5476</c:v>
                </c:pt>
                <c:pt idx="29">
                  <c:v>6077</c:v>
                </c:pt>
                <c:pt idx="30">
                  <c:v>6820</c:v>
                </c:pt>
                <c:pt idx="31">
                  <c:v>7503</c:v>
                </c:pt>
                <c:pt idx="32">
                  <c:v>8215</c:v>
                </c:pt>
                <c:pt idx="33">
                  <c:v>9134</c:v>
                </c:pt>
                <c:pt idx="34">
                  <c:v>10023</c:v>
                </c:pt>
                <c:pt idx="35">
                  <c:v>10779</c:v>
                </c:pt>
                <c:pt idx="36">
                  <c:v>11591</c:v>
                </c:pt>
                <c:pt idx="37">
                  <c:v>12428</c:v>
                </c:pt>
                <c:pt idx="38">
                  <c:v>13155</c:v>
                </c:pt>
                <c:pt idx="39">
                  <c:v>13915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</c:numCache>
            </c:numRef>
          </c:xVal>
          <c:yVal>
            <c:numRef>
              <c:f>'Death Var'!$L$2:$L$59</c:f>
              <c:numCache>
                <c:formatCode>General</c:formatCode>
                <c:ptCount val="58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11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712</c:v>
                </c:pt>
                <c:pt idx="33">
                  <c:v>919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1447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D-4857-90AE-09974948CB1B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'Death Var'!$O$2:$O$40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17</c:v>
                </c:pt>
                <c:pt idx="7">
                  <c:v>30</c:v>
                </c:pt>
                <c:pt idx="8">
                  <c:v>36</c:v>
                </c:pt>
                <c:pt idx="9">
                  <c:v>55</c:v>
                </c:pt>
                <c:pt idx="10">
                  <c:v>86</c:v>
                </c:pt>
                <c:pt idx="11">
                  <c:v>133</c:v>
                </c:pt>
                <c:pt idx="12">
                  <c:v>196</c:v>
                </c:pt>
                <c:pt idx="13">
                  <c:v>294</c:v>
                </c:pt>
                <c:pt idx="14">
                  <c:v>342</c:v>
                </c:pt>
                <c:pt idx="15">
                  <c:v>533</c:v>
                </c:pt>
                <c:pt idx="16">
                  <c:v>638</c:v>
                </c:pt>
                <c:pt idx="17">
                  <c:v>831</c:v>
                </c:pt>
                <c:pt idx="18">
                  <c:v>1093</c:v>
                </c:pt>
                <c:pt idx="19">
                  <c:v>1381</c:v>
                </c:pt>
                <c:pt idx="20">
                  <c:v>1756</c:v>
                </c:pt>
                <c:pt idx="21">
                  <c:v>2207</c:v>
                </c:pt>
                <c:pt idx="22">
                  <c:v>2991</c:v>
                </c:pt>
                <c:pt idx="23">
                  <c:v>3445</c:v>
                </c:pt>
                <c:pt idx="24">
                  <c:v>4154</c:v>
                </c:pt>
                <c:pt idx="25">
                  <c:v>5138</c:v>
                </c:pt>
                <c:pt idx="26">
                  <c:v>5982</c:v>
                </c:pt>
                <c:pt idx="27">
                  <c:v>6803</c:v>
                </c:pt>
                <c:pt idx="28">
                  <c:v>7716</c:v>
                </c:pt>
                <c:pt idx="29">
                  <c:v>8464</c:v>
                </c:pt>
                <c:pt idx="30">
                  <c:v>9131</c:v>
                </c:pt>
                <c:pt idx="31">
                  <c:v>11198</c:v>
                </c:pt>
                <c:pt idx="32">
                  <c:v>11744</c:v>
                </c:pt>
                <c:pt idx="33">
                  <c:v>12518</c:v>
                </c:pt>
                <c:pt idx="34">
                  <c:v>13341</c:v>
                </c:pt>
                <c:pt idx="35">
                  <c:v>14045</c:v>
                </c:pt>
                <c:pt idx="36">
                  <c:v>14673</c:v>
                </c:pt>
                <c:pt idx="37">
                  <c:v>15447</c:v>
                </c:pt>
                <c:pt idx="38">
                  <c:v>16081</c:v>
                </c:pt>
              </c:numCache>
            </c:numRef>
          </c:xVal>
          <c:yVal>
            <c:numRef>
              <c:f>'Death Var'!$P$2:$P$40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7</c:v>
                </c:pt>
                <c:pt idx="7">
                  <c:v>13</c:v>
                </c:pt>
                <c:pt idx="8">
                  <c:v>6</c:v>
                </c:pt>
                <c:pt idx="9">
                  <c:v>19</c:v>
                </c:pt>
                <c:pt idx="10">
                  <c:v>31</c:v>
                </c:pt>
                <c:pt idx="11">
                  <c:v>47</c:v>
                </c:pt>
                <c:pt idx="12">
                  <c:v>63</c:v>
                </c:pt>
                <c:pt idx="13">
                  <c:v>98</c:v>
                </c:pt>
                <c:pt idx="14">
                  <c:v>48</c:v>
                </c:pt>
                <c:pt idx="15">
                  <c:v>191</c:v>
                </c:pt>
                <c:pt idx="16">
                  <c:v>105</c:v>
                </c:pt>
                <c:pt idx="17">
                  <c:v>193</c:v>
                </c:pt>
                <c:pt idx="18">
                  <c:v>262</c:v>
                </c:pt>
                <c:pt idx="19">
                  <c:v>288</c:v>
                </c:pt>
                <c:pt idx="20">
                  <c:v>375</c:v>
                </c:pt>
                <c:pt idx="21">
                  <c:v>451</c:v>
                </c:pt>
                <c:pt idx="22">
                  <c:v>784</c:v>
                </c:pt>
                <c:pt idx="23">
                  <c:v>454</c:v>
                </c:pt>
                <c:pt idx="24">
                  <c:v>709</c:v>
                </c:pt>
                <c:pt idx="25">
                  <c:v>984</c:v>
                </c:pt>
                <c:pt idx="26">
                  <c:v>844</c:v>
                </c:pt>
                <c:pt idx="27">
                  <c:v>821</c:v>
                </c:pt>
                <c:pt idx="28">
                  <c:v>913</c:v>
                </c:pt>
                <c:pt idx="29">
                  <c:v>748</c:v>
                </c:pt>
                <c:pt idx="30">
                  <c:v>667</c:v>
                </c:pt>
                <c:pt idx="31">
                  <c:v>2067</c:v>
                </c:pt>
                <c:pt idx="32">
                  <c:v>546</c:v>
                </c:pt>
                <c:pt idx="33">
                  <c:v>774</c:v>
                </c:pt>
                <c:pt idx="34">
                  <c:v>823</c:v>
                </c:pt>
                <c:pt idx="35">
                  <c:v>704</c:v>
                </c:pt>
                <c:pt idx="36">
                  <c:v>628</c:v>
                </c:pt>
                <c:pt idx="37">
                  <c:v>774</c:v>
                </c:pt>
                <c:pt idx="38">
                  <c:v>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8D-4857-90AE-09974948CB1B}"/>
            </c:ext>
          </c:extLst>
        </c:ser>
        <c:ser>
          <c:idx val="4"/>
          <c:order val="2"/>
          <c:tx>
            <c:v>S Korea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'Death Var'!$S:$S</c:f>
              <c:strCache>
                <c:ptCount val="47"/>
                <c:pt idx="0">
                  <c:v>S Korea deaths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16</c:v>
                </c:pt>
                <c:pt idx="10">
                  <c:v>17</c:v>
                </c:pt>
                <c:pt idx="11">
                  <c:v>21</c:v>
                </c:pt>
                <c:pt idx="12">
                  <c:v>28</c:v>
                </c:pt>
                <c:pt idx="13">
                  <c:v>32</c:v>
                </c:pt>
                <c:pt idx="14">
                  <c:v>35</c:v>
                </c:pt>
                <c:pt idx="15">
                  <c:v>42</c:v>
                </c:pt>
                <c:pt idx="16">
                  <c:v>43</c:v>
                </c:pt>
                <c:pt idx="17">
                  <c:v>48</c:v>
                </c:pt>
                <c:pt idx="18">
                  <c:v>50</c:v>
                </c:pt>
                <c:pt idx="19">
                  <c:v>53</c:v>
                </c:pt>
                <c:pt idx="20">
                  <c:v>60</c:v>
                </c:pt>
                <c:pt idx="21">
                  <c:v>60</c:v>
                </c:pt>
                <c:pt idx="22">
                  <c:v>66</c:v>
                </c:pt>
                <c:pt idx="23">
                  <c:v>67</c:v>
                </c:pt>
                <c:pt idx="24">
                  <c:v>72</c:v>
                </c:pt>
                <c:pt idx="25">
                  <c:v>75</c:v>
                </c:pt>
                <c:pt idx="26">
                  <c:v>75</c:v>
                </c:pt>
                <c:pt idx="27">
                  <c:v>81</c:v>
                </c:pt>
                <c:pt idx="28">
                  <c:v>84</c:v>
                </c:pt>
                <c:pt idx="29">
                  <c:v>91</c:v>
                </c:pt>
                <c:pt idx="30">
                  <c:v>94</c:v>
                </c:pt>
                <c:pt idx="31">
                  <c:v>102</c:v>
                </c:pt>
                <c:pt idx="32">
                  <c:v>104</c:v>
                </c:pt>
                <c:pt idx="33">
                  <c:v>111</c:v>
                </c:pt>
                <c:pt idx="34">
                  <c:v>120</c:v>
                </c:pt>
                <c:pt idx="35">
                  <c:v>126</c:v>
                </c:pt>
                <c:pt idx="36">
                  <c:v>131</c:v>
                </c:pt>
                <c:pt idx="37">
                  <c:v>139</c:v>
                </c:pt>
                <c:pt idx="38">
                  <c:v>144</c:v>
                </c:pt>
                <c:pt idx="39">
                  <c:v>152</c:v>
                </c:pt>
                <c:pt idx="40">
                  <c:v>158</c:v>
                </c:pt>
                <c:pt idx="41">
                  <c:v>162</c:v>
                </c:pt>
                <c:pt idx="42">
                  <c:v>165</c:v>
                </c:pt>
                <c:pt idx="43">
                  <c:v>169</c:v>
                </c:pt>
                <c:pt idx="44">
                  <c:v>174</c:v>
                </c:pt>
                <c:pt idx="45">
                  <c:v>177</c:v>
                </c:pt>
                <c:pt idx="46">
                  <c:v>183</c:v>
                </c:pt>
              </c:strCache>
            </c:strRef>
          </c:xVal>
          <c:yVal>
            <c:numRef>
              <c:f>'Death Var'!$T:$T</c:f>
              <c:numCache>
                <c:formatCode>General</c:formatCode>
                <c:ptCount val="1048576"/>
                <c:pt idx="0" formatCode="0.000%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1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6</c:v>
                </c:pt>
                <c:pt idx="23">
                  <c:v>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  <c:pt idx="27">
                  <c:v>6</c:v>
                </c:pt>
                <c:pt idx="28">
                  <c:v>3</c:v>
                </c:pt>
                <c:pt idx="29">
                  <c:v>7</c:v>
                </c:pt>
                <c:pt idx="30">
                  <c:v>3</c:v>
                </c:pt>
                <c:pt idx="31">
                  <c:v>8</c:v>
                </c:pt>
                <c:pt idx="32">
                  <c:v>2</c:v>
                </c:pt>
                <c:pt idx="33">
                  <c:v>7</c:v>
                </c:pt>
                <c:pt idx="34">
                  <c:v>9</c:v>
                </c:pt>
                <c:pt idx="35">
                  <c:v>6</c:v>
                </c:pt>
                <c:pt idx="36">
                  <c:v>5</c:v>
                </c:pt>
                <c:pt idx="37">
                  <c:v>8</c:v>
                </c:pt>
                <c:pt idx="38">
                  <c:v>5</c:v>
                </c:pt>
                <c:pt idx="39">
                  <c:v>8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8D-4857-90AE-09974948C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63552"/>
        <c:axId val="815960600"/>
      </c:scatterChart>
      <c:valAx>
        <c:axId val="815963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0600"/>
        <c:crosses val="autoZero"/>
        <c:crossBetween val="midCat"/>
      </c:valAx>
      <c:valAx>
        <c:axId val="8159606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596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0</xdr:row>
      <xdr:rowOff>14286</xdr:rowOff>
    </xdr:from>
    <xdr:to>
      <xdr:col>23</xdr:col>
      <xdr:colOff>180975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C195C-B3B0-4424-A1D9-CB7461424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380999</xdr:colOff>
      <xdr:row>16</xdr:row>
      <xdr:rowOff>38100</xdr:rowOff>
    </xdr:from>
    <xdr:to>
      <xdr:col>23</xdr:col>
      <xdr:colOff>219074</xdr:colOff>
      <xdr:row>33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0A0B4B-4EC7-4BFE-AE14-65883531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9</xdr:row>
      <xdr:rowOff>77933</xdr:rowOff>
    </xdr:from>
    <xdr:to>
      <xdr:col>23</xdr:col>
      <xdr:colOff>51955</xdr:colOff>
      <xdr:row>11</xdr:row>
      <xdr:rowOff>35503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0A61D42-6896-4FC8-AEB6-2941130C7A9A}"/>
            </a:ext>
          </a:extLst>
        </xdr:cNvPr>
        <xdr:cNvSpPr/>
      </xdr:nvSpPr>
      <xdr:spPr>
        <a:xfrm>
          <a:off x="8504959" y="1792433"/>
          <a:ext cx="5488132" cy="338570"/>
        </a:xfrm>
        <a:prstGeom prst="rect">
          <a:avLst/>
        </a:prstGeom>
        <a:solidFill>
          <a:schemeClr val="bg1">
            <a:lumMod val="75000"/>
            <a:alpha val="52157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333374</xdr:colOff>
      <xdr:row>35</xdr:row>
      <xdr:rowOff>14286</xdr:rowOff>
    </xdr:from>
    <xdr:to>
      <xdr:col>23</xdr:col>
      <xdr:colOff>38099</xdr:colOff>
      <xdr:row>51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7E864-1204-44B9-B012-1A406B772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76200</xdr:colOff>
      <xdr:row>1</xdr:row>
      <xdr:rowOff>33337</xdr:rowOff>
    </xdr:from>
    <xdr:to>
      <xdr:col>34</xdr:col>
      <xdr:colOff>133350</xdr:colOff>
      <xdr:row>15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82E0AF-3151-4C85-990C-7EC8E6072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90920</xdr:colOff>
      <xdr:row>17</xdr:row>
      <xdr:rowOff>113865</xdr:rowOff>
    </xdr:from>
    <xdr:to>
      <xdr:col>34</xdr:col>
      <xdr:colOff>62345</xdr:colOff>
      <xdr:row>32</xdr:row>
      <xdr:rowOff>99578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CFF1D8-19D0-444C-954A-86797C4E7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148937</xdr:colOff>
      <xdr:row>33</xdr:row>
      <xdr:rowOff>48491</xdr:rowOff>
    </xdr:from>
    <xdr:to>
      <xdr:col>34</xdr:col>
      <xdr:colOff>605271</xdr:colOff>
      <xdr:row>50</xdr:row>
      <xdr:rowOff>48491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10DEBF-7EA8-4F9F-83CD-E3ACD9A4C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238124</xdr:colOff>
      <xdr:row>1</xdr:row>
      <xdr:rowOff>52387</xdr:rowOff>
    </xdr:from>
    <xdr:to>
      <xdr:col>43</xdr:col>
      <xdr:colOff>76199</xdr:colOff>
      <xdr:row>20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170451-D9AE-475F-AB68-CBF0143E2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346364</xdr:colOff>
      <xdr:row>21</xdr:row>
      <xdr:rowOff>60613</xdr:rowOff>
    </xdr:from>
    <xdr:to>
      <xdr:col>44</xdr:col>
      <xdr:colOff>184438</xdr:colOff>
      <xdr:row>40</xdr:row>
      <xdr:rowOff>55851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AF4EDC0-F6AE-4281-AE3D-296A062F7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311728</xdr:colOff>
      <xdr:row>0</xdr:row>
      <xdr:rowOff>181841</xdr:rowOff>
    </xdr:from>
    <xdr:to>
      <xdr:col>52</xdr:col>
      <xdr:colOff>149802</xdr:colOff>
      <xdr:row>19</xdr:row>
      <xdr:rowOff>177079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C4CB306-CA37-4DA4-8423-B9A00586A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9788184" y="59529"/>
    <xdr:ext cx="9834566" cy="4738689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BDAA10-EE98-4A87-8E71-396F396BC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30</xdr:col>
      <xdr:colOff>514350</xdr:colOff>
      <xdr:row>31</xdr:row>
      <xdr:rowOff>59532</xdr:rowOff>
    </xdr:from>
    <xdr:to>
      <xdr:col>44</xdr:col>
      <xdr:colOff>428624</xdr:colOff>
      <xdr:row>54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13C16-69C6-4D57-BA4D-22703710F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0.12822</cdr:x>
      <cdr:y>0.41901</cdr:y>
    </cdr:from>
    <cdr:to>
      <cdr:x>0.99057</cdr:x>
      <cdr:y>0.5512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596138C-00FC-459D-9FAE-2C27DEC891AD}"/>
            </a:ext>
          </a:extLst>
        </cdr:cNvPr>
        <cdr:cNvSpPr/>
      </cdr:nvSpPr>
      <cdr:spPr>
        <a:xfrm xmlns:a="http://schemas.openxmlformats.org/drawingml/2006/main" rot="20101751">
          <a:off x="1260975" y="1985560"/>
          <a:ext cx="8480838" cy="626407"/>
        </a:xfrm>
        <a:prstGeom xmlns:a="http://schemas.openxmlformats.org/drawingml/2006/main" prst="rect">
          <a:avLst/>
        </a:prstGeom>
        <a:solidFill xmlns:a="http://schemas.openxmlformats.org/drawingml/2006/main">
          <a:srgbClr val="D9D9D9">
            <a:alpha val="38824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9"/>
  <sheetViews>
    <sheetView tabSelected="1" topLeftCell="A76" workbookViewId="0">
      <selection activeCell="I89" sqref="I89"/>
    </sheetView>
  </sheetViews>
  <sheetFormatPr defaultRowHeight="15" x14ac:dyDescent="0.25"/>
  <cols>
    <col min="6" max="6" width="16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157</v>
      </c>
      <c r="C2">
        <v>0</v>
      </c>
      <c r="D2">
        <f t="shared" ref="D2:D107" si="0">LOG(B2,10)</f>
        <v>2.1958996524092336</v>
      </c>
      <c r="E2" t="s">
        <v>4</v>
      </c>
      <c r="F2" s="1">
        <v>43884</v>
      </c>
      <c r="G2">
        <v>3</v>
      </c>
      <c r="H2">
        <f t="shared" ref="H2:H45" si="1">B2-I2-G2</f>
        <v>2</v>
      </c>
      <c r="I2">
        <v>152</v>
      </c>
      <c r="J2">
        <v>0</v>
      </c>
    </row>
    <row r="3" spans="1:10" x14ac:dyDescent="0.25">
      <c r="A3">
        <v>2</v>
      </c>
      <c r="B3">
        <v>239</v>
      </c>
      <c r="C3">
        <f t="shared" ref="C3:C28" si="2">(B3-B2)/B2</f>
        <v>0.52229299363057324</v>
      </c>
      <c r="D3">
        <f t="shared" si="0"/>
        <v>2.3783979009481375</v>
      </c>
      <c r="E3" t="s">
        <v>4</v>
      </c>
      <c r="F3" s="1">
        <v>43885</v>
      </c>
      <c r="G3">
        <v>7</v>
      </c>
      <c r="H3">
        <f t="shared" si="1"/>
        <v>11</v>
      </c>
      <c r="I3">
        <v>221</v>
      </c>
      <c r="J3">
        <f>B3-B2</f>
        <v>82</v>
      </c>
    </row>
    <row r="4" spans="1:10" x14ac:dyDescent="0.25">
      <c r="A4">
        <v>3</v>
      </c>
      <c r="B4">
        <v>323</v>
      </c>
      <c r="C4">
        <f t="shared" si="2"/>
        <v>0.35146443514644349</v>
      </c>
      <c r="D4">
        <f t="shared" si="0"/>
        <v>2.5092025223311025</v>
      </c>
      <c r="E4" t="s">
        <v>4</v>
      </c>
      <c r="F4" s="1">
        <v>43886</v>
      </c>
      <c r="G4">
        <v>11</v>
      </c>
      <c r="H4">
        <f t="shared" si="1"/>
        <v>2</v>
      </c>
      <c r="I4">
        <v>310</v>
      </c>
      <c r="J4">
        <f t="shared" ref="J4:J95" si="3">B4-B3</f>
        <v>84</v>
      </c>
    </row>
    <row r="5" spans="1:10" x14ac:dyDescent="0.25">
      <c r="A5">
        <v>4</v>
      </c>
      <c r="B5">
        <v>470</v>
      </c>
      <c r="C5">
        <f t="shared" si="2"/>
        <v>0.45510835913312692</v>
      </c>
      <c r="D5">
        <f t="shared" si="0"/>
        <v>2.6720978579357171</v>
      </c>
      <c r="E5" t="s">
        <v>4</v>
      </c>
      <c r="F5" s="1">
        <v>43887</v>
      </c>
      <c r="G5">
        <v>12</v>
      </c>
      <c r="H5">
        <f t="shared" si="1"/>
        <v>3</v>
      </c>
      <c r="I5">
        <v>455</v>
      </c>
      <c r="J5">
        <f t="shared" si="3"/>
        <v>147</v>
      </c>
    </row>
    <row r="6" spans="1:10" x14ac:dyDescent="0.25">
      <c r="A6">
        <v>5</v>
      </c>
      <c r="B6">
        <v>655</v>
      </c>
      <c r="C6">
        <f t="shared" si="2"/>
        <v>0.39361702127659576</v>
      </c>
      <c r="D6">
        <f t="shared" si="0"/>
        <v>2.8162412999917827</v>
      </c>
      <c r="E6" t="s">
        <v>4</v>
      </c>
      <c r="F6" s="1">
        <v>43888</v>
      </c>
      <c r="G6">
        <v>17</v>
      </c>
      <c r="H6">
        <f t="shared" si="1"/>
        <v>45</v>
      </c>
      <c r="I6">
        <v>593</v>
      </c>
      <c r="J6">
        <f t="shared" si="3"/>
        <v>185</v>
      </c>
    </row>
    <row r="7" spans="1:10" x14ac:dyDescent="0.25">
      <c r="A7">
        <v>6</v>
      </c>
      <c r="B7">
        <v>889</v>
      </c>
      <c r="C7">
        <f t="shared" si="2"/>
        <v>0.35725190839694654</v>
      </c>
      <c r="D7">
        <f t="shared" si="0"/>
        <v>2.9489017609702133</v>
      </c>
      <c r="E7" t="s">
        <v>4</v>
      </c>
      <c r="F7" s="1">
        <v>43889</v>
      </c>
      <c r="G7">
        <v>21</v>
      </c>
      <c r="H7">
        <f t="shared" si="1"/>
        <v>46</v>
      </c>
      <c r="I7">
        <v>822</v>
      </c>
      <c r="J7">
        <f t="shared" si="3"/>
        <v>234</v>
      </c>
    </row>
    <row r="8" spans="1:10" x14ac:dyDescent="0.25">
      <c r="A8">
        <v>7</v>
      </c>
      <c r="B8">
        <v>1128</v>
      </c>
      <c r="C8">
        <f t="shared" si="2"/>
        <v>0.26884139482564678</v>
      </c>
      <c r="D8">
        <f t="shared" si="0"/>
        <v>3.0523090996473234</v>
      </c>
      <c r="E8" t="s">
        <v>4</v>
      </c>
      <c r="F8" s="1">
        <v>43890</v>
      </c>
      <c r="G8">
        <v>29</v>
      </c>
      <c r="H8">
        <f t="shared" si="1"/>
        <v>50</v>
      </c>
      <c r="I8">
        <v>1049</v>
      </c>
      <c r="J8">
        <f t="shared" si="3"/>
        <v>239</v>
      </c>
    </row>
    <row r="9" spans="1:10" x14ac:dyDescent="0.25">
      <c r="A9">
        <v>8</v>
      </c>
      <c r="B9">
        <v>1701</v>
      </c>
      <c r="C9">
        <f t="shared" si="2"/>
        <v>0.50797872340425532</v>
      </c>
      <c r="D9">
        <f t="shared" si="0"/>
        <v>3.2307043136125686</v>
      </c>
      <c r="E9" t="s">
        <v>4</v>
      </c>
      <c r="F9" s="1">
        <v>43891</v>
      </c>
      <c r="G9">
        <v>41</v>
      </c>
      <c r="H9">
        <f t="shared" si="1"/>
        <v>83</v>
      </c>
      <c r="I9">
        <v>1577</v>
      </c>
      <c r="J9">
        <f t="shared" si="3"/>
        <v>573</v>
      </c>
    </row>
    <row r="10" spans="1:10" x14ac:dyDescent="0.25">
      <c r="A10">
        <v>9</v>
      </c>
      <c r="B10">
        <v>2036</v>
      </c>
      <c r="C10">
        <f t="shared" si="2"/>
        <v>0.19694297472075251</v>
      </c>
      <c r="D10">
        <f t="shared" si="0"/>
        <v>3.3087777736647208</v>
      </c>
      <c r="E10" t="s">
        <v>4</v>
      </c>
      <c r="F10" s="1">
        <v>43892</v>
      </c>
      <c r="G10">
        <v>52</v>
      </c>
      <c r="H10">
        <f t="shared" si="1"/>
        <v>149</v>
      </c>
      <c r="I10">
        <v>1835</v>
      </c>
      <c r="J10">
        <f t="shared" si="3"/>
        <v>335</v>
      </c>
    </row>
    <row r="11" spans="1:10" x14ac:dyDescent="0.25">
      <c r="A11">
        <v>10</v>
      </c>
      <c r="B11">
        <v>2502</v>
      </c>
      <c r="C11">
        <f t="shared" si="2"/>
        <v>0.22888015717092339</v>
      </c>
      <c r="D11">
        <f t="shared" si="0"/>
        <v>3.3982873053574005</v>
      </c>
      <c r="E11" t="s">
        <v>4</v>
      </c>
      <c r="F11" s="1">
        <v>43893</v>
      </c>
      <c r="G11">
        <v>79</v>
      </c>
      <c r="H11">
        <f t="shared" si="1"/>
        <v>160</v>
      </c>
      <c r="I11">
        <v>2263</v>
      </c>
      <c r="J11">
        <f t="shared" si="3"/>
        <v>466</v>
      </c>
    </row>
    <row r="12" spans="1:10" x14ac:dyDescent="0.25">
      <c r="A12">
        <v>11</v>
      </c>
      <c r="B12">
        <v>3089</v>
      </c>
      <c r="C12">
        <f t="shared" si="2"/>
        <v>0.2346123101518785</v>
      </c>
      <c r="D12">
        <f t="shared" si="0"/>
        <v>3.4898179083014504</v>
      </c>
      <c r="E12" t="s">
        <v>4</v>
      </c>
      <c r="F12" s="1">
        <v>43894</v>
      </c>
      <c r="G12">
        <v>107</v>
      </c>
      <c r="H12">
        <f t="shared" si="1"/>
        <v>276</v>
      </c>
      <c r="I12">
        <v>2706</v>
      </c>
      <c r="J12">
        <f t="shared" si="3"/>
        <v>587</v>
      </c>
    </row>
    <row r="13" spans="1:10" x14ac:dyDescent="0.25">
      <c r="A13">
        <v>12</v>
      </c>
      <c r="B13">
        <v>3858</v>
      </c>
      <c r="C13">
        <f t="shared" si="2"/>
        <v>0.24894787957267725</v>
      </c>
      <c r="D13">
        <f t="shared" si="0"/>
        <v>3.5863622233078649</v>
      </c>
      <c r="E13" t="s">
        <v>4</v>
      </c>
      <c r="F13" s="1">
        <v>43895</v>
      </c>
      <c r="G13">
        <v>148</v>
      </c>
      <c r="H13">
        <f t="shared" si="1"/>
        <v>414</v>
      </c>
      <c r="I13">
        <v>3296</v>
      </c>
      <c r="J13">
        <f t="shared" si="3"/>
        <v>769</v>
      </c>
    </row>
    <row r="14" spans="1:10" x14ac:dyDescent="0.25">
      <c r="A14">
        <v>13</v>
      </c>
      <c r="B14">
        <v>4636</v>
      </c>
      <c r="C14">
        <f t="shared" si="2"/>
        <v>0.20165889061689996</v>
      </c>
      <c r="D14">
        <f t="shared" si="0"/>
        <v>3.6661434272915576</v>
      </c>
      <c r="E14" t="s">
        <v>4</v>
      </c>
      <c r="F14" s="1">
        <v>43896</v>
      </c>
      <c r="G14">
        <v>197</v>
      </c>
      <c r="H14">
        <f t="shared" si="1"/>
        <v>523</v>
      </c>
      <c r="I14">
        <v>3916</v>
      </c>
      <c r="J14">
        <f t="shared" si="3"/>
        <v>778</v>
      </c>
    </row>
    <row r="15" spans="1:10" x14ac:dyDescent="0.25">
      <c r="A15">
        <v>14</v>
      </c>
      <c r="B15">
        <v>5883</v>
      </c>
      <c r="C15">
        <f t="shared" si="2"/>
        <v>0.26898188093183778</v>
      </c>
      <c r="D15">
        <f t="shared" si="0"/>
        <v>3.7695988483874459</v>
      </c>
      <c r="E15" t="s">
        <v>4</v>
      </c>
      <c r="F15" s="1">
        <v>43897</v>
      </c>
      <c r="G15">
        <v>233</v>
      </c>
      <c r="H15">
        <f t="shared" si="1"/>
        <v>589</v>
      </c>
      <c r="I15">
        <v>5061</v>
      </c>
      <c r="J15">
        <f t="shared" si="3"/>
        <v>1247</v>
      </c>
    </row>
    <row r="16" spans="1:10" x14ac:dyDescent="0.25">
      <c r="A16">
        <v>15</v>
      </c>
      <c r="B16">
        <v>7375</v>
      </c>
      <c r="C16">
        <f t="shared" si="2"/>
        <v>0.25361210266870643</v>
      </c>
      <c r="D16">
        <f t="shared" si="0"/>
        <v>3.8677620246502005</v>
      </c>
      <c r="E16" t="s">
        <v>4</v>
      </c>
      <c r="F16" s="1">
        <v>43898</v>
      </c>
      <c r="G16">
        <v>366</v>
      </c>
      <c r="H16">
        <f t="shared" si="1"/>
        <v>622</v>
      </c>
      <c r="I16">
        <v>6387</v>
      </c>
      <c r="J16">
        <f t="shared" si="3"/>
        <v>1492</v>
      </c>
    </row>
    <row r="17" spans="1:10" x14ac:dyDescent="0.25">
      <c r="A17">
        <v>16</v>
      </c>
      <c r="B17">
        <v>9172</v>
      </c>
      <c r="C17">
        <f t="shared" si="2"/>
        <v>0.24366101694915254</v>
      </c>
      <c r="D17">
        <f t="shared" si="0"/>
        <v>3.9624640460579013</v>
      </c>
      <c r="E17" t="s">
        <v>4</v>
      </c>
      <c r="F17" s="1">
        <v>43899</v>
      </c>
      <c r="G17">
        <v>463</v>
      </c>
      <c r="H17">
        <f t="shared" si="1"/>
        <v>724</v>
      </c>
      <c r="I17">
        <v>7985</v>
      </c>
      <c r="J17">
        <f t="shared" si="3"/>
        <v>1797</v>
      </c>
    </row>
    <row r="18" spans="1:10" x14ac:dyDescent="0.25">
      <c r="A18">
        <v>17</v>
      </c>
      <c r="B18">
        <v>10149</v>
      </c>
      <c r="C18">
        <f t="shared" si="2"/>
        <v>0.10651984300043611</v>
      </c>
      <c r="D18">
        <f t="shared" si="0"/>
        <v>4.0064232525076431</v>
      </c>
      <c r="E18" t="s">
        <v>4</v>
      </c>
      <c r="F18" s="1">
        <v>43900</v>
      </c>
      <c r="G18">
        <v>631</v>
      </c>
      <c r="H18">
        <f t="shared" si="1"/>
        <v>1004</v>
      </c>
      <c r="I18">
        <v>8514</v>
      </c>
      <c r="J18">
        <f t="shared" si="3"/>
        <v>977</v>
      </c>
    </row>
    <row r="19" spans="1:10" x14ac:dyDescent="0.25">
      <c r="A19">
        <v>18</v>
      </c>
      <c r="B19">
        <v>12462</v>
      </c>
      <c r="C19">
        <f t="shared" si="2"/>
        <v>0.22790422701744015</v>
      </c>
      <c r="D19">
        <f t="shared" si="0"/>
        <v>4.0955877469187421</v>
      </c>
      <c r="E19" t="s">
        <v>4</v>
      </c>
      <c r="F19" s="1">
        <v>43901</v>
      </c>
      <c r="G19">
        <v>827</v>
      </c>
      <c r="H19">
        <f t="shared" si="1"/>
        <v>1045</v>
      </c>
      <c r="I19">
        <v>10590</v>
      </c>
      <c r="J19">
        <f t="shared" si="3"/>
        <v>2313</v>
      </c>
    </row>
    <row r="20" spans="1:10" x14ac:dyDescent="0.25">
      <c r="A20">
        <v>19</v>
      </c>
      <c r="B20">
        <v>15113</v>
      </c>
      <c r="C20">
        <f t="shared" si="2"/>
        <v>0.21272668913497031</v>
      </c>
      <c r="D20">
        <f t="shared" si="0"/>
        <v>4.1793506823484865</v>
      </c>
      <c r="E20" t="s">
        <v>4</v>
      </c>
      <c r="F20" s="1">
        <v>43902</v>
      </c>
      <c r="G20">
        <v>1016</v>
      </c>
      <c r="H20">
        <f t="shared" si="1"/>
        <v>1258</v>
      </c>
      <c r="I20">
        <v>12839</v>
      </c>
      <c r="J20">
        <f t="shared" si="3"/>
        <v>2651</v>
      </c>
    </row>
    <row r="21" spans="1:10" x14ac:dyDescent="0.25">
      <c r="A21">
        <v>20</v>
      </c>
      <c r="B21">
        <v>17660</v>
      </c>
      <c r="C21">
        <f t="shared" si="2"/>
        <v>0.16853040428769933</v>
      </c>
      <c r="D21">
        <f t="shared" si="0"/>
        <v>4.2469906992415494</v>
      </c>
      <c r="E21" t="s">
        <v>4</v>
      </c>
      <c r="F21" s="1">
        <v>43903</v>
      </c>
      <c r="G21">
        <v>1266</v>
      </c>
      <c r="H21">
        <f t="shared" si="1"/>
        <v>1439</v>
      </c>
      <c r="I21">
        <v>14955</v>
      </c>
      <c r="J21">
        <f t="shared" si="3"/>
        <v>2547</v>
      </c>
    </row>
    <row r="22" spans="1:10" x14ac:dyDescent="0.25">
      <c r="A22">
        <v>21</v>
      </c>
      <c r="B22">
        <v>21157</v>
      </c>
      <c r="C22">
        <f t="shared" si="2"/>
        <v>0.19801812004530012</v>
      </c>
      <c r="D22">
        <f t="shared" si="0"/>
        <v>4.3254540860562551</v>
      </c>
      <c r="E22" t="s">
        <v>4</v>
      </c>
      <c r="F22" s="1">
        <v>43904</v>
      </c>
      <c r="G22">
        <v>1441</v>
      </c>
      <c r="H22">
        <f t="shared" si="1"/>
        <v>1966</v>
      </c>
      <c r="I22">
        <v>17750</v>
      </c>
      <c r="J22">
        <f t="shared" si="3"/>
        <v>3497</v>
      </c>
    </row>
    <row r="23" spans="1:10" x14ac:dyDescent="0.25">
      <c r="A23">
        <v>22</v>
      </c>
      <c r="B23">
        <v>24747</v>
      </c>
      <c r="C23">
        <f t="shared" si="2"/>
        <v>0.16968379259819444</v>
      </c>
      <c r="D23">
        <f t="shared" si="0"/>
        <v>4.3935225583235376</v>
      </c>
      <c r="E23" t="s">
        <v>4</v>
      </c>
      <c r="F23" s="1">
        <v>43905</v>
      </c>
      <c r="G23">
        <v>1809</v>
      </c>
      <c r="H23">
        <f t="shared" si="1"/>
        <v>2335</v>
      </c>
      <c r="I23">
        <v>20603</v>
      </c>
      <c r="J23">
        <f t="shared" si="3"/>
        <v>3590</v>
      </c>
    </row>
    <row r="24" spans="1:10" x14ac:dyDescent="0.25">
      <c r="A24">
        <v>23</v>
      </c>
      <c r="B24">
        <v>27980</v>
      </c>
      <c r="C24">
        <f t="shared" si="2"/>
        <v>0.13064209803208471</v>
      </c>
      <c r="D24">
        <f t="shared" si="0"/>
        <v>4.4468477101558079</v>
      </c>
      <c r="E24" t="s">
        <v>4</v>
      </c>
      <c r="F24" s="1">
        <v>43906</v>
      </c>
      <c r="G24">
        <v>2158</v>
      </c>
      <c r="H24">
        <f t="shared" si="1"/>
        <v>2749</v>
      </c>
      <c r="I24">
        <v>23073</v>
      </c>
      <c r="J24">
        <f t="shared" si="3"/>
        <v>3233</v>
      </c>
    </row>
    <row r="25" spans="1:10" x14ac:dyDescent="0.25">
      <c r="A25">
        <v>24</v>
      </c>
      <c r="B25">
        <v>31506</v>
      </c>
      <c r="C25">
        <f t="shared" si="2"/>
        <v>0.12601858470335955</v>
      </c>
      <c r="D25">
        <f t="shared" si="0"/>
        <v>4.4983932686707</v>
      </c>
      <c r="E25" t="s">
        <v>4</v>
      </c>
      <c r="F25" s="1">
        <v>43907</v>
      </c>
      <c r="G25">
        <v>2503</v>
      </c>
      <c r="H25">
        <f t="shared" si="1"/>
        <v>2941</v>
      </c>
      <c r="I25">
        <v>26062</v>
      </c>
      <c r="J25">
        <f t="shared" si="3"/>
        <v>3526</v>
      </c>
    </row>
    <row r="26" spans="1:10" x14ac:dyDescent="0.25">
      <c r="A26">
        <v>25</v>
      </c>
      <c r="B26">
        <v>35713</v>
      </c>
      <c r="C26">
        <f t="shared" si="2"/>
        <v>0.13353012124674665</v>
      </c>
      <c r="D26">
        <f t="shared" si="0"/>
        <v>4.5528263337750019</v>
      </c>
      <c r="E26" t="s">
        <v>4</v>
      </c>
      <c r="F26" s="1">
        <v>43908</v>
      </c>
      <c r="G26">
        <v>2978</v>
      </c>
      <c r="H26">
        <f t="shared" si="1"/>
        <v>4025</v>
      </c>
      <c r="I26">
        <v>28710</v>
      </c>
      <c r="J26">
        <f t="shared" si="3"/>
        <v>4207</v>
      </c>
    </row>
    <row r="27" spans="1:10" x14ac:dyDescent="0.25">
      <c r="A27">
        <v>26</v>
      </c>
      <c r="B27">
        <v>41035</v>
      </c>
      <c r="C27">
        <f t="shared" si="2"/>
        <v>0.14902136476913169</v>
      </c>
      <c r="D27">
        <f t="shared" si="0"/>
        <v>4.613154437759265</v>
      </c>
      <c r="E27" t="s">
        <v>4</v>
      </c>
      <c r="F27" s="1">
        <v>43909</v>
      </c>
      <c r="G27">
        <v>3405</v>
      </c>
      <c r="H27">
        <f t="shared" si="1"/>
        <v>4440</v>
      </c>
      <c r="I27">
        <v>33190</v>
      </c>
      <c r="J27">
        <f t="shared" si="3"/>
        <v>5322</v>
      </c>
    </row>
    <row r="28" spans="1:10" x14ac:dyDescent="0.25">
      <c r="A28">
        <v>27</v>
      </c>
      <c r="B28">
        <v>47021</v>
      </c>
      <c r="C28">
        <f t="shared" si="2"/>
        <v>0.14587547215791397</v>
      </c>
      <c r="D28">
        <f t="shared" si="0"/>
        <v>4.6722918610684561</v>
      </c>
      <c r="E28" t="s">
        <v>4</v>
      </c>
      <c r="F28" s="1">
        <v>43910</v>
      </c>
      <c r="G28">
        <v>4032</v>
      </c>
      <c r="H28">
        <f t="shared" si="1"/>
        <v>5129</v>
      </c>
      <c r="I28">
        <v>37860</v>
      </c>
      <c r="J28">
        <f t="shared" si="3"/>
        <v>5986</v>
      </c>
    </row>
    <row r="29" spans="1:10" x14ac:dyDescent="0.25">
      <c r="A29">
        <v>28</v>
      </c>
      <c r="B29">
        <v>53578</v>
      </c>
      <c r="C29">
        <f t="shared" ref="C29:C31" si="4">(B29-B28)/B28</f>
        <v>0.1394483315965207</v>
      </c>
      <c r="D29">
        <f>LOG(B29,10)</f>
        <v>4.7289864979027367</v>
      </c>
      <c r="E29" t="s">
        <v>4</v>
      </c>
      <c r="F29" s="1">
        <v>43911</v>
      </c>
      <c r="G29">
        <v>4825</v>
      </c>
      <c r="H29">
        <f t="shared" si="1"/>
        <v>6072</v>
      </c>
      <c r="I29">
        <v>42681</v>
      </c>
      <c r="J29">
        <f t="shared" si="3"/>
        <v>6557</v>
      </c>
    </row>
    <row r="30" spans="1:10" x14ac:dyDescent="0.25">
      <c r="A30">
        <v>29</v>
      </c>
      <c r="B30">
        <v>59138</v>
      </c>
      <c r="C30">
        <f t="shared" si="4"/>
        <v>0.10377393706372018</v>
      </c>
      <c r="D30">
        <f>LOG(B30,10)</f>
        <v>4.7718666329454056</v>
      </c>
      <c r="E30" t="s">
        <v>4</v>
      </c>
      <c r="F30" s="1">
        <v>43912</v>
      </c>
      <c r="G30">
        <v>5476</v>
      </c>
      <c r="H30">
        <f t="shared" si="1"/>
        <v>7024</v>
      </c>
      <c r="I30">
        <v>46638</v>
      </c>
      <c r="J30">
        <f t="shared" si="3"/>
        <v>5560</v>
      </c>
    </row>
    <row r="31" spans="1:10" x14ac:dyDescent="0.25">
      <c r="A31">
        <v>30</v>
      </c>
      <c r="B31">
        <v>63927</v>
      </c>
      <c r="C31">
        <f t="shared" si="4"/>
        <v>8.0980080489702053E-2</v>
      </c>
      <c r="D31">
        <f t="shared" ref="D31" si="5">LOG(B31,10)</f>
        <v>4.8056843241113789</v>
      </c>
      <c r="E31" t="s">
        <v>4</v>
      </c>
      <c r="F31" s="1">
        <v>43913</v>
      </c>
      <c r="G31">
        <v>6077</v>
      </c>
      <c r="H31">
        <f t="shared" si="1"/>
        <v>7432</v>
      </c>
      <c r="I31">
        <v>50418</v>
      </c>
      <c r="J31">
        <f t="shared" si="3"/>
        <v>4789</v>
      </c>
    </row>
    <row r="32" spans="1:10" x14ac:dyDescent="0.25">
      <c r="A32">
        <v>31</v>
      </c>
      <c r="B32">
        <v>69176</v>
      </c>
      <c r="C32">
        <f t="shared" ref="C32:C34" si="6">(B32-B31)/B31</f>
        <v>8.2109280898524886E-2</v>
      </c>
      <c r="D32">
        <f>LOG(B32,10)</f>
        <v>4.8399554459675658</v>
      </c>
      <c r="E32" t="s">
        <v>4</v>
      </c>
      <c r="F32" s="1">
        <v>43914</v>
      </c>
      <c r="G32">
        <v>6820</v>
      </c>
      <c r="H32">
        <f t="shared" si="1"/>
        <v>8326</v>
      </c>
      <c r="I32">
        <v>54030</v>
      </c>
      <c r="J32">
        <f t="shared" si="3"/>
        <v>5249</v>
      </c>
    </row>
    <row r="33" spans="1:10" x14ac:dyDescent="0.25">
      <c r="A33">
        <v>32</v>
      </c>
      <c r="B33">
        <v>74386</v>
      </c>
      <c r="C33">
        <f t="shared" si="6"/>
        <v>7.5315138198219042E-2</v>
      </c>
      <c r="D33">
        <f t="shared" ref="D33:D34" si="7">LOG(B33,10)</f>
        <v>4.8714912057760804</v>
      </c>
      <c r="E33" t="s">
        <v>4</v>
      </c>
      <c r="F33" s="1">
        <v>43915</v>
      </c>
      <c r="G33">
        <v>7503</v>
      </c>
      <c r="H33">
        <f t="shared" si="1"/>
        <v>9362</v>
      </c>
      <c r="I33">
        <v>57521</v>
      </c>
      <c r="J33">
        <f t="shared" si="3"/>
        <v>5210</v>
      </c>
    </row>
    <row r="34" spans="1:10" x14ac:dyDescent="0.25">
      <c r="A34">
        <v>33</v>
      </c>
      <c r="B34">
        <v>80589</v>
      </c>
      <c r="C34">
        <f t="shared" si="6"/>
        <v>8.3389347457854979E-2</v>
      </c>
      <c r="D34">
        <f t="shared" si="7"/>
        <v>4.9062757668011088</v>
      </c>
      <c r="E34" t="s">
        <v>4</v>
      </c>
      <c r="F34" s="1">
        <v>43916</v>
      </c>
      <c r="G34">
        <v>8215</v>
      </c>
      <c r="H34">
        <f t="shared" si="1"/>
        <v>10361</v>
      </c>
      <c r="I34">
        <v>62013</v>
      </c>
      <c r="J34">
        <f t="shared" si="3"/>
        <v>6203</v>
      </c>
    </row>
    <row r="35" spans="1:10" x14ac:dyDescent="0.25">
      <c r="A35">
        <v>34</v>
      </c>
      <c r="B35">
        <v>86498</v>
      </c>
      <c r="C35">
        <f t="shared" ref="C35:C38" si="8">(B35-B34)/B34</f>
        <v>7.3322661901748382E-2</v>
      </c>
      <c r="D35">
        <f t="shared" ref="D35:D38" si="9">LOG(B35,10)</f>
        <v>4.9370060658578145</v>
      </c>
      <c r="E35" t="s">
        <v>4</v>
      </c>
      <c r="F35" s="1">
        <v>43917</v>
      </c>
      <c r="G35">
        <v>9134</v>
      </c>
      <c r="H35">
        <f t="shared" si="1"/>
        <v>10950</v>
      </c>
      <c r="I35">
        <v>66414</v>
      </c>
      <c r="J35">
        <f t="shared" si="3"/>
        <v>5909</v>
      </c>
    </row>
    <row r="36" spans="1:10" x14ac:dyDescent="0.25">
      <c r="A36">
        <v>35</v>
      </c>
      <c r="B36">
        <v>92472</v>
      </c>
      <c r="C36">
        <f t="shared" si="8"/>
        <v>6.9065180697819598E-2</v>
      </c>
      <c r="D36">
        <f t="shared" si="9"/>
        <v>4.9660102507246062</v>
      </c>
      <c r="E36" t="s">
        <v>4</v>
      </c>
      <c r="F36" s="1">
        <v>43918</v>
      </c>
      <c r="G36">
        <v>10023</v>
      </c>
      <c r="H36">
        <f t="shared" si="1"/>
        <v>12384</v>
      </c>
      <c r="I36">
        <v>70065</v>
      </c>
      <c r="J36">
        <f t="shared" si="3"/>
        <v>5974</v>
      </c>
    </row>
    <row r="37" spans="1:10" x14ac:dyDescent="0.25">
      <c r="A37">
        <v>36</v>
      </c>
      <c r="B37">
        <v>97689</v>
      </c>
      <c r="C37">
        <f t="shared" si="8"/>
        <v>5.6417077601868676E-2</v>
      </c>
      <c r="D37">
        <f t="shared" si="9"/>
        <v>4.9898456639413444</v>
      </c>
      <c r="E37" t="s">
        <v>4</v>
      </c>
      <c r="F37" s="1">
        <v>43919</v>
      </c>
      <c r="G37">
        <v>10779</v>
      </c>
      <c r="H37">
        <f t="shared" si="1"/>
        <v>13030</v>
      </c>
      <c r="I37">
        <v>73880</v>
      </c>
      <c r="J37">
        <f t="shared" si="3"/>
        <v>5217</v>
      </c>
    </row>
    <row r="38" spans="1:10" x14ac:dyDescent="0.25">
      <c r="A38">
        <v>37</v>
      </c>
      <c r="B38">
        <v>101739</v>
      </c>
      <c r="C38">
        <f t="shared" si="8"/>
        <v>4.1458096612719958E-2</v>
      </c>
      <c r="D38">
        <f t="shared" si="9"/>
        <v>5.0074874646043952</v>
      </c>
      <c r="E38" t="s">
        <v>4</v>
      </c>
      <c r="F38" s="1">
        <v>43920</v>
      </c>
      <c r="G38">
        <v>11591</v>
      </c>
      <c r="H38">
        <f t="shared" si="1"/>
        <v>14620</v>
      </c>
      <c r="I38">
        <v>75528</v>
      </c>
      <c r="J38">
        <f t="shared" si="3"/>
        <v>4050</v>
      </c>
    </row>
    <row r="39" spans="1:10" x14ac:dyDescent="0.25">
      <c r="A39">
        <v>38</v>
      </c>
      <c r="B39">
        <v>105792</v>
      </c>
      <c r="C39">
        <f t="shared" ref="C39:C41" si="10">(B39-B38)/B38</f>
        <v>3.9837230560552002E-2</v>
      </c>
      <c r="D39">
        <f t="shared" ref="D39:D41" si="11">LOG(B39,10)</f>
        <v>5.0244528275553346</v>
      </c>
      <c r="E39" t="s">
        <v>4</v>
      </c>
      <c r="F39" s="1">
        <v>43921</v>
      </c>
      <c r="G39">
        <v>12428</v>
      </c>
      <c r="H39">
        <f t="shared" si="1"/>
        <v>15729</v>
      </c>
      <c r="I39">
        <v>77635</v>
      </c>
      <c r="J39">
        <f t="shared" si="3"/>
        <v>4053</v>
      </c>
    </row>
    <row r="40" spans="1:10" x14ac:dyDescent="0.25">
      <c r="A40">
        <v>39</v>
      </c>
      <c r="B40">
        <v>110574</v>
      </c>
      <c r="C40">
        <f t="shared" si="10"/>
        <v>4.5201905626134305E-2</v>
      </c>
      <c r="D40">
        <f t="shared" si="11"/>
        <v>5.0436530204228687</v>
      </c>
      <c r="E40" t="s">
        <v>4</v>
      </c>
      <c r="F40" s="1">
        <v>43922</v>
      </c>
      <c r="G40">
        <v>13155</v>
      </c>
      <c r="H40">
        <f t="shared" si="1"/>
        <v>16847</v>
      </c>
      <c r="I40">
        <v>80572</v>
      </c>
      <c r="J40">
        <f t="shared" si="3"/>
        <v>4782</v>
      </c>
    </row>
    <row r="41" spans="1:10" x14ac:dyDescent="0.25">
      <c r="A41">
        <v>40</v>
      </c>
      <c r="B41">
        <v>115242</v>
      </c>
      <c r="C41">
        <f t="shared" si="10"/>
        <v>4.2216072494438116E-2</v>
      </c>
      <c r="D41">
        <f t="shared" si="11"/>
        <v>5.061610786760637</v>
      </c>
      <c r="E41" t="s">
        <v>4</v>
      </c>
      <c r="F41" s="1">
        <v>43923</v>
      </c>
      <c r="G41">
        <v>13915</v>
      </c>
      <c r="H41">
        <f t="shared" si="1"/>
        <v>18278</v>
      </c>
      <c r="I41">
        <v>83049</v>
      </c>
      <c r="J41">
        <f t="shared" si="3"/>
        <v>4668</v>
      </c>
    </row>
    <row r="42" spans="1:10" x14ac:dyDescent="0.25">
      <c r="A42">
        <v>41</v>
      </c>
      <c r="B42">
        <v>119827</v>
      </c>
      <c r="C42">
        <f t="shared" ref="C42:C45" si="12">(B42-B41)/B41</f>
        <v>3.9785841967338295E-2</v>
      </c>
      <c r="D42">
        <f t="shared" ref="D42:D45" si="13">LOG(B42,10)</f>
        <v>5.078554686415881</v>
      </c>
      <c r="E42" t="s">
        <v>4</v>
      </c>
      <c r="F42" s="1">
        <v>43924</v>
      </c>
      <c r="G42">
        <v>14681</v>
      </c>
      <c r="H42">
        <f t="shared" si="1"/>
        <v>19758</v>
      </c>
      <c r="I42">
        <v>85388</v>
      </c>
      <c r="J42">
        <f t="shared" si="3"/>
        <v>4585</v>
      </c>
    </row>
    <row r="43" spans="1:10" x14ac:dyDescent="0.25">
      <c r="A43">
        <v>42</v>
      </c>
      <c r="B43">
        <v>124634</v>
      </c>
      <c r="C43">
        <f t="shared" si="12"/>
        <v>4.0116167474776136E-2</v>
      </c>
      <c r="D43">
        <f t="shared" si="13"/>
        <v>5.0956365334798654</v>
      </c>
      <c r="E43" t="s">
        <v>4</v>
      </c>
      <c r="F43" s="1">
        <v>43925</v>
      </c>
      <c r="G43">
        <v>15362</v>
      </c>
      <c r="H43">
        <f t="shared" si="1"/>
        <v>20998</v>
      </c>
      <c r="I43">
        <v>88274</v>
      </c>
      <c r="J43">
        <f t="shared" si="3"/>
        <v>4807</v>
      </c>
    </row>
    <row r="44" spans="1:10" x14ac:dyDescent="0.25">
      <c r="A44">
        <v>43</v>
      </c>
      <c r="B44">
        <v>128948</v>
      </c>
      <c r="C44">
        <f t="shared" si="12"/>
        <v>3.4613347882600252E-2</v>
      </c>
      <c r="D44">
        <f t="shared" si="13"/>
        <v>5.1104146105631392</v>
      </c>
      <c r="E44" t="s">
        <v>4</v>
      </c>
      <c r="F44" s="1">
        <v>43926</v>
      </c>
      <c r="G44">
        <v>15887</v>
      </c>
      <c r="H44">
        <f t="shared" si="1"/>
        <v>21815</v>
      </c>
      <c r="I44">
        <v>91246</v>
      </c>
      <c r="J44">
        <f t="shared" si="3"/>
        <v>4314</v>
      </c>
    </row>
    <row r="45" spans="1:10" x14ac:dyDescent="0.25">
      <c r="A45">
        <v>44</v>
      </c>
      <c r="B45">
        <v>132547</v>
      </c>
      <c r="C45">
        <f t="shared" si="12"/>
        <v>2.7910475540527963E-2</v>
      </c>
      <c r="D45">
        <f t="shared" si="13"/>
        <v>5.122369902584464</v>
      </c>
      <c r="E45" t="s">
        <v>4</v>
      </c>
      <c r="F45" s="1">
        <v>43927</v>
      </c>
      <c r="G45">
        <v>16523</v>
      </c>
      <c r="H45">
        <f t="shared" si="1"/>
        <v>22837</v>
      </c>
      <c r="I45">
        <v>93187</v>
      </c>
      <c r="J45">
        <f t="shared" si="3"/>
        <v>3599</v>
      </c>
    </row>
    <row r="46" spans="1:10" x14ac:dyDescent="0.25">
      <c r="A46">
        <v>45</v>
      </c>
      <c r="B46">
        <v>135586</v>
      </c>
      <c r="C46">
        <f t="shared" ref="C46:C49" si="14">(B46-B45)/B45</f>
        <v>2.2927716206326814E-2</v>
      </c>
      <c r="D46">
        <f t="shared" ref="D46:D49" si="15">LOG(B46,10)</f>
        <v>5.1322148485528816</v>
      </c>
      <c r="E46" t="s">
        <v>4</v>
      </c>
      <c r="F46" s="1">
        <v>43928</v>
      </c>
      <c r="G46">
        <v>17127</v>
      </c>
      <c r="H46">
        <f>B46-I46-G46</f>
        <v>24392</v>
      </c>
      <c r="I46">
        <v>94067</v>
      </c>
      <c r="J46">
        <f t="shared" si="3"/>
        <v>3039</v>
      </c>
    </row>
    <row r="47" spans="1:10" x14ac:dyDescent="0.25">
      <c r="A47">
        <v>46</v>
      </c>
      <c r="B47">
        <v>139422</v>
      </c>
      <c r="C47">
        <f t="shared" si="14"/>
        <v>2.8292006549348752E-2</v>
      </c>
      <c r="D47">
        <f t="shared" si="15"/>
        <v>5.1443313083727578</v>
      </c>
      <c r="E47" t="s">
        <v>4</v>
      </c>
      <c r="F47" s="1">
        <v>43929</v>
      </c>
      <c r="G47">
        <v>17669</v>
      </c>
      <c r="H47">
        <f t="shared" ref="H47:H49" si="16">B47-I47-G47</f>
        <v>26491</v>
      </c>
      <c r="I47">
        <v>95262</v>
      </c>
      <c r="J47">
        <f t="shared" si="3"/>
        <v>3836</v>
      </c>
    </row>
    <row r="48" spans="1:10" x14ac:dyDescent="0.25">
      <c r="A48">
        <v>47</v>
      </c>
      <c r="B48">
        <v>143626</v>
      </c>
      <c r="C48">
        <f t="shared" si="14"/>
        <v>3.0153060492605185E-2</v>
      </c>
      <c r="D48">
        <f t="shared" si="15"/>
        <v>5.1572330654942178</v>
      </c>
      <c r="E48" t="s">
        <v>4</v>
      </c>
      <c r="F48" s="1">
        <v>43930</v>
      </c>
      <c r="G48">
        <v>18279</v>
      </c>
      <c r="H48">
        <f t="shared" si="16"/>
        <v>28470</v>
      </c>
      <c r="I48">
        <v>96877</v>
      </c>
      <c r="J48">
        <f t="shared" si="3"/>
        <v>4204</v>
      </c>
    </row>
    <row r="49" spans="1:10" x14ac:dyDescent="0.25">
      <c r="A49">
        <v>48</v>
      </c>
      <c r="B49">
        <v>147577</v>
      </c>
      <c r="C49">
        <f t="shared" si="14"/>
        <v>2.7508946848063719E-2</v>
      </c>
      <c r="D49">
        <f t="shared" si="15"/>
        <v>5.1690186775993343</v>
      </c>
      <c r="E49" t="s">
        <v>4</v>
      </c>
      <c r="F49" s="1">
        <v>43931</v>
      </c>
      <c r="G49">
        <v>18849</v>
      </c>
      <c r="H49">
        <f t="shared" si="16"/>
        <v>30455</v>
      </c>
      <c r="I49">
        <v>98273</v>
      </c>
      <c r="J49">
        <f t="shared" si="3"/>
        <v>3951</v>
      </c>
    </row>
    <row r="50" spans="1:10" x14ac:dyDescent="0.25">
      <c r="A50">
        <v>49</v>
      </c>
      <c r="B50">
        <v>152271</v>
      </c>
      <c r="C50">
        <f t="shared" ref="C50:C58" si="17">(B50-B49)/B49</f>
        <v>3.1807124416406353E-2</v>
      </c>
      <c r="D50">
        <f t="shared" ref="D50:D56" si="18">LOG(B50,10)</f>
        <v>5.182617199861232</v>
      </c>
      <c r="E50" t="s">
        <v>4</v>
      </c>
      <c r="F50" s="1">
        <v>43932</v>
      </c>
      <c r="G50">
        <v>19468</v>
      </c>
      <c r="H50">
        <f>B50-I50-G50</f>
        <v>32534</v>
      </c>
      <c r="I50">
        <v>100269</v>
      </c>
      <c r="J50">
        <f t="shared" si="3"/>
        <v>4694</v>
      </c>
    </row>
    <row r="51" spans="1:10" x14ac:dyDescent="0.25">
      <c r="A51">
        <v>50</v>
      </c>
      <c r="B51">
        <v>156363</v>
      </c>
      <c r="C51">
        <f t="shared" si="17"/>
        <v>2.6873140650550662E-2</v>
      </c>
      <c r="D51">
        <f t="shared" si="18"/>
        <v>5.1941339942681841</v>
      </c>
      <c r="E51" t="s">
        <v>4</v>
      </c>
      <c r="F51" s="1">
        <v>43933</v>
      </c>
      <c r="G51">
        <v>19899</v>
      </c>
      <c r="H51">
        <v>34211</v>
      </c>
      <c r="J51">
        <f t="shared" si="3"/>
        <v>4092</v>
      </c>
    </row>
    <row r="52" spans="1:10" x14ac:dyDescent="0.25">
      <c r="A52">
        <v>51</v>
      </c>
      <c r="B52">
        <v>159516</v>
      </c>
      <c r="C52">
        <f t="shared" si="17"/>
        <v>2.0164616949022468E-2</v>
      </c>
      <c r="D52">
        <f t="shared" si="18"/>
        <v>5.2028042507988985</v>
      </c>
      <c r="E52" t="s">
        <v>4</v>
      </c>
      <c r="F52" s="1">
        <v>43934</v>
      </c>
      <c r="G52">
        <v>20465</v>
      </c>
      <c r="H52">
        <v>35435</v>
      </c>
      <c r="J52">
        <f t="shared" si="3"/>
        <v>3153</v>
      </c>
    </row>
    <row r="53" spans="1:10" x14ac:dyDescent="0.25">
      <c r="A53">
        <v>52</v>
      </c>
      <c r="B53">
        <v>162488</v>
      </c>
      <c r="C53">
        <f t="shared" si="17"/>
        <v>1.8631359863587351E-2</v>
      </c>
      <c r="D53">
        <f t="shared" si="18"/>
        <v>5.2108212931535505</v>
      </c>
      <c r="E53" t="s">
        <v>4</v>
      </c>
      <c r="F53" s="1">
        <v>43935</v>
      </c>
      <c r="G53">
        <v>21067</v>
      </c>
      <c r="H53">
        <f>B53-I53-G53</f>
        <v>37130</v>
      </c>
      <c r="I53">
        <v>104291</v>
      </c>
      <c r="J53">
        <f t="shared" si="3"/>
        <v>2972</v>
      </c>
    </row>
    <row r="54" spans="1:10" x14ac:dyDescent="0.25">
      <c r="A54">
        <v>53</v>
      </c>
      <c r="B54">
        <v>165155</v>
      </c>
      <c r="C54">
        <f t="shared" si="17"/>
        <v>1.641351976761361E-2</v>
      </c>
      <c r="D54">
        <f t="shared" si="18"/>
        <v>5.2178917263140745</v>
      </c>
      <c r="E54" t="s">
        <v>4</v>
      </c>
      <c r="F54" s="1">
        <v>43936</v>
      </c>
      <c r="G54">
        <v>21645</v>
      </c>
      <c r="H54">
        <v>38092</v>
      </c>
      <c r="J54">
        <f t="shared" si="3"/>
        <v>2667</v>
      </c>
    </row>
    <row r="55" spans="1:10" x14ac:dyDescent="0.25">
      <c r="A55">
        <v>54</v>
      </c>
      <c r="B55">
        <v>168941</v>
      </c>
      <c r="C55">
        <f t="shared" si="17"/>
        <v>2.2923919953982623E-2</v>
      </c>
      <c r="D55">
        <f t="shared" si="18"/>
        <v>5.2277350605415265</v>
      </c>
      <c r="E55" t="s">
        <v>4</v>
      </c>
      <c r="F55" s="1">
        <v>43937</v>
      </c>
      <c r="G55">
        <v>22170</v>
      </c>
      <c r="H55">
        <v>40164</v>
      </c>
      <c r="J55">
        <f t="shared" si="3"/>
        <v>3786</v>
      </c>
    </row>
    <row r="56" spans="1:10" x14ac:dyDescent="0.25">
      <c r="A56">
        <v>55</v>
      </c>
      <c r="B56">
        <v>172434</v>
      </c>
      <c r="C56">
        <f t="shared" si="17"/>
        <v>2.0675857251940027E-2</v>
      </c>
      <c r="D56">
        <f t="shared" si="18"/>
        <v>5.2366229027678743</v>
      </c>
      <c r="E56" t="s">
        <v>4</v>
      </c>
      <c r="F56" s="1">
        <v>43938</v>
      </c>
      <c r="G56">
        <v>22745</v>
      </c>
      <c r="H56">
        <v>42727</v>
      </c>
      <c r="J56">
        <f t="shared" si="3"/>
        <v>3493</v>
      </c>
    </row>
    <row r="57" spans="1:10" x14ac:dyDescent="0.25">
      <c r="A57">
        <v>56</v>
      </c>
      <c r="B57">
        <v>175925</v>
      </c>
      <c r="C57">
        <f t="shared" si="17"/>
        <v>2.0245427235927951E-2</v>
      </c>
      <c r="D57">
        <f t="shared" ref="D57:D62" si="19">LOG(B57,10)</f>
        <v>5.2453275596994331</v>
      </c>
      <c r="E57" t="s">
        <v>4</v>
      </c>
      <c r="F57" s="1">
        <v>43939</v>
      </c>
      <c r="G57">
        <v>23227</v>
      </c>
      <c r="H57">
        <f>B57-I57-G57</f>
        <v>44927</v>
      </c>
      <c r="I57">
        <v>107771</v>
      </c>
      <c r="J57">
        <f t="shared" si="3"/>
        <v>3491</v>
      </c>
    </row>
    <row r="58" spans="1:10" x14ac:dyDescent="0.25">
      <c r="A58">
        <v>57</v>
      </c>
      <c r="B58">
        <v>178972</v>
      </c>
      <c r="C58">
        <f t="shared" si="17"/>
        <v>1.731988063095069E-2</v>
      </c>
      <c r="D58">
        <f t="shared" si="19"/>
        <v>5.2527850913336742</v>
      </c>
      <c r="E58" t="s">
        <v>4</v>
      </c>
      <c r="F58" s="1">
        <v>43940</v>
      </c>
      <c r="G58">
        <v>23660</v>
      </c>
      <c r="H58">
        <f>B58-I58-G58</f>
        <v>47055</v>
      </c>
      <c r="I58">
        <v>108257</v>
      </c>
      <c r="J58">
        <f t="shared" si="3"/>
        <v>3047</v>
      </c>
    </row>
    <row r="59" spans="1:10" x14ac:dyDescent="0.25">
      <c r="A59">
        <v>58</v>
      </c>
      <c r="B59">
        <v>181228</v>
      </c>
      <c r="C59">
        <f t="shared" ref="C59:C62" si="20">(B59-B58)/B58</f>
        <v>1.2605323737791387E-2</v>
      </c>
      <c r="D59">
        <f t="shared" si="19"/>
        <v>5.2582252976788553</v>
      </c>
      <c r="E59" t="s">
        <v>4</v>
      </c>
      <c r="F59" s="1">
        <v>43941</v>
      </c>
      <c r="G59">
        <v>24114</v>
      </c>
      <c r="H59">
        <f>B59-I59-G59</f>
        <v>48877</v>
      </c>
      <c r="I59">
        <v>108237</v>
      </c>
      <c r="J59">
        <f t="shared" si="3"/>
        <v>2256</v>
      </c>
    </row>
    <row r="60" spans="1:10" x14ac:dyDescent="0.25">
      <c r="A60">
        <v>59</v>
      </c>
      <c r="B60">
        <v>183957</v>
      </c>
      <c r="C60">
        <f t="shared" si="20"/>
        <v>1.5058379499856535E-2</v>
      </c>
      <c r="D60">
        <f t="shared" si="19"/>
        <v>5.2647163184162986</v>
      </c>
      <c r="E60" t="s">
        <v>4</v>
      </c>
      <c r="F60" s="1">
        <v>43942</v>
      </c>
      <c r="G60">
        <v>24648</v>
      </c>
      <c r="H60">
        <v>51600</v>
      </c>
      <c r="J60">
        <f t="shared" si="3"/>
        <v>2729</v>
      </c>
    </row>
    <row r="61" spans="1:10" x14ac:dyDescent="0.25">
      <c r="A61">
        <v>60</v>
      </c>
      <c r="B61">
        <v>187327</v>
      </c>
      <c r="C61">
        <f t="shared" si="20"/>
        <v>1.8319498578472142E-2</v>
      </c>
      <c r="D61">
        <f t="shared" si="19"/>
        <v>5.2726003780475406</v>
      </c>
      <c r="E61" t="s">
        <v>4</v>
      </c>
      <c r="F61" s="1">
        <v>43943</v>
      </c>
      <c r="G61">
        <v>25085</v>
      </c>
      <c r="H61">
        <v>52085</v>
      </c>
      <c r="J61">
        <f t="shared" ref="J61:J64" si="21">B61-B60</f>
        <v>3370</v>
      </c>
    </row>
    <row r="62" spans="1:10" x14ac:dyDescent="0.25">
      <c r="A62">
        <v>61</v>
      </c>
      <c r="B62">
        <v>189973</v>
      </c>
      <c r="C62">
        <f t="shared" si="20"/>
        <v>1.4125032696834947E-2</v>
      </c>
      <c r="D62">
        <f t="shared" si="19"/>
        <v>5.2786918810357228</v>
      </c>
      <c r="E62" t="s">
        <v>4</v>
      </c>
      <c r="F62" s="1">
        <v>43944</v>
      </c>
      <c r="G62">
        <v>25549</v>
      </c>
      <c r="H62">
        <f>B62-I62-G62</f>
        <v>57576</v>
      </c>
      <c r="I62">
        <v>106848</v>
      </c>
      <c r="J62">
        <f t="shared" si="21"/>
        <v>2646</v>
      </c>
    </row>
    <row r="63" spans="1:10" x14ac:dyDescent="0.25">
      <c r="A63">
        <v>62</v>
      </c>
      <c r="B63">
        <v>192994</v>
      </c>
      <c r="C63">
        <f t="shared" ref="C63:C65" si="22">(B63-B62)/B62</f>
        <v>1.5902259794812947E-2</v>
      </c>
      <c r="D63">
        <f t="shared" ref="D63:D65" si="23">LOG(B63,10)</f>
        <v>5.2855438074150456</v>
      </c>
      <c r="E63" t="s">
        <v>4</v>
      </c>
      <c r="F63" s="1">
        <v>43945</v>
      </c>
      <c r="G63">
        <v>25969</v>
      </c>
      <c r="H63">
        <f>B63-I63-G63</f>
        <v>61566</v>
      </c>
      <c r="I63">
        <v>105459</v>
      </c>
      <c r="J63">
        <f t="shared" si="21"/>
        <v>3021</v>
      </c>
    </row>
    <row r="64" spans="1:10" x14ac:dyDescent="0.25">
      <c r="A64">
        <v>63</v>
      </c>
      <c r="B64">
        <v>195351</v>
      </c>
      <c r="C64">
        <f t="shared" si="22"/>
        <v>1.2212814906162887E-2</v>
      </c>
      <c r="D64">
        <f t="shared" si="23"/>
        <v>5.2908156387160128</v>
      </c>
      <c r="E64" t="s">
        <v>4</v>
      </c>
      <c r="F64" s="1">
        <v>43946</v>
      </c>
      <c r="G64">
        <v>26384</v>
      </c>
      <c r="H64">
        <v>52570</v>
      </c>
      <c r="J64">
        <f t="shared" si="21"/>
        <v>2357</v>
      </c>
    </row>
    <row r="65" spans="1:10" x14ac:dyDescent="0.25">
      <c r="A65">
        <v>64</v>
      </c>
      <c r="B65">
        <v>197675</v>
      </c>
      <c r="C65">
        <f t="shared" si="22"/>
        <v>1.1896534955029665E-2</v>
      </c>
      <c r="D65">
        <f t="shared" si="23"/>
        <v>5.2959517474695392</v>
      </c>
      <c r="E65" t="s">
        <v>4</v>
      </c>
      <c r="F65" s="1">
        <v>43947</v>
      </c>
      <c r="G65">
        <v>26644</v>
      </c>
      <c r="H65">
        <v>53055</v>
      </c>
      <c r="J65">
        <f t="shared" ref="J65:J69" si="24">B65-B64</f>
        <v>2324</v>
      </c>
    </row>
    <row r="66" spans="1:10" x14ac:dyDescent="0.25">
      <c r="A66">
        <v>65</v>
      </c>
      <c r="B66">
        <v>199414</v>
      </c>
      <c r="C66">
        <f t="shared" ref="C66:C70" si="25">(B66-B65)/B65</f>
        <v>8.7972682433286962E-3</v>
      </c>
      <c r="D66">
        <f t="shared" ref="D66:D70" si="26">LOG(B66,10)</f>
        <v>5.2997556449952556</v>
      </c>
      <c r="E66" t="s">
        <v>4</v>
      </c>
      <c r="F66" s="1">
        <v>43948</v>
      </c>
      <c r="G66">
        <v>26977</v>
      </c>
      <c r="H66">
        <v>66624</v>
      </c>
      <c r="J66">
        <f t="shared" si="24"/>
        <v>1739</v>
      </c>
    </row>
    <row r="67" spans="1:10" x14ac:dyDescent="0.25">
      <c r="A67">
        <v>66</v>
      </c>
      <c r="B67">
        <v>201505</v>
      </c>
      <c r="C67">
        <f t="shared" si="25"/>
        <v>1.0485723168884832E-2</v>
      </c>
      <c r="D67">
        <f t="shared" si="26"/>
        <v>5.304285826881439</v>
      </c>
      <c r="E67" t="s">
        <v>4</v>
      </c>
      <c r="F67" s="1">
        <v>43949</v>
      </c>
      <c r="G67">
        <v>27359</v>
      </c>
      <c r="H67">
        <v>68941</v>
      </c>
      <c r="J67">
        <f t="shared" si="24"/>
        <v>2091</v>
      </c>
    </row>
    <row r="68" spans="1:10" x14ac:dyDescent="0.25">
      <c r="A68">
        <v>67</v>
      </c>
      <c r="B68">
        <v>203591</v>
      </c>
      <c r="C68">
        <f t="shared" si="25"/>
        <v>1.0352100444157714E-2</v>
      </c>
      <c r="D68">
        <f t="shared" si="26"/>
        <v>5.3087585755471904</v>
      </c>
      <c r="E68" t="s">
        <v>4</v>
      </c>
      <c r="F68" s="1">
        <v>43950</v>
      </c>
      <c r="G68">
        <v>27682</v>
      </c>
      <c r="H68">
        <v>71252</v>
      </c>
      <c r="J68">
        <f t="shared" si="24"/>
        <v>2086</v>
      </c>
    </row>
    <row r="69" spans="1:10" x14ac:dyDescent="0.25">
      <c r="A69">
        <v>68</v>
      </c>
      <c r="B69">
        <v>205463</v>
      </c>
      <c r="C69">
        <f t="shared" si="25"/>
        <v>9.1949054722458255E-3</v>
      </c>
      <c r="D69">
        <f t="shared" si="26"/>
        <v>5.3127336250315729</v>
      </c>
      <c r="E69" t="s">
        <v>4</v>
      </c>
      <c r="F69" s="1">
        <v>43951</v>
      </c>
      <c r="G69">
        <v>27967</v>
      </c>
      <c r="H69">
        <v>75945</v>
      </c>
      <c r="J69">
        <f t="shared" si="24"/>
        <v>1872</v>
      </c>
    </row>
    <row r="70" spans="1:10" x14ac:dyDescent="0.25">
      <c r="A70">
        <v>69</v>
      </c>
      <c r="B70">
        <v>207428</v>
      </c>
      <c r="C70">
        <f t="shared" si="25"/>
        <v>9.56376573884349E-3</v>
      </c>
      <c r="D70">
        <f t="shared" si="26"/>
        <v>5.3168673799446378</v>
      </c>
      <c r="E70" t="s">
        <v>4</v>
      </c>
      <c r="F70" s="1">
        <v>43952</v>
      </c>
      <c r="G70">
        <v>28236</v>
      </c>
      <c r="H70">
        <f>B70-I70-G70</f>
        <v>78249</v>
      </c>
      <c r="I70">
        <v>100943</v>
      </c>
      <c r="J70">
        <f t="shared" ref="J70:J77" si="27">B70-B69</f>
        <v>1965</v>
      </c>
    </row>
    <row r="71" spans="1:10" x14ac:dyDescent="0.25">
      <c r="A71">
        <v>70</v>
      </c>
      <c r="B71">
        <v>209328</v>
      </c>
      <c r="C71">
        <f t="shared" ref="C71:C78" si="28">(B71-B70)/B70</f>
        <v>9.159804847947239E-3</v>
      </c>
      <c r="D71">
        <f t="shared" ref="D71:D78" si="29">LOG(B71,10)</f>
        <v>5.3208273240490129</v>
      </c>
      <c r="E71" t="s">
        <v>4</v>
      </c>
      <c r="F71" s="1">
        <v>43953</v>
      </c>
      <c r="G71">
        <v>28710</v>
      </c>
      <c r="H71">
        <f t="shared" ref="H71:H77" si="30">B71-I71-G71</f>
        <v>79914</v>
      </c>
      <c r="I71">
        <v>100704</v>
      </c>
      <c r="J71">
        <f t="shared" si="27"/>
        <v>1900</v>
      </c>
    </row>
    <row r="72" spans="1:10" x14ac:dyDescent="0.25">
      <c r="A72">
        <v>71</v>
      </c>
      <c r="B72">
        <v>210717</v>
      </c>
      <c r="C72">
        <f t="shared" si="28"/>
        <v>6.6355193762898416E-3</v>
      </c>
      <c r="D72">
        <f t="shared" si="29"/>
        <v>5.3236995745656941</v>
      </c>
      <c r="E72" t="s">
        <v>4</v>
      </c>
      <c r="F72" s="1">
        <v>43954</v>
      </c>
      <c r="G72">
        <v>28884</v>
      </c>
      <c r="H72">
        <f t="shared" si="30"/>
        <v>81654</v>
      </c>
      <c r="I72">
        <v>100179</v>
      </c>
      <c r="J72">
        <f t="shared" si="27"/>
        <v>1389</v>
      </c>
    </row>
    <row r="73" spans="1:10" x14ac:dyDescent="0.25">
      <c r="A73">
        <v>72</v>
      </c>
      <c r="B73">
        <v>211938</v>
      </c>
      <c r="C73">
        <f t="shared" si="28"/>
        <v>5.7945016301484929E-3</v>
      </c>
      <c r="D73">
        <f t="shared" si="29"/>
        <v>5.3262088317024485</v>
      </c>
      <c r="E73" t="s">
        <v>4</v>
      </c>
      <c r="F73" s="1">
        <v>43955</v>
      </c>
      <c r="G73">
        <v>29079</v>
      </c>
      <c r="H73">
        <f t="shared" si="30"/>
        <v>82571</v>
      </c>
      <c r="I73">
        <v>100288</v>
      </c>
      <c r="J73">
        <f t="shared" si="27"/>
        <v>1221</v>
      </c>
    </row>
    <row r="74" spans="1:10" x14ac:dyDescent="0.25">
      <c r="A74">
        <v>73</v>
      </c>
      <c r="B74">
        <v>213013</v>
      </c>
      <c r="C74">
        <f t="shared" si="28"/>
        <v>5.0722381073710233E-3</v>
      </c>
      <c r="D74">
        <f t="shared" si="29"/>
        <v>5.3284061088658792</v>
      </c>
      <c r="E74" t="s">
        <v>4</v>
      </c>
      <c r="F74" s="1">
        <v>43956</v>
      </c>
      <c r="G74">
        <v>29315</v>
      </c>
      <c r="H74">
        <f>B74-I74-G74</f>
        <v>84157</v>
      </c>
      <c r="I74">
        <v>99541</v>
      </c>
      <c r="J74">
        <f t="shared" si="27"/>
        <v>1075</v>
      </c>
    </row>
    <row r="75" spans="1:10" x14ac:dyDescent="0.25">
      <c r="A75">
        <v>74</v>
      </c>
      <c r="B75">
        <v>214457</v>
      </c>
      <c r="C75">
        <f t="shared" si="28"/>
        <v>6.7789289855548721E-3</v>
      </c>
      <c r="D75">
        <f t="shared" si="29"/>
        <v>5.331340226428475</v>
      </c>
      <c r="E75" t="s">
        <v>4</v>
      </c>
      <c r="F75" s="1">
        <v>43957</v>
      </c>
      <c r="G75">
        <v>29684</v>
      </c>
      <c r="H75">
        <f>B75-I75-G75</f>
        <v>93245</v>
      </c>
      <c r="I75">
        <v>91528</v>
      </c>
      <c r="J75">
        <f t="shared" si="27"/>
        <v>1444</v>
      </c>
    </row>
    <row r="76" spans="1:10" x14ac:dyDescent="0.25">
      <c r="A76">
        <v>75</v>
      </c>
      <c r="B76">
        <v>215858</v>
      </c>
      <c r="C76">
        <f t="shared" si="28"/>
        <v>6.5327781326792785E-3</v>
      </c>
      <c r="D76">
        <f t="shared" si="29"/>
        <v>5.3341681488527088</v>
      </c>
      <c r="E76" t="s">
        <v>4</v>
      </c>
      <c r="F76" s="1">
        <v>43958</v>
      </c>
      <c r="G76">
        <v>29958</v>
      </c>
      <c r="H76">
        <f t="shared" si="30"/>
        <v>96276</v>
      </c>
      <c r="I76">
        <v>89624</v>
      </c>
      <c r="J76">
        <f t="shared" si="27"/>
        <v>1401</v>
      </c>
    </row>
    <row r="77" spans="1:10" x14ac:dyDescent="0.25">
      <c r="A77">
        <v>76</v>
      </c>
      <c r="B77">
        <v>217185</v>
      </c>
      <c r="C77">
        <f t="shared" si="28"/>
        <v>6.1475599699802649E-3</v>
      </c>
      <c r="D77">
        <f t="shared" si="29"/>
        <v>5.3368298271682626</v>
      </c>
      <c r="E77" t="s">
        <v>4</v>
      </c>
      <c r="F77" s="1">
        <v>43959</v>
      </c>
      <c r="G77">
        <v>30201</v>
      </c>
      <c r="H77">
        <f t="shared" si="30"/>
        <v>99023</v>
      </c>
      <c r="I77">
        <v>87961</v>
      </c>
      <c r="J77">
        <f t="shared" si="27"/>
        <v>1327</v>
      </c>
    </row>
    <row r="78" spans="1:10" x14ac:dyDescent="0.25">
      <c r="A78">
        <v>77</v>
      </c>
      <c r="B78">
        <v>218268</v>
      </c>
      <c r="C78">
        <f t="shared" si="28"/>
        <v>4.9865322190759034E-3</v>
      </c>
      <c r="D78">
        <f t="shared" si="29"/>
        <v>5.3389900690022536</v>
      </c>
      <c r="E78" t="s">
        <v>4</v>
      </c>
      <c r="F78" s="1">
        <v>43960</v>
      </c>
      <c r="G78">
        <v>30395</v>
      </c>
      <c r="H78">
        <f>B78-I78-G78</f>
        <v>103031</v>
      </c>
      <c r="I78">
        <v>84842</v>
      </c>
      <c r="J78">
        <f t="shared" ref="J78:J86" si="31">B78-B77</f>
        <v>1083</v>
      </c>
    </row>
    <row r="79" spans="1:10" x14ac:dyDescent="0.25">
      <c r="A79">
        <v>78</v>
      </c>
      <c r="B79">
        <v>219070</v>
      </c>
      <c r="C79">
        <f t="shared" ref="C79:C86" si="32">(B79-B78)/B78</f>
        <v>3.6743819524621109E-3</v>
      </c>
      <c r="D79">
        <f t="shared" ref="D79:D86" si="33">LOG(B79,10)</f>
        <v>5.3405829082475273</v>
      </c>
      <c r="E79" t="s">
        <v>4</v>
      </c>
      <c r="F79" s="1">
        <v>43961</v>
      </c>
      <c r="G79">
        <v>30560</v>
      </c>
      <c r="H79">
        <f t="shared" ref="H79" si="34">B79-I79-G79</f>
        <v>105186</v>
      </c>
      <c r="I79">
        <v>83324</v>
      </c>
      <c r="J79">
        <f t="shared" si="31"/>
        <v>802</v>
      </c>
    </row>
    <row r="80" spans="1:10" x14ac:dyDescent="0.25">
      <c r="A80">
        <v>79</v>
      </c>
      <c r="B80">
        <v>219814</v>
      </c>
      <c r="C80">
        <f t="shared" si="32"/>
        <v>3.3961747386680057E-3</v>
      </c>
      <c r="D80">
        <f t="shared" si="33"/>
        <v>5.3420553492754621</v>
      </c>
      <c r="E80" t="s">
        <v>4</v>
      </c>
      <c r="F80" s="1">
        <v>43962</v>
      </c>
      <c r="G80">
        <v>30739</v>
      </c>
      <c r="H80">
        <v>106587</v>
      </c>
      <c r="J80">
        <f t="shared" si="31"/>
        <v>744</v>
      </c>
    </row>
    <row r="81" spans="1:10" x14ac:dyDescent="0.25">
      <c r="A81">
        <v>80</v>
      </c>
      <c r="B81">
        <v>221216</v>
      </c>
      <c r="C81">
        <f t="shared" si="32"/>
        <v>6.378119683004722E-3</v>
      </c>
      <c r="D81">
        <f t="shared" si="33"/>
        <v>5.3448165352023382</v>
      </c>
      <c r="E81" t="s">
        <v>4</v>
      </c>
      <c r="F81" s="1">
        <v>43963</v>
      </c>
      <c r="G81">
        <v>30911</v>
      </c>
      <c r="H81">
        <f>B81-I81-G81</f>
        <v>109206.20000000001</v>
      </c>
      <c r="I81">
        <v>81098.8</v>
      </c>
      <c r="J81">
        <f t="shared" si="31"/>
        <v>1402</v>
      </c>
    </row>
    <row r="82" spans="1:10" x14ac:dyDescent="0.25">
      <c r="A82">
        <v>81</v>
      </c>
      <c r="B82">
        <v>222104</v>
      </c>
      <c r="C82">
        <f t="shared" si="32"/>
        <v>4.0141761897873572E-3</v>
      </c>
      <c r="D82">
        <f t="shared" si="33"/>
        <v>5.3465563800805969</v>
      </c>
      <c r="E82" t="s">
        <v>4</v>
      </c>
      <c r="F82" s="1">
        <v>43964</v>
      </c>
      <c r="G82">
        <v>31106</v>
      </c>
      <c r="H82">
        <f t="shared" ref="H82:H83" si="35">B82-I82-G82</f>
        <v>112018.20000000001</v>
      </c>
      <c r="I82">
        <v>78979.8</v>
      </c>
      <c r="J82">
        <f t="shared" si="31"/>
        <v>888</v>
      </c>
    </row>
    <row r="83" spans="1:10" x14ac:dyDescent="0.25">
      <c r="A83">
        <v>82</v>
      </c>
      <c r="B83">
        <v>223096</v>
      </c>
      <c r="C83">
        <f t="shared" si="32"/>
        <v>4.4663761120916331E-3</v>
      </c>
      <c r="D83">
        <f t="shared" si="33"/>
        <v>5.3484917836702071</v>
      </c>
      <c r="E83" t="s">
        <v>4</v>
      </c>
      <c r="F83" s="1">
        <v>43965</v>
      </c>
      <c r="G83">
        <v>31368</v>
      </c>
      <c r="H83">
        <f t="shared" si="35"/>
        <v>114867.20000000001</v>
      </c>
      <c r="I83">
        <v>76860.800000000003</v>
      </c>
      <c r="J83">
        <f t="shared" si="31"/>
        <v>992</v>
      </c>
    </row>
    <row r="84" spans="1:10" x14ac:dyDescent="0.25">
      <c r="A84">
        <v>83</v>
      </c>
      <c r="B84" s="19">
        <v>223885</v>
      </c>
      <c r="C84">
        <f t="shared" si="32"/>
        <v>3.5365941119518056E-3</v>
      </c>
      <c r="D84">
        <f t="shared" si="33"/>
        <v>5.3500249973956784</v>
      </c>
      <c r="E84" t="s">
        <v>4</v>
      </c>
      <c r="F84" s="1">
        <v>43966</v>
      </c>
      <c r="G84">
        <v>31610</v>
      </c>
      <c r="H84">
        <f>B84-I84-G84</f>
        <v>120205</v>
      </c>
      <c r="I84">
        <v>72070</v>
      </c>
      <c r="J84">
        <f t="shared" si="31"/>
        <v>789</v>
      </c>
    </row>
    <row r="85" spans="1:10" x14ac:dyDescent="0.25">
      <c r="A85">
        <v>84</v>
      </c>
      <c r="B85">
        <v>224760</v>
      </c>
      <c r="C85">
        <f t="shared" si="32"/>
        <v>3.9082564709560716E-3</v>
      </c>
      <c r="D85">
        <f t="shared" si="33"/>
        <v>5.351719023422862</v>
      </c>
      <c r="E85" t="s">
        <v>4</v>
      </c>
      <c r="F85" s="1">
        <v>43967</v>
      </c>
      <c r="G85">
        <v>31763</v>
      </c>
      <c r="H85">
        <f t="shared" ref="H85:H87" si="36">B85-I85-G85</f>
        <v>122810</v>
      </c>
      <c r="I85">
        <v>70187</v>
      </c>
      <c r="J85">
        <f t="shared" si="31"/>
        <v>875</v>
      </c>
    </row>
    <row r="86" spans="1:10" x14ac:dyDescent="0.25">
      <c r="A86">
        <v>85</v>
      </c>
      <c r="B86">
        <v>225435</v>
      </c>
      <c r="C86">
        <f t="shared" si="32"/>
        <v>3.0032034169781099E-3</v>
      </c>
      <c r="D86">
        <f t="shared" si="33"/>
        <v>5.3530213435061862</v>
      </c>
      <c r="E86" t="s">
        <v>4</v>
      </c>
      <c r="F86" s="1">
        <v>43968</v>
      </c>
      <c r="G86">
        <v>31908</v>
      </c>
      <c r="H86">
        <f t="shared" si="36"/>
        <v>125176</v>
      </c>
      <c r="I86">
        <v>68351</v>
      </c>
      <c r="J86">
        <f t="shared" si="31"/>
        <v>675</v>
      </c>
    </row>
    <row r="87" spans="1:10" x14ac:dyDescent="0.25">
      <c r="A87">
        <v>86</v>
      </c>
      <c r="B87">
        <v>225886</v>
      </c>
      <c r="C87">
        <f t="shared" ref="C87:C88" si="37">(B87-B86)/B86</f>
        <v>2.0005766628961785E-3</v>
      </c>
      <c r="D87">
        <f t="shared" ref="D87:D88" si="38">LOG(B87,10)</f>
        <v>5.3538893149789724</v>
      </c>
      <c r="E87" t="s">
        <v>4</v>
      </c>
      <c r="F87" s="1">
        <v>43969</v>
      </c>
      <c r="G87">
        <v>32007</v>
      </c>
      <c r="H87">
        <f t="shared" si="36"/>
        <v>127326</v>
      </c>
      <c r="I87">
        <v>66553</v>
      </c>
      <c r="J87">
        <f t="shared" ref="J87:J88" si="39">B87-B86</f>
        <v>451</v>
      </c>
    </row>
    <row r="88" spans="1:10" x14ac:dyDescent="0.25">
      <c r="A88">
        <v>87</v>
      </c>
      <c r="B88">
        <v>226699</v>
      </c>
      <c r="C88">
        <f t="shared" si="37"/>
        <v>3.59916063855219E-3</v>
      </c>
      <c r="D88">
        <f t="shared" si="38"/>
        <v>5.3554496043989488</v>
      </c>
      <c r="E88" t="s">
        <v>4</v>
      </c>
      <c r="F88" s="1">
        <v>43970</v>
      </c>
      <c r="G88">
        <v>32169</v>
      </c>
      <c r="H88">
        <v>106587</v>
      </c>
      <c r="I88">
        <v>65129</v>
      </c>
      <c r="J88">
        <f t="shared" si="39"/>
        <v>813</v>
      </c>
    </row>
    <row r="89" spans="1:10" x14ac:dyDescent="0.25">
      <c r="A89">
        <v>1</v>
      </c>
      <c r="B89">
        <v>100</v>
      </c>
      <c r="C89">
        <v>0</v>
      </c>
      <c r="D89">
        <f t="shared" si="0"/>
        <v>2</v>
      </c>
      <c r="E89" t="s">
        <v>6</v>
      </c>
      <c r="F89" s="1">
        <v>43892</v>
      </c>
      <c r="G89">
        <v>6</v>
      </c>
      <c r="H89">
        <f t="shared" ref="H89:H97" si="40">B89-I89-G89</f>
        <v>9</v>
      </c>
      <c r="I89">
        <v>85</v>
      </c>
      <c r="J89">
        <v>0</v>
      </c>
    </row>
    <row r="90" spans="1:10" x14ac:dyDescent="0.25">
      <c r="A90">
        <v>2</v>
      </c>
      <c r="B90">
        <v>124</v>
      </c>
      <c r="C90">
        <f t="shared" ref="C90:C107" si="41">(B90-B89)/B89</f>
        <v>0.24</v>
      </c>
      <c r="D90">
        <f t="shared" si="0"/>
        <v>2.0934216851622351</v>
      </c>
      <c r="E90" t="s">
        <v>6</v>
      </c>
      <c r="F90" s="1">
        <v>43893</v>
      </c>
      <c r="G90">
        <v>9</v>
      </c>
      <c r="H90">
        <f t="shared" si="40"/>
        <v>9</v>
      </c>
      <c r="I90">
        <v>106</v>
      </c>
      <c r="J90">
        <f t="shared" si="3"/>
        <v>24</v>
      </c>
    </row>
    <row r="91" spans="1:10" x14ac:dyDescent="0.25">
      <c r="A91">
        <v>3</v>
      </c>
      <c r="B91">
        <v>158</v>
      </c>
      <c r="C91">
        <f t="shared" si="41"/>
        <v>0.27419354838709675</v>
      </c>
      <c r="D91">
        <f t="shared" si="0"/>
        <v>2.1986570869544226</v>
      </c>
      <c r="E91" t="s">
        <v>6</v>
      </c>
      <c r="F91" s="1">
        <v>43894</v>
      </c>
      <c r="G91">
        <v>11</v>
      </c>
      <c r="H91">
        <f t="shared" si="40"/>
        <v>9</v>
      </c>
      <c r="I91">
        <v>138</v>
      </c>
      <c r="J91">
        <f t="shared" si="3"/>
        <v>34</v>
      </c>
    </row>
    <row r="92" spans="1:10" x14ac:dyDescent="0.25">
      <c r="A92">
        <v>4</v>
      </c>
      <c r="B92">
        <v>221</v>
      </c>
      <c r="C92">
        <f t="shared" si="41"/>
        <v>0.39873417721518989</v>
      </c>
      <c r="D92">
        <f t="shared" si="0"/>
        <v>2.3443922736851102</v>
      </c>
      <c r="E92" t="s">
        <v>6</v>
      </c>
      <c r="F92" s="1">
        <v>43895</v>
      </c>
      <c r="G92">
        <v>12</v>
      </c>
      <c r="H92">
        <f t="shared" si="40"/>
        <v>9</v>
      </c>
      <c r="I92">
        <v>200</v>
      </c>
      <c r="J92">
        <f t="shared" si="3"/>
        <v>63</v>
      </c>
    </row>
    <row r="93" spans="1:10" x14ac:dyDescent="0.25">
      <c r="A93">
        <v>5</v>
      </c>
      <c r="B93">
        <v>319</v>
      </c>
      <c r="C93">
        <f t="shared" si="41"/>
        <v>0.4434389140271493</v>
      </c>
      <c r="D93">
        <f t="shared" si="0"/>
        <v>2.503790683057181</v>
      </c>
      <c r="E93" t="s">
        <v>6</v>
      </c>
      <c r="F93" s="1">
        <v>43896</v>
      </c>
      <c r="G93">
        <v>15</v>
      </c>
      <c r="H93">
        <f t="shared" si="40"/>
        <v>15</v>
      </c>
      <c r="I93">
        <v>289</v>
      </c>
      <c r="J93">
        <f t="shared" si="3"/>
        <v>98</v>
      </c>
    </row>
    <row r="94" spans="1:10" x14ac:dyDescent="0.25">
      <c r="A94">
        <v>6</v>
      </c>
      <c r="B94">
        <v>435</v>
      </c>
      <c r="C94">
        <f t="shared" si="41"/>
        <v>0.36363636363636365</v>
      </c>
      <c r="D94">
        <f t="shared" si="0"/>
        <v>2.638489256954637</v>
      </c>
      <c r="E94" t="s">
        <v>6</v>
      </c>
      <c r="F94" s="1">
        <v>43897</v>
      </c>
      <c r="G94">
        <v>19</v>
      </c>
      <c r="H94">
        <f t="shared" si="40"/>
        <v>15</v>
      </c>
      <c r="I94">
        <v>401</v>
      </c>
      <c r="J94">
        <f t="shared" si="3"/>
        <v>116</v>
      </c>
    </row>
    <row r="95" spans="1:10" x14ac:dyDescent="0.25">
      <c r="A95">
        <v>7</v>
      </c>
      <c r="B95">
        <v>541</v>
      </c>
      <c r="C95">
        <f t="shared" si="41"/>
        <v>0.24367816091954023</v>
      </c>
      <c r="D95">
        <f t="shared" si="0"/>
        <v>2.7331972651065688</v>
      </c>
      <c r="E95" t="s">
        <v>6</v>
      </c>
      <c r="F95" s="1">
        <v>43898</v>
      </c>
      <c r="G95">
        <v>22</v>
      </c>
      <c r="H95">
        <f t="shared" si="40"/>
        <v>15</v>
      </c>
      <c r="I95">
        <v>504</v>
      </c>
      <c r="J95">
        <f t="shared" si="3"/>
        <v>106</v>
      </c>
    </row>
    <row r="96" spans="1:10" x14ac:dyDescent="0.25">
      <c r="A96">
        <v>8</v>
      </c>
      <c r="B96">
        <v>704</v>
      </c>
      <c r="C96">
        <f t="shared" si="41"/>
        <v>0.30129390018484287</v>
      </c>
      <c r="D96">
        <f t="shared" si="0"/>
        <v>2.847572659142112</v>
      </c>
      <c r="E96" t="s">
        <v>6</v>
      </c>
      <c r="F96" s="1">
        <v>43899</v>
      </c>
      <c r="G96">
        <v>26</v>
      </c>
      <c r="H96">
        <f t="shared" si="40"/>
        <v>15</v>
      </c>
      <c r="I96">
        <v>663</v>
      </c>
      <c r="J96">
        <f t="shared" ref="J96:J187" si="42">B96-B95</f>
        <v>163</v>
      </c>
    </row>
    <row r="97" spans="1:10" x14ac:dyDescent="0.25">
      <c r="A97">
        <v>9</v>
      </c>
      <c r="B97">
        <v>994</v>
      </c>
      <c r="C97">
        <f t="shared" si="41"/>
        <v>0.41193181818181818</v>
      </c>
      <c r="D97">
        <f t="shared" si="0"/>
        <v>2.9973863843973132</v>
      </c>
      <c r="E97" t="s">
        <v>6</v>
      </c>
      <c r="F97" s="1">
        <v>43900</v>
      </c>
      <c r="G97">
        <v>30</v>
      </c>
      <c r="H97">
        <f t="shared" si="40"/>
        <v>15</v>
      </c>
      <c r="I97">
        <v>949</v>
      </c>
      <c r="J97">
        <f t="shared" si="42"/>
        <v>290</v>
      </c>
    </row>
    <row r="98" spans="1:10" x14ac:dyDescent="0.25">
      <c r="A98">
        <v>10</v>
      </c>
      <c r="B98">
        <v>1301</v>
      </c>
      <c r="C98">
        <f t="shared" si="41"/>
        <v>0.30885311871227367</v>
      </c>
      <c r="D98">
        <f t="shared" si="0"/>
        <v>3.1142772965615859</v>
      </c>
      <c r="E98" t="s">
        <v>6</v>
      </c>
      <c r="F98" s="1">
        <v>43901</v>
      </c>
      <c r="G98">
        <v>38</v>
      </c>
      <c r="H98">
        <f>B98-I98-G98</f>
        <v>15</v>
      </c>
      <c r="I98">
        <v>1248</v>
      </c>
      <c r="J98">
        <f t="shared" si="42"/>
        <v>307</v>
      </c>
    </row>
    <row r="99" spans="1:10" x14ac:dyDescent="0.25">
      <c r="A99">
        <v>11</v>
      </c>
      <c r="B99">
        <v>1697</v>
      </c>
      <c r="C99">
        <f t="shared" si="41"/>
        <v>0.30438124519600307</v>
      </c>
      <c r="D99">
        <f t="shared" si="0"/>
        <v>3.2296818423176754</v>
      </c>
      <c r="E99" t="s">
        <v>6</v>
      </c>
      <c r="F99" s="1">
        <v>43902</v>
      </c>
      <c r="G99">
        <v>41</v>
      </c>
      <c r="H99">
        <f t="shared" ref="H99:H129" si="43">B99-I99-G99</f>
        <v>75</v>
      </c>
      <c r="I99">
        <v>1581</v>
      </c>
      <c r="J99">
        <f t="shared" si="42"/>
        <v>396</v>
      </c>
    </row>
    <row r="100" spans="1:10" x14ac:dyDescent="0.25">
      <c r="A100">
        <v>12</v>
      </c>
      <c r="B100">
        <v>2247</v>
      </c>
      <c r="C100">
        <f t="shared" si="41"/>
        <v>0.32410135533294049</v>
      </c>
      <c r="D100">
        <f t="shared" si="0"/>
        <v>3.3516030724191288</v>
      </c>
      <c r="E100" t="s">
        <v>6</v>
      </c>
      <c r="F100" s="1">
        <v>43903</v>
      </c>
      <c r="G100">
        <v>49</v>
      </c>
      <c r="H100">
        <f t="shared" si="43"/>
        <v>72</v>
      </c>
      <c r="I100">
        <v>2126</v>
      </c>
      <c r="J100">
        <f t="shared" si="42"/>
        <v>550</v>
      </c>
    </row>
    <row r="101" spans="1:10" x14ac:dyDescent="0.25">
      <c r="A101">
        <v>13</v>
      </c>
      <c r="B101">
        <v>2943</v>
      </c>
      <c r="C101">
        <f t="shared" si="41"/>
        <v>0.30974632843791722</v>
      </c>
      <c r="D101">
        <f t="shared" si="0"/>
        <v>3.4687902620996107</v>
      </c>
      <c r="E101" t="s">
        <v>6</v>
      </c>
      <c r="F101" s="1">
        <v>43904</v>
      </c>
      <c r="G101">
        <v>57</v>
      </c>
      <c r="H101">
        <f t="shared" si="43"/>
        <v>222</v>
      </c>
      <c r="I101">
        <v>2664</v>
      </c>
      <c r="J101">
        <f t="shared" si="42"/>
        <v>696</v>
      </c>
    </row>
    <row r="102" spans="1:10" x14ac:dyDescent="0.25">
      <c r="A102">
        <v>14</v>
      </c>
      <c r="B102">
        <v>3680</v>
      </c>
      <c r="C102">
        <f t="shared" si="41"/>
        <v>0.25042473666326875</v>
      </c>
      <c r="D102">
        <f t="shared" si="0"/>
        <v>3.5658478186735172</v>
      </c>
      <c r="E102" t="s">
        <v>6</v>
      </c>
      <c r="F102" s="1">
        <v>43905</v>
      </c>
      <c r="G102">
        <v>68</v>
      </c>
      <c r="H102">
        <f t="shared" si="43"/>
        <v>128</v>
      </c>
      <c r="I102">
        <v>3484</v>
      </c>
      <c r="J102">
        <f t="shared" si="42"/>
        <v>737</v>
      </c>
    </row>
    <row r="103" spans="1:10" x14ac:dyDescent="0.25">
      <c r="A103">
        <v>15</v>
      </c>
      <c r="B103">
        <v>4663</v>
      </c>
      <c r="C103">
        <f t="shared" si="41"/>
        <v>0.26711956521739133</v>
      </c>
      <c r="D103">
        <f t="shared" si="0"/>
        <v>3.6686654154544915</v>
      </c>
      <c r="E103" t="s">
        <v>6</v>
      </c>
      <c r="F103" s="1">
        <v>43906</v>
      </c>
      <c r="G103">
        <v>86</v>
      </c>
      <c r="H103">
        <f t="shared" si="43"/>
        <v>143</v>
      </c>
      <c r="I103">
        <v>4434</v>
      </c>
      <c r="J103">
        <f t="shared" si="42"/>
        <v>983</v>
      </c>
    </row>
    <row r="104" spans="1:10" x14ac:dyDescent="0.25">
      <c r="A104">
        <v>16</v>
      </c>
      <c r="B104">
        <v>6411</v>
      </c>
      <c r="C104">
        <f t="shared" si="41"/>
        <v>0.37486596611623418</v>
      </c>
      <c r="D104">
        <f t="shared" si="0"/>
        <v>3.8069257768837312</v>
      </c>
      <c r="E104" t="s">
        <v>6</v>
      </c>
      <c r="F104" s="1">
        <v>43907</v>
      </c>
      <c r="G104">
        <v>109</v>
      </c>
      <c r="H104">
        <f t="shared" si="43"/>
        <v>175</v>
      </c>
      <c r="I104">
        <v>6127</v>
      </c>
      <c r="J104">
        <f t="shared" si="42"/>
        <v>1748</v>
      </c>
    </row>
    <row r="105" spans="1:10" x14ac:dyDescent="0.25">
      <c r="A105">
        <v>17</v>
      </c>
      <c r="B105">
        <v>9259</v>
      </c>
      <c r="C105">
        <f t="shared" si="41"/>
        <v>0.44423646856964594</v>
      </c>
      <c r="D105">
        <f t="shared" si="0"/>
        <v>3.96656408409731</v>
      </c>
      <c r="E105" t="s">
        <v>6</v>
      </c>
      <c r="F105" s="1">
        <v>43908</v>
      </c>
      <c r="G105">
        <v>150</v>
      </c>
      <c r="H105">
        <f t="shared" si="43"/>
        <v>169</v>
      </c>
      <c r="I105">
        <v>8940</v>
      </c>
      <c r="J105">
        <f t="shared" si="42"/>
        <v>2848</v>
      </c>
    </row>
    <row r="106" spans="1:10" x14ac:dyDescent="0.25">
      <c r="A106">
        <v>18</v>
      </c>
      <c r="B106">
        <v>13789</v>
      </c>
      <c r="C106">
        <f t="shared" si="41"/>
        <v>0.48925369910357491</v>
      </c>
      <c r="D106">
        <f t="shared" si="0"/>
        <v>4.1395327715979393</v>
      </c>
      <c r="E106" t="s">
        <v>6</v>
      </c>
      <c r="F106" s="1">
        <v>43909</v>
      </c>
      <c r="G106">
        <v>207</v>
      </c>
      <c r="H106">
        <f t="shared" si="43"/>
        <v>118</v>
      </c>
      <c r="I106">
        <v>13464</v>
      </c>
      <c r="J106">
        <f t="shared" si="42"/>
        <v>4530</v>
      </c>
    </row>
    <row r="107" spans="1:10" x14ac:dyDescent="0.25">
      <c r="A107">
        <v>19</v>
      </c>
      <c r="B107">
        <v>19383</v>
      </c>
      <c r="C107">
        <f t="shared" si="41"/>
        <v>0.40568569149321926</v>
      </c>
      <c r="D107">
        <f t="shared" si="0"/>
        <v>4.287420995759831</v>
      </c>
      <c r="E107" t="s">
        <v>6</v>
      </c>
      <c r="F107" s="1">
        <v>43910</v>
      </c>
      <c r="G107">
        <v>256</v>
      </c>
      <c r="H107">
        <f t="shared" si="43"/>
        <v>162</v>
      </c>
      <c r="I107">
        <v>18965</v>
      </c>
      <c r="J107">
        <f t="shared" si="42"/>
        <v>5594</v>
      </c>
    </row>
    <row r="108" spans="1:10" x14ac:dyDescent="0.25">
      <c r="A108">
        <v>20</v>
      </c>
      <c r="B108">
        <v>24207</v>
      </c>
      <c r="C108">
        <f t="shared" ref="C108:C111" si="44">(B108-B107)/B107</f>
        <v>0.24887788268069957</v>
      </c>
      <c r="D108">
        <f t="shared" ref="D108:D111" si="45">LOG(B108,10)</f>
        <v>4.3839409701862078</v>
      </c>
      <c r="E108" t="s">
        <v>6</v>
      </c>
      <c r="F108" s="1">
        <v>43911</v>
      </c>
      <c r="G108">
        <v>302</v>
      </c>
      <c r="H108">
        <f t="shared" si="43"/>
        <v>185</v>
      </c>
      <c r="I108">
        <v>23720</v>
      </c>
      <c r="J108">
        <f t="shared" si="42"/>
        <v>4824</v>
      </c>
    </row>
    <row r="109" spans="1:10" x14ac:dyDescent="0.25">
      <c r="A109">
        <v>21</v>
      </c>
      <c r="B109">
        <v>33546</v>
      </c>
      <c r="C109">
        <f t="shared" si="44"/>
        <v>0.38579749659189488</v>
      </c>
      <c r="D109">
        <f t="shared" si="45"/>
        <v>4.5256407426423158</v>
      </c>
      <c r="E109" t="s">
        <v>6</v>
      </c>
      <c r="F109" s="1">
        <v>43912</v>
      </c>
      <c r="G109">
        <v>419</v>
      </c>
      <c r="H109">
        <f t="shared" si="43"/>
        <v>127</v>
      </c>
      <c r="I109">
        <v>33000</v>
      </c>
      <c r="J109">
        <f t="shared" si="42"/>
        <v>9339</v>
      </c>
    </row>
    <row r="110" spans="1:10" x14ac:dyDescent="0.25">
      <c r="A110">
        <v>22</v>
      </c>
      <c r="B110">
        <v>43781</v>
      </c>
      <c r="C110">
        <f t="shared" si="44"/>
        <v>0.30510344005246526</v>
      </c>
      <c r="D110">
        <f t="shared" si="45"/>
        <v>4.6412856770473994</v>
      </c>
      <c r="E110" t="s">
        <v>6</v>
      </c>
      <c r="F110" s="1">
        <v>43913</v>
      </c>
      <c r="G110">
        <v>520</v>
      </c>
      <c r="H110">
        <f>B110-I110-G110</f>
        <v>331</v>
      </c>
      <c r="I110">
        <v>42930</v>
      </c>
      <c r="J110">
        <f t="shared" si="42"/>
        <v>10235</v>
      </c>
    </row>
    <row r="111" spans="1:10" x14ac:dyDescent="0.25">
      <c r="A111">
        <v>23</v>
      </c>
      <c r="B111">
        <v>54856</v>
      </c>
      <c r="C111">
        <f t="shared" si="44"/>
        <v>0.25296361435325826</v>
      </c>
      <c r="D111">
        <f t="shared" si="45"/>
        <v>4.7392241364573184</v>
      </c>
      <c r="E111" t="s">
        <v>6</v>
      </c>
      <c r="F111" s="1">
        <v>43914</v>
      </c>
      <c r="G111">
        <v>780</v>
      </c>
      <c r="H111">
        <f t="shared" si="43"/>
        <v>379</v>
      </c>
      <c r="I111">
        <v>53697</v>
      </c>
      <c r="J111">
        <f t="shared" si="42"/>
        <v>11075</v>
      </c>
    </row>
    <row r="112" spans="1:10" x14ac:dyDescent="0.25">
      <c r="A112">
        <v>24</v>
      </c>
      <c r="B112">
        <v>68211</v>
      </c>
      <c r="C112">
        <f t="shared" ref="C112:C114" si="46">(B112-B111)/B111</f>
        <v>0.24345559282485052</v>
      </c>
      <c r="D112">
        <f t="shared" ref="D112:D114" si="47">LOG(B112,10)</f>
        <v>4.8338544165051758</v>
      </c>
      <c r="E112" t="s">
        <v>6</v>
      </c>
      <c r="F112" s="1">
        <v>43915</v>
      </c>
      <c r="G112">
        <v>910</v>
      </c>
      <c r="H112">
        <f t="shared" si="43"/>
        <v>511</v>
      </c>
      <c r="I112">
        <v>66790</v>
      </c>
      <c r="J112">
        <f t="shared" si="42"/>
        <v>13355</v>
      </c>
    </row>
    <row r="113" spans="1:10" x14ac:dyDescent="0.25">
      <c r="A113">
        <v>25</v>
      </c>
      <c r="B113">
        <v>85435</v>
      </c>
      <c r="C113">
        <f t="shared" si="46"/>
        <v>0.25251059213323362</v>
      </c>
      <c r="D113">
        <f t="shared" si="47"/>
        <v>4.931635823767464</v>
      </c>
      <c r="E113" t="s">
        <v>6</v>
      </c>
      <c r="F113" s="1">
        <v>43916</v>
      </c>
      <c r="G113">
        <v>1177</v>
      </c>
      <c r="H113">
        <f t="shared" si="43"/>
        <v>1986</v>
      </c>
      <c r="I113">
        <v>82272</v>
      </c>
      <c r="J113">
        <f t="shared" si="42"/>
        <v>17224</v>
      </c>
    </row>
    <row r="114" spans="1:10" x14ac:dyDescent="0.25">
      <c r="A114">
        <v>26</v>
      </c>
      <c r="B114">
        <v>104126</v>
      </c>
      <c r="C114">
        <f t="shared" si="46"/>
        <v>0.21877450693509687</v>
      </c>
      <c r="D114">
        <f t="shared" si="47"/>
        <v>5.0175591852901995</v>
      </c>
      <c r="E114" t="s">
        <v>6</v>
      </c>
      <c r="F114" s="1">
        <v>43917</v>
      </c>
      <c r="G114">
        <v>1693</v>
      </c>
      <c r="H114">
        <f t="shared" si="43"/>
        <v>2524</v>
      </c>
      <c r="I114">
        <v>99909</v>
      </c>
      <c r="J114">
        <f t="shared" si="42"/>
        <v>18691</v>
      </c>
    </row>
    <row r="115" spans="1:10" x14ac:dyDescent="0.25">
      <c r="A115">
        <v>27</v>
      </c>
      <c r="B115">
        <v>123578</v>
      </c>
      <c r="C115">
        <f t="shared" ref="C115:C117" si="48">(B115-B114)/B114</f>
        <v>0.18681213145612047</v>
      </c>
      <c r="D115">
        <f t="shared" ref="D115:D117" si="49">LOG(B115,10)</f>
        <v>5.0919411622655764</v>
      </c>
      <c r="E115" t="s">
        <v>6</v>
      </c>
      <c r="F115" s="1">
        <v>43918</v>
      </c>
      <c r="G115">
        <v>2008</v>
      </c>
      <c r="H115">
        <f t="shared" si="43"/>
        <v>3443</v>
      </c>
      <c r="I115">
        <v>118127</v>
      </c>
      <c r="J115">
        <f t="shared" si="42"/>
        <v>19452</v>
      </c>
    </row>
    <row r="116" spans="1:10" x14ac:dyDescent="0.25">
      <c r="A116">
        <v>28</v>
      </c>
      <c r="B116">
        <v>143491</v>
      </c>
      <c r="C116">
        <f t="shared" si="48"/>
        <v>0.16113709559954037</v>
      </c>
      <c r="D116">
        <f t="shared" si="49"/>
        <v>5.1568246622343787</v>
      </c>
      <c r="E116" t="s">
        <v>6</v>
      </c>
      <c r="F116" s="1">
        <v>43919</v>
      </c>
      <c r="G116">
        <v>2484</v>
      </c>
      <c r="H116">
        <f t="shared" si="43"/>
        <v>4658</v>
      </c>
      <c r="I116">
        <v>136349</v>
      </c>
      <c r="J116">
        <f t="shared" si="42"/>
        <v>19913</v>
      </c>
    </row>
    <row r="117" spans="1:10" x14ac:dyDescent="0.25">
      <c r="A117">
        <v>29</v>
      </c>
      <c r="B117">
        <v>163788</v>
      </c>
      <c r="C117">
        <f t="shared" si="48"/>
        <v>0.14145138022593751</v>
      </c>
      <c r="D117">
        <f t="shared" si="49"/>
        <v>5.2142820798133434</v>
      </c>
      <c r="E117" t="s">
        <v>6</v>
      </c>
      <c r="F117" s="1">
        <v>43920</v>
      </c>
      <c r="G117">
        <v>2953</v>
      </c>
      <c r="H117">
        <f t="shared" si="43"/>
        <v>5694</v>
      </c>
      <c r="I117">
        <v>155141</v>
      </c>
      <c r="J117">
        <f t="shared" si="42"/>
        <v>20297</v>
      </c>
    </row>
    <row r="118" spans="1:10" x14ac:dyDescent="0.25">
      <c r="A118">
        <v>30</v>
      </c>
      <c r="B118">
        <v>188530</v>
      </c>
      <c r="C118">
        <f t="shared" ref="C118:C120" si="50">(B118-B117)/B117</f>
        <v>0.15106112779935038</v>
      </c>
      <c r="D118">
        <f t="shared" ref="D118:D120" si="51">LOG(B118,10)</f>
        <v>5.2753804675274338</v>
      </c>
      <c r="E118" t="s">
        <v>6</v>
      </c>
      <c r="F118" s="1">
        <v>43921</v>
      </c>
      <c r="G118">
        <v>3756</v>
      </c>
      <c r="H118">
        <f t="shared" si="43"/>
        <v>7548</v>
      </c>
      <c r="I118">
        <v>177226</v>
      </c>
      <c r="J118">
        <f t="shared" si="42"/>
        <v>24742</v>
      </c>
    </row>
    <row r="119" spans="1:10" x14ac:dyDescent="0.25">
      <c r="A119">
        <v>31</v>
      </c>
      <c r="B119">
        <v>215003</v>
      </c>
      <c r="C119">
        <f t="shared" si="50"/>
        <v>0.14041797061475628</v>
      </c>
      <c r="D119">
        <f t="shared" si="51"/>
        <v>5.3324445197963302</v>
      </c>
      <c r="E119" t="s">
        <v>6</v>
      </c>
      <c r="F119" s="1">
        <v>43922</v>
      </c>
      <c r="G119">
        <v>4713</v>
      </c>
      <c r="H119">
        <f t="shared" si="43"/>
        <v>9267</v>
      </c>
      <c r="I119">
        <v>201023</v>
      </c>
      <c r="J119">
        <f t="shared" si="42"/>
        <v>26473</v>
      </c>
    </row>
    <row r="120" spans="1:10" x14ac:dyDescent="0.25">
      <c r="A120">
        <v>32</v>
      </c>
      <c r="B120">
        <v>244877</v>
      </c>
      <c r="C120">
        <f t="shared" si="50"/>
        <v>0.13894689841537095</v>
      </c>
      <c r="D120">
        <f t="shared" si="51"/>
        <v>5.3889479960591142</v>
      </c>
      <c r="E120" t="s">
        <v>6</v>
      </c>
      <c r="F120" s="1">
        <v>43923</v>
      </c>
      <c r="G120">
        <v>5807</v>
      </c>
      <c r="H120">
        <f t="shared" si="43"/>
        <v>10672</v>
      </c>
      <c r="I120">
        <v>228398</v>
      </c>
      <c r="J120">
        <f t="shared" si="42"/>
        <v>29874</v>
      </c>
    </row>
    <row r="121" spans="1:10" x14ac:dyDescent="0.25">
      <c r="A121">
        <v>33</v>
      </c>
      <c r="B121">
        <v>277161</v>
      </c>
      <c r="C121">
        <f t="shared" ref="C121:C124" si="52">(B121-B120)/B120</f>
        <v>0.13183761643600664</v>
      </c>
      <c r="D121">
        <f t="shared" ref="D121:D124" si="53">LOG(B121,10)</f>
        <v>5.4427321196035647</v>
      </c>
      <c r="E121" t="s">
        <v>6</v>
      </c>
      <c r="F121" s="1">
        <v>43924</v>
      </c>
      <c r="G121">
        <v>7391</v>
      </c>
      <c r="H121">
        <f t="shared" si="43"/>
        <v>12013</v>
      </c>
      <c r="I121">
        <v>257757</v>
      </c>
      <c r="J121">
        <f t="shared" si="42"/>
        <v>32284</v>
      </c>
    </row>
    <row r="122" spans="1:10" x14ac:dyDescent="0.25">
      <c r="A122">
        <v>34</v>
      </c>
      <c r="B122">
        <v>311357</v>
      </c>
      <c r="C122">
        <f t="shared" si="52"/>
        <v>0.12337955195716568</v>
      </c>
      <c r="D122">
        <f t="shared" si="53"/>
        <v>5.493258634076045</v>
      </c>
      <c r="E122" t="s">
        <v>6</v>
      </c>
      <c r="F122" s="1">
        <v>43925</v>
      </c>
      <c r="G122">
        <v>8344</v>
      </c>
      <c r="H122">
        <f t="shared" si="43"/>
        <v>14932</v>
      </c>
      <c r="I122">
        <v>288081</v>
      </c>
      <c r="J122">
        <f t="shared" si="42"/>
        <v>34196</v>
      </c>
    </row>
    <row r="123" spans="1:10" x14ac:dyDescent="0.25">
      <c r="A123">
        <v>35</v>
      </c>
      <c r="B123">
        <v>336673</v>
      </c>
      <c r="C123">
        <f t="shared" si="52"/>
        <v>8.1308594314564955E-2</v>
      </c>
      <c r="D123">
        <f t="shared" si="53"/>
        <v>5.5272082888823295</v>
      </c>
      <c r="E123" t="s">
        <v>6</v>
      </c>
      <c r="F123" s="1">
        <v>43926</v>
      </c>
      <c r="G123">
        <v>9536</v>
      </c>
      <c r="H123">
        <f t="shared" si="43"/>
        <v>18057</v>
      </c>
      <c r="I123">
        <v>309080</v>
      </c>
      <c r="J123">
        <f t="shared" si="42"/>
        <v>25316</v>
      </c>
    </row>
    <row r="124" spans="1:10" x14ac:dyDescent="0.25">
      <c r="A124">
        <v>36</v>
      </c>
      <c r="B124">
        <v>367004</v>
      </c>
      <c r="C124">
        <f t="shared" si="52"/>
        <v>9.0090384438312548E-2</v>
      </c>
      <c r="D124">
        <f t="shared" si="53"/>
        <v>5.5646707976811376</v>
      </c>
      <c r="E124" t="s">
        <v>6</v>
      </c>
      <c r="F124" s="1">
        <v>43927</v>
      </c>
      <c r="G124">
        <v>10859</v>
      </c>
      <c r="H124">
        <f t="shared" si="43"/>
        <v>19683</v>
      </c>
      <c r="I124">
        <v>336462</v>
      </c>
      <c r="J124">
        <f t="shared" si="42"/>
        <v>30331</v>
      </c>
    </row>
    <row r="125" spans="1:10" x14ac:dyDescent="0.25">
      <c r="A125">
        <v>37</v>
      </c>
      <c r="B125">
        <v>400335</v>
      </c>
      <c r="C125">
        <f t="shared" ref="C125:C127" si="54">(B125-B124)/B124</f>
        <v>9.0819173632984931E-2</v>
      </c>
      <c r="D125">
        <f t="shared" ref="D125:D127" si="55">LOG(B125,10)</f>
        <v>5.6024235607331097</v>
      </c>
      <c r="E125" t="s">
        <v>6</v>
      </c>
      <c r="F125" s="1">
        <v>43928</v>
      </c>
      <c r="G125">
        <v>12841</v>
      </c>
      <c r="H125">
        <f t="shared" si="43"/>
        <v>21674</v>
      </c>
      <c r="I125">
        <v>365820</v>
      </c>
      <c r="J125">
        <f t="shared" si="42"/>
        <v>33331</v>
      </c>
    </row>
    <row r="126" spans="1:10" x14ac:dyDescent="0.25">
      <c r="A126">
        <v>38</v>
      </c>
      <c r="B126">
        <v>434927</v>
      </c>
      <c r="C126">
        <f t="shared" si="54"/>
        <v>8.6407633606854259E-2</v>
      </c>
      <c r="D126">
        <f t="shared" si="55"/>
        <v>5.6384163692358893</v>
      </c>
      <c r="E126" t="s">
        <v>6</v>
      </c>
      <c r="F126" s="1">
        <v>43929</v>
      </c>
      <c r="G126">
        <v>14473</v>
      </c>
      <c r="H126">
        <f t="shared" si="43"/>
        <v>22638</v>
      </c>
      <c r="I126">
        <v>397816</v>
      </c>
      <c r="J126">
        <f t="shared" si="42"/>
        <v>34592</v>
      </c>
    </row>
    <row r="127" spans="1:10" x14ac:dyDescent="0.25">
      <c r="A127">
        <v>39</v>
      </c>
      <c r="B127">
        <v>469124</v>
      </c>
      <c r="C127">
        <f t="shared" si="54"/>
        <v>7.8626987977292742E-2</v>
      </c>
      <c r="D127">
        <f t="shared" si="55"/>
        <v>5.6712876516658604</v>
      </c>
      <c r="E127" t="s">
        <v>6</v>
      </c>
      <c r="F127" s="1">
        <v>43930</v>
      </c>
      <c r="G127">
        <v>16712</v>
      </c>
      <c r="H127">
        <f t="shared" si="43"/>
        <v>25924</v>
      </c>
      <c r="I127">
        <v>426488</v>
      </c>
      <c r="J127">
        <f t="shared" si="42"/>
        <v>34197</v>
      </c>
    </row>
    <row r="128" spans="1:10" x14ac:dyDescent="0.25">
      <c r="A128">
        <v>40</v>
      </c>
      <c r="B128">
        <v>502876</v>
      </c>
      <c r="C128">
        <f t="shared" ref="C128:C134" si="56">(B128-B127)/B127</f>
        <v>7.1946862663176472E-2</v>
      </c>
      <c r="D128">
        <f t="shared" ref="D128:D134" si="57">LOG(B128,10)</f>
        <v>5.7014609092015895</v>
      </c>
      <c r="E128" t="s">
        <v>6</v>
      </c>
      <c r="F128" s="1">
        <v>43931</v>
      </c>
      <c r="G128">
        <v>18747</v>
      </c>
      <c r="H128">
        <f t="shared" si="43"/>
        <v>27314</v>
      </c>
      <c r="I128">
        <v>456815</v>
      </c>
      <c r="J128">
        <f t="shared" si="42"/>
        <v>33752</v>
      </c>
    </row>
    <row r="129" spans="1:10" x14ac:dyDescent="0.25">
      <c r="A129">
        <v>41</v>
      </c>
      <c r="B129">
        <v>539942</v>
      </c>
      <c r="C129">
        <f t="shared" si="56"/>
        <v>7.3708031403367832E-2</v>
      </c>
      <c r="D129">
        <f t="shared" si="57"/>
        <v>5.7323471108733495</v>
      </c>
      <c r="E129" t="s">
        <v>6</v>
      </c>
      <c r="F129" s="1">
        <v>43932</v>
      </c>
      <c r="G129">
        <v>24062</v>
      </c>
      <c r="H129">
        <f t="shared" si="43"/>
        <v>34031</v>
      </c>
      <c r="I129">
        <v>481849</v>
      </c>
      <c r="J129">
        <f t="shared" si="42"/>
        <v>37066</v>
      </c>
    </row>
    <row r="130" spans="1:10" x14ac:dyDescent="0.25">
      <c r="A130">
        <v>42</v>
      </c>
      <c r="B130">
        <v>567708</v>
      </c>
      <c r="C130">
        <f t="shared" si="56"/>
        <v>5.1424041841531126E-2</v>
      </c>
      <c r="D130">
        <f t="shared" si="57"/>
        <v>5.7541250142384035</v>
      </c>
      <c r="E130" t="s">
        <v>6</v>
      </c>
      <c r="F130" s="1">
        <v>43933</v>
      </c>
      <c r="G130">
        <v>25789</v>
      </c>
      <c r="H130">
        <v>31976</v>
      </c>
      <c r="J130">
        <f t="shared" si="42"/>
        <v>27766</v>
      </c>
    </row>
    <row r="131" spans="1:10" x14ac:dyDescent="0.25">
      <c r="A131">
        <v>43</v>
      </c>
      <c r="B131">
        <v>594693</v>
      </c>
      <c r="C131">
        <f t="shared" si="56"/>
        <v>4.7533238918599001E-2</v>
      </c>
      <c r="D131">
        <f t="shared" si="57"/>
        <v>5.7742928265449045</v>
      </c>
      <c r="E131" t="s">
        <v>6</v>
      </c>
      <c r="F131" s="1">
        <v>43934</v>
      </c>
      <c r="G131">
        <v>27515</v>
      </c>
      <c r="H131">
        <f>B131-I131-G131</f>
        <v>40825</v>
      </c>
      <c r="I131">
        <v>526353</v>
      </c>
      <c r="J131">
        <f t="shared" si="42"/>
        <v>26985</v>
      </c>
    </row>
    <row r="132" spans="1:10" x14ac:dyDescent="0.25">
      <c r="A132">
        <v>44</v>
      </c>
      <c r="B132">
        <v>621953</v>
      </c>
      <c r="C132">
        <f t="shared" si="56"/>
        <v>4.583877731871739E-2</v>
      </c>
      <c r="D132">
        <f t="shared" si="57"/>
        <v>5.7937575669868391</v>
      </c>
      <c r="E132" t="s">
        <v>6</v>
      </c>
      <c r="F132" s="1">
        <v>43935</v>
      </c>
      <c r="G132">
        <v>30081</v>
      </c>
      <c r="H132">
        <f>B132-I132-G132</f>
        <v>42853</v>
      </c>
      <c r="I132">
        <v>549019</v>
      </c>
      <c r="J132">
        <f t="shared" si="42"/>
        <v>27260</v>
      </c>
    </row>
    <row r="133" spans="1:10" x14ac:dyDescent="0.25">
      <c r="A133">
        <v>45</v>
      </c>
      <c r="B133">
        <v>652474</v>
      </c>
      <c r="C133">
        <f t="shared" si="56"/>
        <v>4.9072839909124963E-2</v>
      </c>
      <c r="D133">
        <f t="shared" si="57"/>
        <v>5.8145632104447964</v>
      </c>
      <c r="E133" t="s">
        <v>6</v>
      </c>
      <c r="F133" s="1">
        <v>43936</v>
      </c>
      <c r="G133">
        <v>32712</v>
      </c>
      <c r="H133">
        <v>48131</v>
      </c>
      <c r="J133">
        <f t="shared" si="42"/>
        <v>30521</v>
      </c>
    </row>
    <row r="134" spans="1:10" x14ac:dyDescent="0.25">
      <c r="A134">
        <v>46</v>
      </c>
      <c r="B134">
        <v>682454</v>
      </c>
      <c r="C134">
        <f t="shared" si="56"/>
        <v>4.5948191039029911E-2</v>
      </c>
      <c r="D134">
        <f t="shared" si="57"/>
        <v>5.8340733835964063</v>
      </c>
      <c r="E134" t="s">
        <v>6</v>
      </c>
      <c r="F134" s="1">
        <v>43937</v>
      </c>
      <c r="G134">
        <v>34905</v>
      </c>
      <c r="H134">
        <v>57256</v>
      </c>
      <c r="J134">
        <f t="shared" si="42"/>
        <v>29980</v>
      </c>
    </row>
    <row r="135" spans="1:10" x14ac:dyDescent="0.25">
      <c r="A135">
        <v>47</v>
      </c>
      <c r="B135">
        <v>714822</v>
      </c>
      <c r="C135">
        <f t="shared" ref="C135:C140" si="58">(B135-B134)/B134</f>
        <v>4.7428837694555234E-2</v>
      </c>
      <c r="D135">
        <f t="shared" ref="D135:D140" si="59">LOG(B135,10)</f>
        <v>5.8541979102739701</v>
      </c>
      <c r="E135" t="s">
        <v>6</v>
      </c>
      <c r="F135" s="1">
        <v>43938</v>
      </c>
      <c r="G135">
        <v>37448</v>
      </c>
      <c r="H135">
        <f>B135-I135-G135</f>
        <v>65296</v>
      </c>
      <c r="I135">
        <v>612078</v>
      </c>
      <c r="J135">
        <f t="shared" si="42"/>
        <v>32368</v>
      </c>
    </row>
    <row r="136" spans="1:10" x14ac:dyDescent="0.25">
      <c r="A136">
        <v>48</v>
      </c>
      <c r="B136">
        <v>743901</v>
      </c>
      <c r="C136">
        <f t="shared" si="58"/>
        <v>4.0680057412894398E-2</v>
      </c>
      <c r="D136">
        <f t="shared" si="59"/>
        <v>5.8715151425155998</v>
      </c>
      <c r="E136" t="s">
        <v>6</v>
      </c>
      <c r="F136" s="1">
        <v>43939</v>
      </c>
      <c r="G136">
        <v>39331</v>
      </c>
      <c r="H136">
        <f>B136-I136-G136</f>
        <v>73061</v>
      </c>
      <c r="I136">
        <v>631509</v>
      </c>
      <c r="J136">
        <f t="shared" si="42"/>
        <v>29079</v>
      </c>
    </row>
    <row r="137" spans="1:10" x14ac:dyDescent="0.25">
      <c r="A137">
        <v>49</v>
      </c>
      <c r="B137">
        <v>770084</v>
      </c>
      <c r="C137">
        <f t="shared" si="58"/>
        <v>3.5196887757914026E-2</v>
      </c>
      <c r="D137">
        <f t="shared" si="59"/>
        <v>5.8865381001682824</v>
      </c>
      <c r="E137" t="s">
        <v>6</v>
      </c>
      <c r="F137" s="1">
        <v>43940</v>
      </c>
      <c r="G137">
        <v>40901</v>
      </c>
      <c r="H137">
        <f>B137-I137-G137</f>
        <v>76309</v>
      </c>
      <c r="I137">
        <v>652874</v>
      </c>
      <c r="J137">
        <f t="shared" si="42"/>
        <v>26183</v>
      </c>
    </row>
    <row r="138" spans="1:10" x14ac:dyDescent="0.25">
      <c r="A138">
        <v>50</v>
      </c>
      <c r="B138">
        <v>798227</v>
      </c>
      <c r="C138">
        <f t="shared" si="58"/>
        <v>3.6545363882381665E-2</v>
      </c>
      <c r="D138">
        <f t="shared" si="59"/>
        <v>5.9021264136919198</v>
      </c>
      <c r="E138" t="s">
        <v>6</v>
      </c>
      <c r="F138" s="1">
        <v>43941</v>
      </c>
      <c r="G138">
        <v>42853</v>
      </c>
      <c r="H138">
        <f>B138-I138-G138</f>
        <v>77518</v>
      </c>
      <c r="I138">
        <v>677856</v>
      </c>
      <c r="J138">
        <f t="shared" si="42"/>
        <v>28143</v>
      </c>
    </row>
    <row r="139" spans="1:10" x14ac:dyDescent="0.25">
      <c r="A139">
        <v>51</v>
      </c>
      <c r="B139">
        <v>824332</v>
      </c>
      <c r="C139">
        <f t="shared" si="58"/>
        <v>3.2703729640816456E-2</v>
      </c>
      <c r="D139">
        <f t="shared" si="59"/>
        <v>5.9161021591833522</v>
      </c>
      <c r="E139" t="s">
        <v>6</v>
      </c>
      <c r="F139" s="1">
        <v>43942</v>
      </c>
      <c r="G139">
        <v>45536</v>
      </c>
      <c r="H139">
        <v>82923</v>
      </c>
      <c r="J139">
        <f t="shared" si="42"/>
        <v>26105</v>
      </c>
    </row>
    <row r="140" spans="1:10" x14ac:dyDescent="0.25">
      <c r="A140">
        <v>52</v>
      </c>
      <c r="B140">
        <v>854542</v>
      </c>
      <c r="C140">
        <f t="shared" si="58"/>
        <v>3.6647855475706391E-2</v>
      </c>
      <c r="D140">
        <f t="shared" si="59"/>
        <v>5.9317334127793808</v>
      </c>
      <c r="E140" t="s">
        <v>6</v>
      </c>
      <c r="F140" s="1">
        <v>43943</v>
      </c>
      <c r="G140">
        <v>47894</v>
      </c>
      <c r="H140">
        <v>83910</v>
      </c>
      <c r="J140">
        <f t="shared" ref="J140:J143" si="60">B140-B139</f>
        <v>30210</v>
      </c>
    </row>
    <row r="141" spans="1:10" x14ac:dyDescent="0.25">
      <c r="A141">
        <v>53</v>
      </c>
      <c r="B141">
        <v>886442</v>
      </c>
      <c r="C141">
        <f t="shared" ref="C141:C144" si="61">(B141-B140)/B140</f>
        <v>3.7329938142303128E-2</v>
      </c>
      <c r="D141">
        <f t="shared" ref="D141:D144" si="62">LOG(B141,10)</f>
        <v>5.9476503249296098</v>
      </c>
      <c r="E141" t="s">
        <v>6</v>
      </c>
      <c r="F141" s="1">
        <v>43944</v>
      </c>
      <c r="G141">
        <v>50236</v>
      </c>
      <c r="H141">
        <f>B141-I141-G141</f>
        <v>85922</v>
      </c>
      <c r="I141">
        <v>750284</v>
      </c>
      <c r="J141">
        <f t="shared" si="60"/>
        <v>31900</v>
      </c>
    </row>
    <row r="142" spans="1:10" x14ac:dyDescent="0.25">
      <c r="A142">
        <v>54</v>
      </c>
      <c r="B142">
        <v>925232</v>
      </c>
      <c r="C142">
        <f t="shared" si="61"/>
        <v>4.3759208160263165E-2</v>
      </c>
      <c r="D142">
        <f t="shared" si="62"/>
        <v>5.9662506448325745</v>
      </c>
      <c r="E142" t="s">
        <v>6</v>
      </c>
      <c r="F142" s="1">
        <v>43945</v>
      </c>
      <c r="G142">
        <v>52191</v>
      </c>
      <c r="H142">
        <f>B142-I142-G142</f>
        <v>50329</v>
      </c>
      <c r="I142">
        <v>822712</v>
      </c>
      <c r="J142">
        <f t="shared" si="60"/>
        <v>38790</v>
      </c>
    </row>
    <row r="143" spans="1:10" x14ac:dyDescent="0.25">
      <c r="A143">
        <v>55</v>
      </c>
      <c r="B143">
        <v>960651</v>
      </c>
      <c r="C143">
        <f t="shared" si="61"/>
        <v>3.8281209469624919E-2</v>
      </c>
      <c r="D143">
        <f t="shared" si="62"/>
        <v>5.9825656391743065</v>
      </c>
      <c r="E143" t="s">
        <v>6</v>
      </c>
      <c r="F143" s="1">
        <v>43946</v>
      </c>
      <c r="G143">
        <v>54256</v>
      </c>
      <c r="H143">
        <v>84897</v>
      </c>
      <c r="J143">
        <f t="shared" si="60"/>
        <v>35419</v>
      </c>
    </row>
    <row r="144" spans="1:10" x14ac:dyDescent="0.25">
      <c r="A144">
        <v>56</v>
      </c>
      <c r="B144">
        <v>987160</v>
      </c>
      <c r="C144">
        <f t="shared" si="61"/>
        <v>2.759482892330305E-2</v>
      </c>
      <c r="D144">
        <f t="shared" si="62"/>
        <v>5.9943875493115053</v>
      </c>
      <c r="E144" t="s">
        <v>6</v>
      </c>
      <c r="F144" s="1">
        <v>43947</v>
      </c>
      <c r="G144">
        <v>55413</v>
      </c>
      <c r="H144">
        <v>118735</v>
      </c>
      <c r="J144">
        <f t="shared" ref="J144:J150" si="63">B144-B143</f>
        <v>26509</v>
      </c>
    </row>
    <row r="145" spans="1:10" x14ac:dyDescent="0.25">
      <c r="A145">
        <v>57</v>
      </c>
      <c r="B145">
        <v>1004942</v>
      </c>
      <c r="C145">
        <f t="shared" ref="C145:C151" si="64">(B145-B144)/B144</f>
        <v>1.8013290651971312E-2</v>
      </c>
      <c r="D145">
        <f t="shared" ref="D145:D151" si="65">LOG(B145,10)</f>
        <v>6.002140997272102</v>
      </c>
      <c r="E145" t="s">
        <v>6</v>
      </c>
      <c r="F145" s="1">
        <v>43948</v>
      </c>
      <c r="G145">
        <v>56527</v>
      </c>
      <c r="H145">
        <v>137591</v>
      </c>
      <c r="J145">
        <f t="shared" si="63"/>
        <v>17782</v>
      </c>
    </row>
    <row r="146" spans="1:10" x14ac:dyDescent="0.25">
      <c r="A146">
        <v>58</v>
      </c>
      <c r="B146">
        <v>1035765</v>
      </c>
      <c r="C146">
        <f t="shared" si="64"/>
        <v>3.0671421833299833E-2</v>
      </c>
      <c r="D146">
        <f t="shared" si="65"/>
        <v>6.015261231490058</v>
      </c>
      <c r="E146" t="s">
        <v>6</v>
      </c>
      <c r="F146" s="1">
        <v>43949</v>
      </c>
      <c r="G146">
        <v>59266</v>
      </c>
      <c r="H146">
        <v>140138</v>
      </c>
      <c r="J146">
        <f t="shared" si="63"/>
        <v>30823</v>
      </c>
    </row>
    <row r="147" spans="1:10" x14ac:dyDescent="0.25">
      <c r="A147">
        <v>59</v>
      </c>
      <c r="B147">
        <v>1055455</v>
      </c>
      <c r="C147">
        <f t="shared" si="64"/>
        <v>1.901010364320092E-2</v>
      </c>
      <c r="D147">
        <f t="shared" si="65"/>
        <v>6.0234397216149684</v>
      </c>
      <c r="E147" t="s">
        <v>6</v>
      </c>
      <c r="F147" s="1">
        <v>43950</v>
      </c>
      <c r="G147">
        <v>61112</v>
      </c>
      <c r="H147">
        <v>144423</v>
      </c>
      <c r="J147">
        <f t="shared" si="63"/>
        <v>19690</v>
      </c>
    </row>
    <row r="148" spans="1:10" x14ac:dyDescent="0.25">
      <c r="A148">
        <v>60</v>
      </c>
      <c r="B148">
        <v>1095023</v>
      </c>
      <c r="C148">
        <f t="shared" si="64"/>
        <v>3.7489045009024544E-2</v>
      </c>
      <c r="D148">
        <f t="shared" si="65"/>
        <v>6.0394232412475342</v>
      </c>
      <c r="E148" t="s">
        <v>6</v>
      </c>
      <c r="F148" s="1">
        <v>43951</v>
      </c>
      <c r="G148">
        <v>63856</v>
      </c>
      <c r="H148">
        <v>151489</v>
      </c>
      <c r="J148">
        <f t="shared" si="63"/>
        <v>39568</v>
      </c>
    </row>
    <row r="149" spans="1:10" x14ac:dyDescent="0.25">
      <c r="A149">
        <v>61</v>
      </c>
      <c r="B149">
        <v>1131030</v>
      </c>
      <c r="C149">
        <f t="shared" si="64"/>
        <v>3.2882414341981858E-2</v>
      </c>
      <c r="D149">
        <f t="shared" si="65"/>
        <v>6.0534741245202062</v>
      </c>
      <c r="E149" t="s">
        <v>6</v>
      </c>
      <c r="F149" s="1">
        <v>43952</v>
      </c>
      <c r="G149">
        <v>65753</v>
      </c>
      <c r="H149">
        <f t="shared" ref="H149:H155" si="66">B149-I149-G149</f>
        <v>161563</v>
      </c>
      <c r="I149">
        <v>903714</v>
      </c>
      <c r="J149">
        <f t="shared" si="63"/>
        <v>36007</v>
      </c>
    </row>
    <row r="150" spans="1:10" x14ac:dyDescent="0.25">
      <c r="A150">
        <v>62</v>
      </c>
      <c r="B150">
        <v>1160774</v>
      </c>
      <c r="C150">
        <f t="shared" si="64"/>
        <v>2.6298153010972301E-2</v>
      </c>
      <c r="D150">
        <f t="shared" si="65"/>
        <v>6.0647476718426798</v>
      </c>
      <c r="E150" t="s">
        <v>6</v>
      </c>
      <c r="F150" s="1">
        <v>43953</v>
      </c>
      <c r="G150">
        <v>67444</v>
      </c>
      <c r="H150">
        <f t="shared" si="66"/>
        <v>173318</v>
      </c>
      <c r="I150">
        <v>920012</v>
      </c>
      <c r="J150">
        <f t="shared" si="63"/>
        <v>29744</v>
      </c>
    </row>
    <row r="151" spans="1:10" x14ac:dyDescent="0.25">
      <c r="A151">
        <v>63</v>
      </c>
      <c r="B151">
        <v>1188122</v>
      </c>
      <c r="C151">
        <f t="shared" si="64"/>
        <v>2.356014176747584E-2</v>
      </c>
      <c r="D151">
        <f t="shared" si="65"/>
        <v>6.0748610376202778</v>
      </c>
      <c r="E151" t="s">
        <v>6</v>
      </c>
      <c r="F151" s="1">
        <v>43954</v>
      </c>
      <c r="G151">
        <v>68598</v>
      </c>
      <c r="H151">
        <f t="shared" si="66"/>
        <v>178263</v>
      </c>
      <c r="I151">
        <v>941261</v>
      </c>
      <c r="J151">
        <f t="shared" ref="J151:J157" si="67">B151-B150</f>
        <v>27348</v>
      </c>
    </row>
    <row r="152" spans="1:10" x14ac:dyDescent="0.25">
      <c r="A152">
        <v>64</v>
      </c>
      <c r="B152">
        <v>1212835</v>
      </c>
      <c r="C152">
        <f t="shared" ref="C152:C158" si="68">(B152-B151)/B151</f>
        <v>2.0800052519859072E-2</v>
      </c>
      <c r="D152">
        <f t="shared" ref="D152:D158" si="69">LOG(B152,10)</f>
        <v>6.0838017213416871</v>
      </c>
      <c r="E152" t="s">
        <v>6</v>
      </c>
      <c r="F152" s="1">
        <v>43955</v>
      </c>
      <c r="G152">
        <v>69921</v>
      </c>
      <c r="H152">
        <f t="shared" si="66"/>
        <v>204193</v>
      </c>
      <c r="I152">
        <v>938721</v>
      </c>
      <c r="J152">
        <f t="shared" si="67"/>
        <v>24713</v>
      </c>
    </row>
    <row r="153" spans="1:10" x14ac:dyDescent="0.25">
      <c r="A153">
        <v>65</v>
      </c>
      <c r="B153">
        <v>1237633</v>
      </c>
      <c r="C153">
        <f t="shared" si="68"/>
        <v>2.0446309679387549E-2</v>
      </c>
      <c r="D153">
        <f t="shared" si="69"/>
        <v>6.0925918807873289</v>
      </c>
      <c r="E153" t="s">
        <v>6</v>
      </c>
      <c r="F153" s="1">
        <v>43956</v>
      </c>
      <c r="G153">
        <v>72271</v>
      </c>
      <c r="H153">
        <f t="shared" si="66"/>
        <v>211734</v>
      </c>
      <c r="I153">
        <v>953628</v>
      </c>
      <c r="J153">
        <f t="shared" si="67"/>
        <v>24798</v>
      </c>
    </row>
    <row r="154" spans="1:10" x14ac:dyDescent="0.25">
      <c r="A154">
        <v>66</v>
      </c>
      <c r="B154">
        <v>1263092</v>
      </c>
      <c r="C154">
        <f t="shared" si="68"/>
        <v>2.0570718460157414E-2</v>
      </c>
      <c r="D154">
        <f t="shared" si="69"/>
        <v>6.1014349844723466</v>
      </c>
      <c r="E154" t="s">
        <v>6</v>
      </c>
      <c r="F154" s="1">
        <v>43957</v>
      </c>
      <c r="G154">
        <v>74799</v>
      </c>
      <c r="H154">
        <f t="shared" si="66"/>
        <v>212981</v>
      </c>
      <c r="I154">
        <v>975312</v>
      </c>
      <c r="J154">
        <f t="shared" si="67"/>
        <v>25459</v>
      </c>
    </row>
    <row r="155" spans="1:10" x14ac:dyDescent="0.25">
      <c r="A155">
        <v>67</v>
      </c>
      <c r="B155">
        <v>1292623</v>
      </c>
      <c r="C155">
        <f t="shared" si="68"/>
        <v>2.3379927986243283E-2</v>
      </c>
      <c r="D155">
        <f t="shared" si="69"/>
        <v>6.1114718791777225</v>
      </c>
      <c r="E155" t="s">
        <v>6</v>
      </c>
      <c r="F155" s="1">
        <v>43958</v>
      </c>
      <c r="G155">
        <v>76928</v>
      </c>
      <c r="H155">
        <f t="shared" si="66"/>
        <v>217250</v>
      </c>
      <c r="I155">
        <v>998445</v>
      </c>
      <c r="J155">
        <f t="shared" si="67"/>
        <v>29531</v>
      </c>
    </row>
    <row r="156" spans="1:10" x14ac:dyDescent="0.25">
      <c r="A156">
        <v>68</v>
      </c>
      <c r="B156">
        <v>1321785</v>
      </c>
      <c r="C156">
        <f t="shared" si="68"/>
        <v>2.256032888166155E-2</v>
      </c>
      <c r="D156">
        <f t="shared" si="69"/>
        <v>6.1211608190624842</v>
      </c>
      <c r="E156" t="s">
        <v>6</v>
      </c>
      <c r="F156" s="1">
        <v>43959</v>
      </c>
      <c r="G156">
        <v>78615</v>
      </c>
      <c r="H156">
        <f t="shared" ref="H156:H158" si="70">B156-I156-G156</f>
        <v>237359</v>
      </c>
      <c r="I156">
        <v>1005811</v>
      </c>
      <c r="J156">
        <f t="shared" si="67"/>
        <v>29162</v>
      </c>
    </row>
    <row r="157" spans="1:10" x14ac:dyDescent="0.25">
      <c r="A157">
        <v>69</v>
      </c>
      <c r="B157">
        <v>1347309</v>
      </c>
      <c r="C157">
        <f t="shared" si="68"/>
        <v>1.9310250910700304E-2</v>
      </c>
      <c r="D157">
        <f t="shared" si="69"/>
        <v>6.1294672108714305</v>
      </c>
      <c r="E157" t="s">
        <v>6</v>
      </c>
      <c r="F157" s="1">
        <v>43960</v>
      </c>
      <c r="G157">
        <v>80037</v>
      </c>
      <c r="H157">
        <f t="shared" si="70"/>
        <v>252108</v>
      </c>
      <c r="I157">
        <v>1015164</v>
      </c>
      <c r="J157">
        <f t="shared" si="67"/>
        <v>25524</v>
      </c>
    </row>
    <row r="158" spans="1:10" x14ac:dyDescent="0.25">
      <c r="A158">
        <v>70</v>
      </c>
      <c r="B158">
        <v>1367638</v>
      </c>
      <c r="C158">
        <f t="shared" si="68"/>
        <v>1.508859511812064E-2</v>
      </c>
      <c r="D158">
        <f t="shared" si="69"/>
        <v>6.1359711592209578</v>
      </c>
      <c r="E158" t="s">
        <v>6</v>
      </c>
      <c r="F158" s="1">
        <v>43961</v>
      </c>
      <c r="G158">
        <v>80787</v>
      </c>
      <c r="H158">
        <f t="shared" si="70"/>
        <v>256336</v>
      </c>
      <c r="I158">
        <v>1030515</v>
      </c>
      <c r="J158">
        <f t="shared" ref="J158:J161" si="71">B158-B157</f>
        <v>20329</v>
      </c>
    </row>
    <row r="159" spans="1:10" x14ac:dyDescent="0.25">
      <c r="A159">
        <v>71</v>
      </c>
      <c r="B159">
        <v>1385834</v>
      </c>
      <c r="C159">
        <f t="shared" ref="C159:C162" si="72">(B159-B158)/B158</f>
        <v>1.3304690276228066E-2</v>
      </c>
      <c r="D159">
        <f t="shared" ref="D159:D162" si="73">LOG(B159,10)</f>
        <v>6.1417112120928214</v>
      </c>
      <c r="E159" t="s">
        <v>6</v>
      </c>
      <c r="F159" s="1">
        <v>43962</v>
      </c>
      <c r="G159">
        <v>81795</v>
      </c>
      <c r="H159">
        <v>260188</v>
      </c>
      <c r="I159">
        <v>1041814</v>
      </c>
      <c r="J159">
        <f t="shared" si="71"/>
        <v>18196</v>
      </c>
    </row>
    <row r="160" spans="1:10" x14ac:dyDescent="0.25">
      <c r="A160">
        <v>72</v>
      </c>
      <c r="B160">
        <v>1408636</v>
      </c>
      <c r="C160">
        <f t="shared" si="72"/>
        <v>1.6453630088452152E-2</v>
      </c>
      <c r="D160">
        <f t="shared" si="73"/>
        <v>6.1487987833049011</v>
      </c>
      <c r="E160" t="s">
        <v>6</v>
      </c>
      <c r="F160" s="1">
        <v>43963</v>
      </c>
      <c r="G160">
        <v>83425</v>
      </c>
      <c r="H160">
        <f t="shared" ref="H160:H166" si="74">B160-I160-G160</f>
        <v>296746</v>
      </c>
      <c r="I160">
        <v>1028465</v>
      </c>
      <c r="J160">
        <f t="shared" si="71"/>
        <v>22802</v>
      </c>
    </row>
    <row r="161" spans="1:10" x14ac:dyDescent="0.25">
      <c r="A161">
        <v>73</v>
      </c>
      <c r="B161">
        <v>1430348</v>
      </c>
      <c r="C161">
        <f t="shared" si="72"/>
        <v>1.5413492200966042E-2</v>
      </c>
      <c r="D161">
        <f t="shared" si="73"/>
        <v>6.1554417130544987</v>
      </c>
      <c r="E161" t="s">
        <v>6</v>
      </c>
      <c r="F161" s="1">
        <v>43964</v>
      </c>
      <c r="G161">
        <v>85197</v>
      </c>
      <c r="H161">
        <f t="shared" si="74"/>
        <v>310259</v>
      </c>
      <c r="I161">
        <v>1034892</v>
      </c>
      <c r="J161">
        <f t="shared" si="71"/>
        <v>21712</v>
      </c>
    </row>
    <row r="162" spans="1:10" x14ac:dyDescent="0.25">
      <c r="A162">
        <v>74</v>
      </c>
      <c r="B162">
        <v>1451500</v>
      </c>
      <c r="C162">
        <f t="shared" si="72"/>
        <v>1.4788009631222612E-2</v>
      </c>
      <c r="D162">
        <f t="shared" si="73"/>
        <v>6.1618170401676915</v>
      </c>
      <c r="E162" t="s">
        <v>6</v>
      </c>
      <c r="F162" s="1">
        <v>43965</v>
      </c>
      <c r="G162">
        <v>86599</v>
      </c>
      <c r="H162">
        <v>316181</v>
      </c>
      <c r="J162">
        <f t="shared" ref="J162:J167" si="75">B162-B161</f>
        <v>21152</v>
      </c>
    </row>
    <row r="163" spans="1:10" x14ac:dyDescent="0.25">
      <c r="A163">
        <v>75</v>
      </c>
      <c r="B163" s="19">
        <v>1484285</v>
      </c>
      <c r="C163">
        <f t="shared" ref="C163:C167" si="76">(B163-B162)/B162</f>
        <v>2.2586978987254563E-2</v>
      </c>
      <c r="D163">
        <f t="shared" ref="D163:D167" si="77">LOG(B163,10)</f>
        <v>6.1715172985464877</v>
      </c>
      <c r="E163" t="s">
        <v>6</v>
      </c>
      <c r="F163" s="1">
        <v>43966</v>
      </c>
      <c r="G163">
        <v>88895</v>
      </c>
      <c r="H163">
        <f t="shared" si="74"/>
        <v>327751</v>
      </c>
      <c r="I163">
        <v>1067639</v>
      </c>
      <c r="J163">
        <f t="shared" si="75"/>
        <v>32785</v>
      </c>
    </row>
    <row r="164" spans="1:10" x14ac:dyDescent="0.25">
      <c r="A164">
        <v>76</v>
      </c>
      <c r="B164">
        <v>1507773</v>
      </c>
      <c r="C164">
        <f t="shared" si="76"/>
        <v>1.5824454198486139E-2</v>
      </c>
      <c r="D164">
        <f t="shared" si="77"/>
        <v>6.1783359620455913</v>
      </c>
      <c r="E164" t="s">
        <v>6</v>
      </c>
      <c r="F164" s="1">
        <v>43967</v>
      </c>
      <c r="G164">
        <v>90113</v>
      </c>
      <c r="H164">
        <f t="shared" si="74"/>
        <v>339232</v>
      </c>
      <c r="I164">
        <v>1078428</v>
      </c>
      <c r="J164">
        <f t="shared" si="75"/>
        <v>23488</v>
      </c>
    </row>
    <row r="165" spans="1:10" x14ac:dyDescent="0.25">
      <c r="A165">
        <v>77</v>
      </c>
      <c r="B165">
        <v>1527664</v>
      </c>
      <c r="C165">
        <f t="shared" si="76"/>
        <v>1.3192304146579095E-2</v>
      </c>
      <c r="D165">
        <f t="shared" si="77"/>
        <v>6.1840278444280496</v>
      </c>
      <c r="E165" t="s">
        <v>6</v>
      </c>
      <c r="F165" s="1">
        <v>43968</v>
      </c>
      <c r="G165">
        <v>90978</v>
      </c>
      <c r="H165">
        <f t="shared" si="74"/>
        <v>346389</v>
      </c>
      <c r="I165">
        <v>1090297</v>
      </c>
      <c r="J165">
        <f t="shared" si="75"/>
        <v>19891</v>
      </c>
    </row>
    <row r="166" spans="1:10" x14ac:dyDescent="0.25">
      <c r="A166">
        <v>78</v>
      </c>
      <c r="B166">
        <v>1550294</v>
      </c>
      <c r="C166">
        <f t="shared" si="76"/>
        <v>1.4813466835639251E-2</v>
      </c>
      <c r="D166">
        <f t="shared" si="77"/>
        <v>6.1904140662154257</v>
      </c>
      <c r="E166" t="s">
        <v>6</v>
      </c>
      <c r="F166" s="1">
        <v>43969</v>
      </c>
      <c r="G166">
        <v>91981</v>
      </c>
      <c r="H166">
        <f t="shared" si="74"/>
        <v>356383</v>
      </c>
      <c r="I166">
        <v>1101930</v>
      </c>
      <c r="J166">
        <f t="shared" si="75"/>
        <v>22630</v>
      </c>
    </row>
    <row r="167" spans="1:10" x14ac:dyDescent="0.25">
      <c r="A167">
        <v>79</v>
      </c>
      <c r="B167">
        <v>1570583</v>
      </c>
      <c r="C167">
        <f t="shared" si="76"/>
        <v>1.3087195073966615E-2</v>
      </c>
      <c r="D167">
        <f t="shared" si="77"/>
        <v>6.1960608923356153</v>
      </c>
      <c r="E167" t="s">
        <v>6</v>
      </c>
      <c r="F167" s="1">
        <v>43970</v>
      </c>
      <c r="G167">
        <v>93533</v>
      </c>
      <c r="H167">
        <v>260188</v>
      </c>
      <c r="I167">
        <v>1115870</v>
      </c>
      <c r="J167">
        <f t="shared" si="75"/>
        <v>20289</v>
      </c>
    </row>
    <row r="168" spans="1:10" x14ac:dyDescent="0.25">
      <c r="A168">
        <v>1</v>
      </c>
      <c r="B168">
        <v>120</v>
      </c>
      <c r="C168">
        <v>0</v>
      </c>
      <c r="D168">
        <f t="shared" ref="D168:D330" si="78">LOG(B168,10)</f>
        <v>2.0791812460476247</v>
      </c>
      <c r="E168" t="s">
        <v>7</v>
      </c>
      <c r="F168" s="1">
        <v>43892</v>
      </c>
      <c r="G168">
        <v>0</v>
      </c>
      <c r="J168">
        <v>0</v>
      </c>
    </row>
    <row r="169" spans="1:10" x14ac:dyDescent="0.25">
      <c r="A169">
        <v>2</v>
      </c>
      <c r="B169">
        <v>165</v>
      </c>
      <c r="C169">
        <f t="shared" ref="C169:C187" si="79">(B169-B168)/B168</f>
        <v>0.375</v>
      </c>
      <c r="D169">
        <f t="shared" si="78"/>
        <v>2.2174839442139058</v>
      </c>
      <c r="E169" t="s">
        <v>7</v>
      </c>
      <c r="F169" s="1">
        <v>43893</v>
      </c>
      <c r="G169">
        <v>1</v>
      </c>
      <c r="J169">
        <f t="shared" si="42"/>
        <v>45</v>
      </c>
    </row>
    <row r="170" spans="1:10" x14ac:dyDescent="0.25">
      <c r="A170">
        <v>3</v>
      </c>
      <c r="B170">
        <v>228</v>
      </c>
      <c r="C170">
        <f t="shared" si="79"/>
        <v>0.38181818181818183</v>
      </c>
      <c r="D170">
        <f t="shared" si="78"/>
        <v>2.3579348470004535</v>
      </c>
      <c r="E170" t="s">
        <v>7</v>
      </c>
      <c r="F170" s="1">
        <v>43894</v>
      </c>
      <c r="G170">
        <v>2</v>
      </c>
      <c r="J170">
        <f t="shared" si="42"/>
        <v>63</v>
      </c>
    </row>
    <row r="171" spans="1:10" x14ac:dyDescent="0.25">
      <c r="A171">
        <v>4</v>
      </c>
      <c r="B171">
        <v>282</v>
      </c>
      <c r="C171">
        <f t="shared" si="79"/>
        <v>0.23684210526315788</v>
      </c>
      <c r="D171">
        <f t="shared" si="78"/>
        <v>2.4502491083193609</v>
      </c>
      <c r="E171" t="s">
        <v>7</v>
      </c>
      <c r="F171" s="1">
        <v>43895</v>
      </c>
      <c r="G171">
        <v>3</v>
      </c>
      <c r="J171">
        <f t="shared" si="42"/>
        <v>54</v>
      </c>
    </row>
    <row r="172" spans="1:10" x14ac:dyDescent="0.25">
      <c r="A172">
        <v>5</v>
      </c>
      <c r="B172">
        <v>401</v>
      </c>
      <c r="C172">
        <f t="shared" si="79"/>
        <v>0.42198581560283688</v>
      </c>
      <c r="D172">
        <f t="shared" si="78"/>
        <v>2.6031443726201822</v>
      </c>
      <c r="E172" t="s">
        <v>7</v>
      </c>
      <c r="F172" s="1">
        <v>43896</v>
      </c>
      <c r="G172">
        <v>8</v>
      </c>
      <c r="J172">
        <f t="shared" si="42"/>
        <v>119</v>
      </c>
    </row>
    <row r="173" spans="1:10" x14ac:dyDescent="0.25">
      <c r="A173">
        <v>6</v>
      </c>
      <c r="B173">
        <v>525</v>
      </c>
      <c r="C173">
        <f t="shared" si="79"/>
        <v>0.30922693266832918</v>
      </c>
      <c r="D173">
        <f t="shared" si="78"/>
        <v>2.7201593034059566</v>
      </c>
      <c r="E173" t="s">
        <v>7</v>
      </c>
      <c r="F173" s="1">
        <v>43897</v>
      </c>
      <c r="G173">
        <v>10</v>
      </c>
      <c r="J173">
        <f t="shared" si="42"/>
        <v>124</v>
      </c>
    </row>
    <row r="174" spans="1:10" x14ac:dyDescent="0.25">
      <c r="A174">
        <v>7</v>
      </c>
      <c r="B174">
        <v>674</v>
      </c>
      <c r="C174">
        <f t="shared" si="79"/>
        <v>0.28380952380952379</v>
      </c>
      <c r="D174">
        <f t="shared" si="78"/>
        <v>2.8286598965353194</v>
      </c>
      <c r="E174" t="s">
        <v>7</v>
      </c>
      <c r="F174" s="1">
        <v>43898</v>
      </c>
      <c r="G174">
        <v>17</v>
      </c>
      <c r="J174">
        <f t="shared" si="42"/>
        <v>149</v>
      </c>
    </row>
    <row r="175" spans="1:10" x14ac:dyDescent="0.25">
      <c r="A175">
        <v>8</v>
      </c>
      <c r="B175">
        <v>1231</v>
      </c>
      <c r="C175">
        <f t="shared" si="79"/>
        <v>0.82640949554896137</v>
      </c>
      <c r="D175">
        <f t="shared" si="78"/>
        <v>3.0902580529313162</v>
      </c>
      <c r="E175" t="s">
        <v>7</v>
      </c>
      <c r="F175" s="1">
        <v>43899</v>
      </c>
      <c r="G175">
        <v>30</v>
      </c>
      <c r="J175">
        <f t="shared" si="42"/>
        <v>557</v>
      </c>
    </row>
    <row r="176" spans="1:10" x14ac:dyDescent="0.25">
      <c r="A176">
        <v>9</v>
      </c>
      <c r="B176">
        <v>1695</v>
      </c>
      <c r="C176">
        <f t="shared" si="79"/>
        <v>0.37692932575142163</v>
      </c>
      <c r="D176">
        <f t="shared" si="78"/>
        <v>3.2291697025391004</v>
      </c>
      <c r="E176" t="s">
        <v>7</v>
      </c>
      <c r="F176" s="1">
        <v>43900</v>
      </c>
      <c r="G176">
        <v>36</v>
      </c>
      <c r="J176">
        <f t="shared" si="42"/>
        <v>464</v>
      </c>
    </row>
    <row r="177" spans="1:10" x14ac:dyDescent="0.25">
      <c r="A177">
        <v>10</v>
      </c>
      <c r="B177">
        <v>2277</v>
      </c>
      <c r="C177">
        <f t="shared" si="79"/>
        <v>0.3433628318584071</v>
      </c>
      <c r="D177">
        <f t="shared" si="78"/>
        <v>3.3573630306151423</v>
      </c>
      <c r="E177" t="s">
        <v>7</v>
      </c>
      <c r="F177" s="1">
        <v>43901</v>
      </c>
      <c r="G177">
        <v>55</v>
      </c>
      <c r="J177">
        <f t="shared" si="42"/>
        <v>582</v>
      </c>
    </row>
    <row r="178" spans="1:10" x14ac:dyDescent="0.25">
      <c r="A178">
        <v>11</v>
      </c>
      <c r="B178">
        <v>3146</v>
      </c>
      <c r="C178">
        <f t="shared" si="79"/>
        <v>0.38164251207729466</v>
      </c>
      <c r="D178">
        <f t="shared" si="78"/>
        <v>3.4977587182872676</v>
      </c>
      <c r="E178" t="s">
        <v>7</v>
      </c>
      <c r="F178" s="1">
        <v>43902</v>
      </c>
      <c r="G178">
        <v>86</v>
      </c>
      <c r="J178">
        <f t="shared" si="42"/>
        <v>869</v>
      </c>
    </row>
    <row r="179" spans="1:10" x14ac:dyDescent="0.25">
      <c r="A179">
        <v>12</v>
      </c>
      <c r="B179">
        <v>5232</v>
      </c>
      <c r="C179">
        <f t="shared" si="79"/>
        <v>0.66306420851875403</v>
      </c>
      <c r="D179">
        <f t="shared" si="78"/>
        <v>3.7186677353162101</v>
      </c>
      <c r="E179" t="s">
        <v>7</v>
      </c>
      <c r="F179" s="1">
        <v>43903</v>
      </c>
      <c r="G179">
        <v>133</v>
      </c>
      <c r="J179">
        <f t="shared" si="42"/>
        <v>2086</v>
      </c>
    </row>
    <row r="180" spans="1:10" x14ac:dyDescent="0.25">
      <c r="A180">
        <v>13</v>
      </c>
      <c r="B180">
        <v>6391</v>
      </c>
      <c r="C180">
        <f t="shared" si="79"/>
        <v>0.22152140672782875</v>
      </c>
      <c r="D180">
        <f t="shared" si="78"/>
        <v>3.8055688175485556</v>
      </c>
      <c r="E180" t="s">
        <v>7</v>
      </c>
      <c r="F180" s="1">
        <v>43904</v>
      </c>
      <c r="G180">
        <v>196</v>
      </c>
      <c r="J180">
        <f t="shared" si="42"/>
        <v>1159</v>
      </c>
    </row>
    <row r="181" spans="1:10" x14ac:dyDescent="0.25">
      <c r="A181">
        <v>14</v>
      </c>
      <c r="B181">
        <v>7988</v>
      </c>
      <c r="C181">
        <f t="shared" si="79"/>
        <v>0.24988264747300892</v>
      </c>
      <c r="D181">
        <f t="shared" si="78"/>
        <v>3.9024380561986645</v>
      </c>
      <c r="E181" t="s">
        <v>7</v>
      </c>
      <c r="F181" s="1">
        <v>43905</v>
      </c>
      <c r="G181">
        <v>294</v>
      </c>
      <c r="J181">
        <f t="shared" si="42"/>
        <v>1597</v>
      </c>
    </row>
    <row r="182" spans="1:10" x14ac:dyDescent="0.25">
      <c r="A182">
        <v>15</v>
      </c>
      <c r="B182">
        <v>9942</v>
      </c>
      <c r="C182">
        <f t="shared" si="79"/>
        <v>0.24461692538808213</v>
      </c>
      <c r="D182">
        <f t="shared" si="78"/>
        <v>3.9974737588029798</v>
      </c>
      <c r="E182" t="s">
        <v>7</v>
      </c>
      <c r="F182" s="1">
        <v>43906</v>
      </c>
      <c r="G182">
        <v>342</v>
      </c>
      <c r="J182">
        <f t="shared" si="42"/>
        <v>1954</v>
      </c>
    </row>
    <row r="183" spans="1:10" x14ac:dyDescent="0.25">
      <c r="A183">
        <v>16</v>
      </c>
      <c r="B183">
        <v>11826</v>
      </c>
      <c r="C183">
        <f t="shared" si="79"/>
        <v>0.18949909474954738</v>
      </c>
      <c r="D183">
        <f t="shared" si="78"/>
        <v>4.0728378746630858</v>
      </c>
      <c r="E183" t="s">
        <v>7</v>
      </c>
      <c r="F183" s="1">
        <v>43907</v>
      </c>
      <c r="G183">
        <v>533</v>
      </c>
      <c r="J183">
        <f t="shared" si="42"/>
        <v>1884</v>
      </c>
    </row>
    <row r="184" spans="1:10" x14ac:dyDescent="0.25">
      <c r="A184">
        <v>17</v>
      </c>
      <c r="B184">
        <v>14769</v>
      </c>
      <c r="C184">
        <f t="shared" si="79"/>
        <v>0.24885844748858446</v>
      </c>
      <c r="D184">
        <f t="shared" si="78"/>
        <v>4.1693510904924178</v>
      </c>
      <c r="E184" t="s">
        <v>7</v>
      </c>
      <c r="F184" s="1">
        <v>43908</v>
      </c>
      <c r="G184">
        <v>638</v>
      </c>
      <c r="J184">
        <f t="shared" si="42"/>
        <v>2943</v>
      </c>
    </row>
    <row r="185" spans="1:10" x14ac:dyDescent="0.25">
      <c r="A185">
        <v>18</v>
      </c>
      <c r="B185">
        <v>18077</v>
      </c>
      <c r="C185">
        <f t="shared" si="79"/>
        <v>0.22398266639582909</v>
      </c>
      <c r="D185">
        <f t="shared" si="78"/>
        <v>4.2571263580225924</v>
      </c>
      <c r="E185" t="s">
        <v>7</v>
      </c>
      <c r="F185" s="1">
        <v>43909</v>
      </c>
      <c r="G185">
        <v>831</v>
      </c>
      <c r="J185">
        <f t="shared" si="42"/>
        <v>3308</v>
      </c>
    </row>
    <row r="186" spans="1:10" x14ac:dyDescent="0.25">
      <c r="A186">
        <v>19</v>
      </c>
      <c r="B186">
        <v>21571</v>
      </c>
      <c r="C186">
        <f t="shared" si="79"/>
        <v>0.19328428389666427</v>
      </c>
      <c r="D186">
        <f t="shared" si="78"/>
        <v>4.3338702788260086</v>
      </c>
      <c r="E186" t="s">
        <v>7</v>
      </c>
      <c r="F186" s="1">
        <v>43910</v>
      </c>
      <c r="G186">
        <v>1093</v>
      </c>
      <c r="J186">
        <f t="shared" si="42"/>
        <v>3494</v>
      </c>
    </row>
    <row r="187" spans="1:10" x14ac:dyDescent="0.25">
      <c r="A187">
        <v>20</v>
      </c>
      <c r="B187">
        <v>25496</v>
      </c>
      <c r="C187">
        <f t="shared" si="79"/>
        <v>0.18195725742895555</v>
      </c>
      <c r="D187">
        <f t="shared" si="78"/>
        <v>4.406472050465676</v>
      </c>
      <c r="E187" t="s">
        <v>7</v>
      </c>
      <c r="F187" s="1">
        <v>43911</v>
      </c>
      <c r="G187">
        <v>1381</v>
      </c>
      <c r="J187">
        <f t="shared" si="42"/>
        <v>3925</v>
      </c>
    </row>
    <row r="188" spans="1:10" x14ac:dyDescent="0.25">
      <c r="A188">
        <v>21</v>
      </c>
      <c r="B188">
        <v>28603</v>
      </c>
      <c r="C188">
        <f t="shared" ref="C188:C191" si="80">(B188-B187)/B187</f>
        <v>0.12186225290241606</v>
      </c>
      <c r="D188">
        <f t="shared" ref="D188:D191" si="81">LOG(B188,10)</f>
        <v>4.456411586105177</v>
      </c>
      <c r="E188" t="s">
        <v>7</v>
      </c>
      <c r="F188" s="1">
        <v>43912</v>
      </c>
      <c r="G188">
        <v>1756</v>
      </c>
      <c r="J188">
        <f t="shared" ref="J188:J279" si="82">B188-B187</f>
        <v>3107</v>
      </c>
    </row>
    <row r="189" spans="1:10" x14ac:dyDescent="0.25">
      <c r="A189">
        <v>22</v>
      </c>
      <c r="B189">
        <v>33089</v>
      </c>
      <c r="C189">
        <f t="shared" si="80"/>
        <v>0.15683669545152606</v>
      </c>
      <c r="D189">
        <f t="shared" si="81"/>
        <v>4.5196836423171698</v>
      </c>
      <c r="E189" t="s">
        <v>7</v>
      </c>
      <c r="F189" s="1">
        <v>43913</v>
      </c>
      <c r="G189">
        <v>2207</v>
      </c>
      <c r="J189">
        <f t="shared" si="82"/>
        <v>4486</v>
      </c>
    </row>
    <row r="190" spans="1:10" x14ac:dyDescent="0.25">
      <c r="A190">
        <v>23</v>
      </c>
      <c r="B190">
        <v>42058</v>
      </c>
      <c r="C190">
        <f t="shared" si="80"/>
        <v>0.27105684668620994</v>
      </c>
      <c r="D190">
        <f t="shared" si="81"/>
        <v>4.6238486166713759</v>
      </c>
      <c r="E190" t="s">
        <v>7</v>
      </c>
      <c r="F190" s="1">
        <v>43914</v>
      </c>
      <c r="G190">
        <v>2991</v>
      </c>
      <c r="J190">
        <f t="shared" si="82"/>
        <v>8969</v>
      </c>
    </row>
    <row r="191" spans="1:10" x14ac:dyDescent="0.25">
      <c r="A191">
        <v>24</v>
      </c>
      <c r="B191">
        <v>47611</v>
      </c>
      <c r="C191">
        <f t="shared" si="80"/>
        <v>0.1320319558704646</v>
      </c>
      <c r="D191">
        <f t="shared" si="81"/>
        <v>4.677707303295997</v>
      </c>
      <c r="E191" t="s">
        <v>7</v>
      </c>
      <c r="F191" s="1">
        <v>43915</v>
      </c>
      <c r="G191">
        <v>3445</v>
      </c>
      <c r="J191">
        <f t="shared" si="82"/>
        <v>5553</v>
      </c>
    </row>
    <row r="192" spans="1:10" x14ac:dyDescent="0.25">
      <c r="A192">
        <v>25</v>
      </c>
      <c r="B192">
        <v>56347</v>
      </c>
      <c r="C192">
        <f>(B192-B191)/B191</f>
        <v>0.18348700930457248</v>
      </c>
      <c r="D192">
        <f t="shared" ref="D192:D194" si="83">LOG(B192,10)</f>
        <v>4.7508707984987382</v>
      </c>
      <c r="E192" t="s">
        <v>7</v>
      </c>
      <c r="F192" s="1">
        <v>43916</v>
      </c>
      <c r="G192">
        <v>4154</v>
      </c>
      <c r="J192">
        <f t="shared" si="82"/>
        <v>8736</v>
      </c>
    </row>
    <row r="193" spans="1:10" x14ac:dyDescent="0.25">
      <c r="A193">
        <v>26</v>
      </c>
      <c r="B193">
        <v>65719</v>
      </c>
      <c r="C193">
        <f t="shared" ref="C193:C194" si="84">(B193-B192)/B192</f>
        <v>0.16632651250288391</v>
      </c>
      <c r="D193">
        <f t="shared" si="83"/>
        <v>4.8176909464583062</v>
      </c>
      <c r="E193" t="s">
        <v>7</v>
      </c>
      <c r="F193" s="1">
        <v>43917</v>
      </c>
      <c r="G193">
        <v>5138</v>
      </c>
      <c r="J193">
        <f t="shared" si="82"/>
        <v>9372</v>
      </c>
    </row>
    <row r="194" spans="1:10" x14ac:dyDescent="0.25">
      <c r="A194">
        <v>27</v>
      </c>
      <c r="B194">
        <v>73232</v>
      </c>
      <c r="C194">
        <f t="shared" si="84"/>
        <v>0.11432005964789482</v>
      </c>
      <c r="D194">
        <f t="shared" si="83"/>
        <v>4.8647008950832236</v>
      </c>
      <c r="E194" t="s">
        <v>7</v>
      </c>
      <c r="F194" s="1">
        <v>43918</v>
      </c>
      <c r="G194">
        <v>5982</v>
      </c>
      <c r="J194">
        <f t="shared" si="82"/>
        <v>7513</v>
      </c>
    </row>
    <row r="195" spans="1:10" x14ac:dyDescent="0.25">
      <c r="A195">
        <v>28</v>
      </c>
      <c r="B195">
        <v>80110</v>
      </c>
      <c r="C195">
        <f>(B195-B194)/B194</f>
        <v>9.3920690408564558E-2</v>
      </c>
      <c r="D195">
        <f t="shared" ref="D195:D198" si="85">LOG(B195,10)</f>
        <v>4.903686731736502</v>
      </c>
      <c r="E195" t="s">
        <v>7</v>
      </c>
      <c r="F195" s="1">
        <v>43919</v>
      </c>
      <c r="G195">
        <v>6803</v>
      </c>
      <c r="J195">
        <f t="shared" si="82"/>
        <v>6878</v>
      </c>
    </row>
    <row r="196" spans="1:10" x14ac:dyDescent="0.25">
      <c r="A196">
        <v>29</v>
      </c>
      <c r="B196">
        <v>87956</v>
      </c>
      <c r="C196">
        <f t="shared" ref="C196" si="86">(B196-B195)/B195</f>
        <v>9.794033204344027E-2</v>
      </c>
      <c r="D196">
        <f t="shared" si="85"/>
        <v>4.9442654706043037</v>
      </c>
      <c r="E196" t="s">
        <v>7</v>
      </c>
      <c r="F196" s="1">
        <v>43920</v>
      </c>
      <c r="G196">
        <v>7716</v>
      </c>
      <c r="J196">
        <f t="shared" si="82"/>
        <v>7846</v>
      </c>
    </row>
    <row r="197" spans="1:10" x14ac:dyDescent="0.25">
      <c r="A197">
        <v>30</v>
      </c>
      <c r="B197">
        <v>95923</v>
      </c>
      <c r="C197">
        <f>(B197-B196)/B196</f>
        <v>9.0579380599390608E-2</v>
      </c>
      <c r="D197">
        <f t="shared" si="85"/>
        <v>4.9819227529001289</v>
      </c>
      <c r="E197" t="s">
        <v>7</v>
      </c>
      <c r="F197" s="1">
        <v>43921</v>
      </c>
      <c r="G197">
        <v>8464</v>
      </c>
      <c r="J197">
        <f t="shared" si="82"/>
        <v>7967</v>
      </c>
    </row>
    <row r="198" spans="1:10" x14ac:dyDescent="0.25">
      <c r="A198">
        <v>31</v>
      </c>
      <c r="B198">
        <v>102179</v>
      </c>
      <c r="C198">
        <f t="shared" ref="C198:C199" si="87">(B198-B197)/B197</f>
        <v>6.5218977721714297E-2</v>
      </c>
      <c r="D198">
        <f t="shared" si="85"/>
        <v>5.0093616480369176</v>
      </c>
      <c r="E198" t="s">
        <v>7</v>
      </c>
      <c r="F198" s="1">
        <v>43922</v>
      </c>
      <c r="G198">
        <v>9131</v>
      </c>
      <c r="J198">
        <f t="shared" si="82"/>
        <v>6256</v>
      </c>
    </row>
    <row r="199" spans="1:10" x14ac:dyDescent="0.25">
      <c r="A199">
        <v>32</v>
      </c>
      <c r="B199">
        <v>110409</v>
      </c>
      <c r="C199">
        <f t="shared" si="87"/>
        <v>8.0544926061128022E-2</v>
      </c>
      <c r="D199">
        <f t="shared" ref="D199:D201" si="88">LOG(B199,10)</f>
        <v>5.0430044763916015</v>
      </c>
      <c r="E199" t="s">
        <v>7</v>
      </c>
      <c r="F199" s="1">
        <v>43923</v>
      </c>
      <c r="G199">
        <v>10106</v>
      </c>
      <c r="J199">
        <f t="shared" si="82"/>
        <v>8230</v>
      </c>
    </row>
    <row r="200" spans="1:10" x14ac:dyDescent="0.25">
      <c r="A200">
        <v>33</v>
      </c>
      <c r="B200">
        <v>119199</v>
      </c>
      <c r="C200">
        <f>(B200-B199)/B199</f>
        <v>7.9613075021058063E-2</v>
      </c>
      <c r="D200">
        <f t="shared" si="88"/>
        <v>5.076272611978851</v>
      </c>
      <c r="E200" t="s">
        <v>7</v>
      </c>
      <c r="F200" s="1">
        <v>43924</v>
      </c>
      <c r="G200">
        <v>11198</v>
      </c>
      <c r="J200">
        <f t="shared" si="82"/>
        <v>8790</v>
      </c>
    </row>
    <row r="201" spans="1:10" x14ac:dyDescent="0.25">
      <c r="A201">
        <v>34</v>
      </c>
      <c r="B201">
        <v>124736</v>
      </c>
      <c r="C201">
        <f t="shared" ref="C201:C204" si="89">(B201-B200)/B200</f>
        <v>4.6451731977617261E-2</v>
      </c>
      <c r="D201">
        <f t="shared" si="88"/>
        <v>5.0959918131015085</v>
      </c>
      <c r="E201" t="s">
        <v>7</v>
      </c>
      <c r="F201" s="1">
        <v>43925</v>
      </c>
      <c r="G201">
        <v>11744</v>
      </c>
      <c r="J201">
        <f t="shared" si="82"/>
        <v>5537</v>
      </c>
    </row>
    <row r="202" spans="1:10" x14ac:dyDescent="0.25">
      <c r="A202">
        <v>35</v>
      </c>
      <c r="B202">
        <v>130854</v>
      </c>
      <c r="C202">
        <f t="shared" si="89"/>
        <v>4.9047588506926629E-2</v>
      </c>
      <c r="D202">
        <f t="shared" ref="D202:D206" si="90">LOG(B202,10)</f>
        <v>5.1167870028748368</v>
      </c>
      <c r="E202" t="s">
        <v>7</v>
      </c>
      <c r="F202" s="1">
        <v>43926</v>
      </c>
      <c r="G202">
        <v>12518</v>
      </c>
      <c r="J202">
        <f t="shared" si="82"/>
        <v>6118</v>
      </c>
    </row>
    <row r="203" spans="1:10" x14ac:dyDescent="0.25">
      <c r="A203">
        <v>36</v>
      </c>
      <c r="B203">
        <v>136675</v>
      </c>
      <c r="C203">
        <f t="shared" si="89"/>
        <v>4.4484692863802404E-2</v>
      </c>
      <c r="D203">
        <f t="shared" si="90"/>
        <v>5.1356890825635944</v>
      </c>
      <c r="E203" t="s">
        <v>7</v>
      </c>
      <c r="F203" s="1">
        <v>43927</v>
      </c>
      <c r="G203">
        <v>13341</v>
      </c>
      <c r="J203">
        <f t="shared" si="82"/>
        <v>5821</v>
      </c>
    </row>
    <row r="204" spans="1:10" x14ac:dyDescent="0.25">
      <c r="A204">
        <v>37</v>
      </c>
      <c r="B204">
        <v>141942</v>
      </c>
      <c r="C204">
        <f t="shared" si="89"/>
        <v>3.8536674593012618E-2</v>
      </c>
      <c r="D204">
        <f t="shared" si="90"/>
        <v>5.1521109202591102</v>
      </c>
      <c r="E204" t="s">
        <v>7</v>
      </c>
      <c r="F204" s="1">
        <v>43928</v>
      </c>
      <c r="G204">
        <v>14045</v>
      </c>
      <c r="J204">
        <f t="shared" si="82"/>
        <v>5267</v>
      </c>
    </row>
    <row r="205" spans="1:10" x14ac:dyDescent="0.25">
      <c r="A205">
        <v>38</v>
      </c>
      <c r="B205">
        <v>148220</v>
      </c>
      <c r="C205">
        <f t="shared" ref="C205:C209" si="91">(B205-B204)/B204</f>
        <v>4.4229333107889138E-2</v>
      </c>
      <c r="D205">
        <f t="shared" si="90"/>
        <v>5.1709068089307468</v>
      </c>
      <c r="E205" t="s">
        <v>7</v>
      </c>
      <c r="F205" s="1">
        <v>43929</v>
      </c>
      <c r="G205">
        <v>14673</v>
      </c>
      <c r="J205">
        <f t="shared" si="82"/>
        <v>6278</v>
      </c>
    </row>
    <row r="206" spans="1:10" x14ac:dyDescent="0.25">
      <c r="A206">
        <v>39</v>
      </c>
      <c r="B206">
        <v>153222</v>
      </c>
      <c r="C206">
        <f t="shared" si="91"/>
        <v>3.3747132640669274E-2</v>
      </c>
      <c r="D206">
        <f t="shared" si="90"/>
        <v>5.1853211268673487</v>
      </c>
      <c r="E206" t="s">
        <v>7</v>
      </c>
      <c r="F206" s="1">
        <v>43930</v>
      </c>
      <c r="G206">
        <v>15447</v>
      </c>
      <c r="J206">
        <f t="shared" si="82"/>
        <v>5002</v>
      </c>
    </row>
    <row r="207" spans="1:10" x14ac:dyDescent="0.25">
      <c r="A207">
        <v>40</v>
      </c>
      <c r="B207">
        <v>158273</v>
      </c>
      <c r="C207">
        <f t="shared" si="91"/>
        <v>3.2965239978593151E-2</v>
      </c>
      <c r="D207">
        <f t="shared" ref="D207:D210" si="92">LOG(B207,10)</f>
        <v>5.1994068343119615</v>
      </c>
      <c r="E207" t="s">
        <v>7</v>
      </c>
      <c r="F207" s="1">
        <v>43931</v>
      </c>
      <c r="G207">
        <v>16081</v>
      </c>
      <c r="J207">
        <f t="shared" si="82"/>
        <v>5051</v>
      </c>
    </row>
    <row r="208" spans="1:10" x14ac:dyDescent="0.25">
      <c r="A208">
        <v>41</v>
      </c>
      <c r="B208">
        <v>163027</v>
      </c>
      <c r="C208">
        <f t="shared" si="91"/>
        <v>3.0036708724798293E-2</v>
      </c>
      <c r="D208">
        <f t="shared" si="92"/>
        <v>5.2122595367962941</v>
      </c>
      <c r="E208" t="s">
        <v>7</v>
      </c>
      <c r="F208" s="1">
        <v>43932</v>
      </c>
      <c r="G208">
        <v>16606</v>
      </c>
      <c r="J208">
        <f t="shared" si="82"/>
        <v>4754</v>
      </c>
    </row>
    <row r="209" spans="1:10" x14ac:dyDescent="0.25">
      <c r="A209">
        <v>42</v>
      </c>
      <c r="B209">
        <v>166831</v>
      </c>
      <c r="C209">
        <f t="shared" si="91"/>
        <v>2.3333558244953291E-2</v>
      </c>
      <c r="D209">
        <f t="shared" si="92"/>
        <v>5.2222767530045004</v>
      </c>
      <c r="E209" t="s">
        <v>7</v>
      </c>
      <c r="F209" s="1">
        <v>43933</v>
      </c>
      <c r="G209">
        <v>17209</v>
      </c>
      <c r="J209">
        <f t="shared" si="82"/>
        <v>3804</v>
      </c>
    </row>
    <row r="210" spans="1:10" x14ac:dyDescent="0.25">
      <c r="A210">
        <v>43</v>
      </c>
      <c r="B210">
        <v>170099</v>
      </c>
      <c r="C210">
        <f t="shared" ref="C210:C213" si="93">(B210-B209)/B209</f>
        <v>1.9588685556041742E-2</v>
      </c>
      <c r="D210">
        <f t="shared" si="92"/>
        <v>5.2307017604335062</v>
      </c>
      <c r="E210" t="s">
        <v>7</v>
      </c>
      <c r="F210" s="1">
        <v>43934</v>
      </c>
      <c r="G210">
        <v>17756</v>
      </c>
      <c r="J210">
        <f t="shared" si="82"/>
        <v>3268</v>
      </c>
    </row>
    <row r="211" spans="1:10" x14ac:dyDescent="0.25">
      <c r="A211">
        <v>44</v>
      </c>
      <c r="B211">
        <v>174060</v>
      </c>
      <c r="C211">
        <f t="shared" si="93"/>
        <v>2.3286439073715894E-2</v>
      </c>
      <c r="D211">
        <f t="shared" ref="D211:D213" si="94">LOG(B211,10)</f>
        <v>5.2406989791863072</v>
      </c>
      <c r="E211" t="s">
        <v>7</v>
      </c>
      <c r="F211" s="1">
        <v>43935</v>
      </c>
      <c r="G211">
        <v>18255</v>
      </c>
      <c r="J211">
        <f t="shared" si="82"/>
        <v>3961</v>
      </c>
    </row>
    <row r="212" spans="1:10" x14ac:dyDescent="0.25">
      <c r="A212">
        <v>45</v>
      </c>
      <c r="B212">
        <v>177644</v>
      </c>
      <c r="C212">
        <f t="shared" si="93"/>
        <v>2.0590600942203836E-2</v>
      </c>
      <c r="D212">
        <f t="shared" si="94"/>
        <v>5.2495505435962642</v>
      </c>
      <c r="E212" t="s">
        <v>7</v>
      </c>
      <c r="F212" s="1">
        <v>43936</v>
      </c>
      <c r="G212">
        <v>18708</v>
      </c>
      <c r="J212">
        <f t="shared" si="82"/>
        <v>3584</v>
      </c>
    </row>
    <row r="213" spans="1:10" x14ac:dyDescent="0.25">
      <c r="A213">
        <v>46</v>
      </c>
      <c r="B213">
        <v>184948</v>
      </c>
      <c r="C213">
        <f t="shared" si="93"/>
        <v>4.1115939744657853E-2</v>
      </c>
      <c r="D213">
        <f t="shared" si="94"/>
        <v>5.2670496392812574</v>
      </c>
      <c r="E213" t="s">
        <v>7</v>
      </c>
      <c r="F213" s="1">
        <v>43937</v>
      </c>
      <c r="G213">
        <v>19130</v>
      </c>
      <c r="J213">
        <f t="shared" si="82"/>
        <v>7304</v>
      </c>
    </row>
    <row r="214" spans="1:10" x14ac:dyDescent="0.25">
      <c r="A214">
        <v>47</v>
      </c>
      <c r="B214">
        <v>190839</v>
      </c>
      <c r="C214">
        <f t="shared" ref="C214:C216" si="95">(B214-B213)/B213</f>
        <v>3.1852196293012093E-2</v>
      </c>
      <c r="D214">
        <f t="shared" ref="D214:D216" si="96">LOG(B214,10)</f>
        <v>5.280667132181482</v>
      </c>
      <c r="E214" t="s">
        <v>7</v>
      </c>
      <c r="F214" s="1">
        <v>43938</v>
      </c>
      <c r="G214">
        <v>19478</v>
      </c>
      <c r="J214">
        <f t="shared" si="82"/>
        <v>5891</v>
      </c>
    </row>
    <row r="215" spans="1:10" x14ac:dyDescent="0.25">
      <c r="A215">
        <v>48</v>
      </c>
      <c r="B215">
        <v>194416</v>
      </c>
      <c r="C215">
        <f t="shared" si="95"/>
        <v>1.8743548226515545E-2</v>
      </c>
      <c r="D215">
        <f t="shared" si="96"/>
        <v>5.2887320035211758</v>
      </c>
      <c r="E215" t="s">
        <v>7</v>
      </c>
      <c r="F215" s="1">
        <v>43939</v>
      </c>
      <c r="G215">
        <v>20043</v>
      </c>
      <c r="J215">
        <f t="shared" si="82"/>
        <v>3577</v>
      </c>
    </row>
    <row r="216" spans="1:10" x14ac:dyDescent="0.25">
      <c r="A216">
        <v>49</v>
      </c>
      <c r="B216">
        <v>198674</v>
      </c>
      <c r="C216">
        <f t="shared" si="95"/>
        <v>2.190148958933421E-2</v>
      </c>
      <c r="D216">
        <f t="shared" si="96"/>
        <v>5.2981410357290715</v>
      </c>
      <c r="E216" t="s">
        <v>7</v>
      </c>
      <c r="F216" s="1">
        <v>43940</v>
      </c>
      <c r="G216">
        <v>20453</v>
      </c>
      <c r="J216">
        <f t="shared" si="82"/>
        <v>4258</v>
      </c>
    </row>
    <row r="217" spans="1:10" x14ac:dyDescent="0.25">
      <c r="A217">
        <v>50</v>
      </c>
      <c r="B217">
        <v>200210</v>
      </c>
      <c r="C217">
        <f t="shared" ref="C217:C223" si="97">(B217-B216)/B216</f>
        <v>7.7312582421454239E-3</v>
      </c>
      <c r="D217">
        <f t="shared" ref="D217:D223" si="98">LOG(B217,10)</f>
        <v>5.3014857656325978</v>
      </c>
      <c r="E217" t="s">
        <v>7</v>
      </c>
      <c r="F217" s="1">
        <v>43941</v>
      </c>
      <c r="G217">
        <v>20852</v>
      </c>
      <c r="J217">
        <f t="shared" si="82"/>
        <v>1536</v>
      </c>
    </row>
    <row r="218" spans="1:10" x14ac:dyDescent="0.25">
      <c r="A218">
        <v>51</v>
      </c>
      <c r="B218">
        <v>204178</v>
      </c>
      <c r="C218">
        <f t="shared" si="97"/>
        <v>1.981918985065681E-2</v>
      </c>
      <c r="D218">
        <f t="shared" si="98"/>
        <v>5.3100089454231405</v>
      </c>
      <c r="E218" t="s">
        <v>7</v>
      </c>
      <c r="F218" s="1">
        <v>43942</v>
      </c>
      <c r="G218">
        <v>21282</v>
      </c>
      <c r="J218">
        <f t="shared" si="82"/>
        <v>3968</v>
      </c>
    </row>
    <row r="219" spans="1:10" x14ac:dyDescent="0.25">
      <c r="A219">
        <v>52</v>
      </c>
      <c r="B219">
        <v>208389</v>
      </c>
      <c r="C219">
        <f t="shared" si="97"/>
        <v>2.0624161271047811E-2</v>
      </c>
      <c r="D219">
        <f t="shared" si="98"/>
        <v>5.3188747906093283</v>
      </c>
      <c r="E219" t="s">
        <v>7</v>
      </c>
      <c r="F219" s="1">
        <v>43943</v>
      </c>
      <c r="G219">
        <v>21717</v>
      </c>
      <c r="J219">
        <f t="shared" ref="J219:J225" si="99">B219-B218</f>
        <v>4211</v>
      </c>
    </row>
    <row r="220" spans="1:10" x14ac:dyDescent="0.25">
      <c r="A220">
        <v>53</v>
      </c>
      <c r="B220">
        <v>213024</v>
      </c>
      <c r="C220">
        <f t="shared" si="97"/>
        <v>2.2242056922390337E-2</v>
      </c>
      <c r="D220">
        <f t="shared" si="98"/>
        <v>5.3284285352715761</v>
      </c>
      <c r="E220" t="s">
        <v>7</v>
      </c>
      <c r="F220" s="1">
        <v>43944</v>
      </c>
      <c r="G220">
        <v>22157</v>
      </c>
      <c r="J220">
        <f t="shared" si="99"/>
        <v>4635</v>
      </c>
    </row>
    <row r="221" spans="1:10" x14ac:dyDescent="0.25">
      <c r="A221">
        <v>54</v>
      </c>
      <c r="B221">
        <v>219764</v>
      </c>
      <c r="C221">
        <f t="shared" si="97"/>
        <v>3.1639627459816737E-2</v>
      </c>
      <c r="D221">
        <f t="shared" si="98"/>
        <v>5.3419565512273852</v>
      </c>
      <c r="E221" t="s">
        <v>7</v>
      </c>
      <c r="F221" s="1">
        <v>43945</v>
      </c>
      <c r="G221">
        <v>22524</v>
      </c>
      <c r="J221">
        <f t="shared" si="99"/>
        <v>6740</v>
      </c>
    </row>
    <row r="222" spans="1:10" x14ac:dyDescent="0.25">
      <c r="A222">
        <v>55</v>
      </c>
      <c r="B222">
        <v>223759</v>
      </c>
      <c r="C222">
        <f t="shared" si="97"/>
        <v>1.817859158005861E-2</v>
      </c>
      <c r="D222">
        <f t="shared" si="98"/>
        <v>5.3497805124649522</v>
      </c>
      <c r="E222" t="s">
        <v>7</v>
      </c>
      <c r="F222" s="1">
        <v>43946</v>
      </c>
      <c r="G222">
        <v>22902</v>
      </c>
      <c r="J222">
        <f t="shared" si="99"/>
        <v>3995</v>
      </c>
    </row>
    <row r="223" spans="1:10" x14ac:dyDescent="0.25">
      <c r="A223">
        <v>56</v>
      </c>
      <c r="B223">
        <v>226629</v>
      </c>
      <c r="C223">
        <f t="shared" si="97"/>
        <v>1.2826299724256902E-2</v>
      </c>
      <c r="D223">
        <f t="shared" si="98"/>
        <v>5.3553154824652722</v>
      </c>
      <c r="E223" t="s">
        <v>7</v>
      </c>
      <c r="F223" s="1">
        <v>43947</v>
      </c>
      <c r="G223">
        <v>23190</v>
      </c>
      <c r="J223">
        <f t="shared" si="99"/>
        <v>2870</v>
      </c>
    </row>
    <row r="224" spans="1:10" x14ac:dyDescent="0.25">
      <c r="A224">
        <v>57</v>
      </c>
      <c r="B224">
        <v>229422</v>
      </c>
      <c r="C224">
        <f t="shared" ref="C224:C227" si="100">(B224-B223)/B223</f>
        <v>1.2324106800100605E-2</v>
      </c>
      <c r="D224">
        <f t="shared" ref="D224:D227" si="101">LOG(B224,10)</f>
        <v>5.3606350614313456</v>
      </c>
      <c r="E224" t="s">
        <v>7</v>
      </c>
      <c r="F224" s="1">
        <v>43948</v>
      </c>
      <c r="G224">
        <v>23521</v>
      </c>
      <c r="J224">
        <f t="shared" si="99"/>
        <v>2793</v>
      </c>
    </row>
    <row r="225" spans="1:10" x14ac:dyDescent="0.25">
      <c r="A225">
        <v>58</v>
      </c>
      <c r="B225">
        <v>232128</v>
      </c>
      <c r="C225">
        <f t="shared" si="100"/>
        <v>1.1794858383241362E-2</v>
      </c>
      <c r="D225">
        <f t="shared" si="101"/>
        <v>5.365727529564321</v>
      </c>
      <c r="E225" t="s">
        <v>7</v>
      </c>
      <c r="F225" s="1">
        <v>43949</v>
      </c>
      <c r="G225">
        <v>23822</v>
      </c>
      <c r="J225">
        <f t="shared" si="99"/>
        <v>2706</v>
      </c>
    </row>
    <row r="226" spans="1:10" x14ac:dyDescent="0.25">
      <c r="A226">
        <v>59</v>
      </c>
      <c r="B226">
        <v>236899</v>
      </c>
      <c r="C226">
        <f t="shared" si="100"/>
        <v>2.0553315412186381E-2</v>
      </c>
      <c r="D226">
        <f t="shared" si="101"/>
        <v>5.3745632274792081</v>
      </c>
      <c r="E226" t="s">
        <v>7</v>
      </c>
      <c r="F226" s="1">
        <v>43950</v>
      </c>
      <c r="G226">
        <v>24275</v>
      </c>
      <c r="J226">
        <f t="shared" ref="J226:J227" si="102">B226-B225</f>
        <v>4771</v>
      </c>
    </row>
    <row r="227" spans="1:10" x14ac:dyDescent="0.25">
      <c r="A227">
        <v>60</v>
      </c>
      <c r="B227">
        <v>239639</v>
      </c>
      <c r="C227">
        <f t="shared" si="100"/>
        <v>1.1566110452133609E-2</v>
      </c>
      <c r="D227">
        <f t="shared" si="101"/>
        <v>5.3795574986357861</v>
      </c>
      <c r="E227" t="s">
        <v>7</v>
      </c>
      <c r="F227" s="1">
        <v>43951</v>
      </c>
      <c r="G227">
        <v>24543</v>
      </c>
      <c r="J227">
        <f t="shared" si="102"/>
        <v>2740</v>
      </c>
    </row>
    <row r="228" spans="1:10" x14ac:dyDescent="0.25">
      <c r="A228">
        <v>61</v>
      </c>
      <c r="B228">
        <v>242979</v>
      </c>
      <c r="C228">
        <f t="shared" ref="C228:C232" si="103">(B228-B227)/B227</f>
        <v>1.3937631186910311E-2</v>
      </c>
      <c r="D228">
        <f t="shared" ref="D228:D232" si="104">LOG(B228,10)</f>
        <v>5.3855687403545893</v>
      </c>
      <c r="E228" t="s">
        <v>7</v>
      </c>
      <c r="F228" s="1">
        <v>43952</v>
      </c>
      <c r="G228">
        <v>24824</v>
      </c>
      <c r="J228">
        <f t="shared" ref="J228:J232" si="105">B228-B227</f>
        <v>3340</v>
      </c>
    </row>
    <row r="229" spans="1:10" x14ac:dyDescent="0.25">
      <c r="A229">
        <v>62</v>
      </c>
      <c r="B229">
        <v>245589</v>
      </c>
      <c r="C229">
        <f t="shared" si="103"/>
        <v>1.074166903312632E-2</v>
      </c>
      <c r="D229">
        <f t="shared" si="104"/>
        <v>5.3902089107334357</v>
      </c>
      <c r="E229" t="s">
        <v>7</v>
      </c>
      <c r="F229" s="1">
        <v>43953</v>
      </c>
      <c r="G229">
        <v>25100</v>
      </c>
      <c r="J229">
        <f t="shared" si="105"/>
        <v>2610</v>
      </c>
    </row>
    <row r="230" spans="1:10" x14ac:dyDescent="0.25">
      <c r="A230">
        <v>63</v>
      </c>
      <c r="B230">
        <v>247122</v>
      </c>
      <c r="C230">
        <f t="shared" si="103"/>
        <v>6.2421362520308317E-3</v>
      </c>
      <c r="D230">
        <f t="shared" si="104"/>
        <v>5.3929114101260618</v>
      </c>
      <c r="E230" t="s">
        <v>7</v>
      </c>
      <c r="F230" s="1">
        <v>43954</v>
      </c>
      <c r="G230">
        <v>25264</v>
      </c>
      <c r="J230">
        <f t="shared" si="105"/>
        <v>1533</v>
      </c>
    </row>
    <row r="231" spans="1:10" x14ac:dyDescent="0.25">
      <c r="A231">
        <v>64</v>
      </c>
      <c r="B231">
        <v>248301</v>
      </c>
      <c r="C231">
        <f t="shared" si="103"/>
        <v>4.7709228640104885E-3</v>
      </c>
      <c r="D231">
        <f t="shared" si="104"/>
        <v>5.3949784686226563</v>
      </c>
      <c r="E231" t="s">
        <v>7</v>
      </c>
      <c r="F231" s="1">
        <v>43955</v>
      </c>
      <c r="G231">
        <v>25428</v>
      </c>
      <c r="J231">
        <f t="shared" si="105"/>
        <v>1179</v>
      </c>
    </row>
    <row r="232" spans="1:10" x14ac:dyDescent="0.25">
      <c r="A232">
        <v>65</v>
      </c>
      <c r="B232">
        <v>250561</v>
      </c>
      <c r="C232">
        <f t="shared" si="103"/>
        <v>9.1018562148360259E-3</v>
      </c>
      <c r="D232">
        <f t="shared" si="104"/>
        <v>5.3989134736697366</v>
      </c>
      <c r="E232" t="s">
        <v>7</v>
      </c>
      <c r="F232" s="1">
        <v>43956</v>
      </c>
      <c r="G232">
        <v>25613</v>
      </c>
      <c r="J232">
        <f t="shared" si="105"/>
        <v>2260</v>
      </c>
    </row>
    <row r="233" spans="1:10" x14ac:dyDescent="0.25">
      <c r="A233">
        <v>66</v>
      </c>
      <c r="B233">
        <v>253682</v>
      </c>
      <c r="C233">
        <f t="shared" ref="C233:C237" si="106">(B233-B232)/B232</f>
        <v>1.2456048626881279E-2</v>
      </c>
      <c r="D233">
        <f t="shared" ref="D233:D237" si="107">LOG(B233,10)</f>
        <v>5.4042896529607685</v>
      </c>
      <c r="E233" t="s">
        <v>7</v>
      </c>
      <c r="F233" s="1">
        <v>43957</v>
      </c>
      <c r="G233">
        <v>25857</v>
      </c>
      <c r="J233">
        <f t="shared" ref="J233:J237" si="108">B233-B232</f>
        <v>3121</v>
      </c>
    </row>
    <row r="234" spans="1:10" x14ac:dyDescent="0.25">
      <c r="A234">
        <v>67</v>
      </c>
      <c r="B234">
        <v>256855</v>
      </c>
      <c r="C234">
        <f t="shared" si="106"/>
        <v>1.2507785337548585E-2</v>
      </c>
      <c r="D234">
        <f t="shared" si="107"/>
        <v>5.4096880242214382</v>
      </c>
      <c r="E234" t="s">
        <v>7</v>
      </c>
      <c r="F234" s="1">
        <v>43958</v>
      </c>
      <c r="G234">
        <v>26070</v>
      </c>
      <c r="J234">
        <f t="shared" si="108"/>
        <v>3173</v>
      </c>
    </row>
    <row r="235" spans="1:10" x14ac:dyDescent="0.25">
      <c r="A235">
        <v>68</v>
      </c>
      <c r="B235">
        <v>260117</v>
      </c>
      <c r="C235">
        <f t="shared" si="106"/>
        <v>1.2699772245040977E-2</v>
      </c>
      <c r="D235">
        <f t="shared" si="107"/>
        <v>5.4151687365285444</v>
      </c>
      <c r="E235" t="s">
        <v>7</v>
      </c>
      <c r="F235" s="1">
        <v>43959</v>
      </c>
      <c r="G235">
        <v>26299</v>
      </c>
      <c r="J235">
        <f t="shared" si="108"/>
        <v>3262</v>
      </c>
    </row>
    <row r="236" spans="1:10" x14ac:dyDescent="0.25">
      <c r="A236">
        <v>69</v>
      </c>
      <c r="B236">
        <v>262783</v>
      </c>
      <c r="C236">
        <f t="shared" si="106"/>
        <v>1.0249233998546808E-2</v>
      </c>
      <c r="D236">
        <f t="shared" si="107"/>
        <v>5.4195972663481751</v>
      </c>
      <c r="E236" t="s">
        <v>7</v>
      </c>
      <c r="F236" s="1">
        <v>43960</v>
      </c>
      <c r="G236">
        <v>26478</v>
      </c>
      <c r="J236">
        <f t="shared" si="108"/>
        <v>2666</v>
      </c>
    </row>
    <row r="237" spans="1:10" x14ac:dyDescent="0.25">
      <c r="A237">
        <v>70</v>
      </c>
      <c r="B237">
        <v>264663</v>
      </c>
      <c r="C237">
        <f t="shared" si="106"/>
        <v>7.1541918617262154E-3</v>
      </c>
      <c r="D237">
        <f t="shared" si="107"/>
        <v>5.4226932309915732</v>
      </c>
      <c r="E237" t="s">
        <v>7</v>
      </c>
      <c r="F237" s="1">
        <v>43961</v>
      </c>
      <c r="G237">
        <v>26621</v>
      </c>
      <c r="J237">
        <f t="shared" si="108"/>
        <v>1880</v>
      </c>
    </row>
    <row r="238" spans="1:10" x14ac:dyDescent="0.25">
      <c r="A238">
        <v>71</v>
      </c>
      <c r="B238">
        <v>268143</v>
      </c>
      <c r="C238">
        <f t="shared" ref="C238:C246" si="109">(B238-B237)/B237</f>
        <v>1.3148796771743689E-2</v>
      </c>
      <c r="D238">
        <f t="shared" ref="D238:D246" si="110">LOG(B238,10)</f>
        <v>5.4283664639839486</v>
      </c>
      <c r="E238" t="s">
        <v>7</v>
      </c>
      <c r="F238" s="1">
        <v>43962</v>
      </c>
      <c r="G238">
        <v>26744</v>
      </c>
      <c r="J238">
        <f t="shared" ref="J238:J246" si="111">B238-B237</f>
        <v>3480</v>
      </c>
    </row>
    <row r="239" spans="1:10" x14ac:dyDescent="0.25">
      <c r="A239">
        <v>72</v>
      </c>
      <c r="B239">
        <v>269520</v>
      </c>
      <c r="C239">
        <f t="shared" si="109"/>
        <v>5.1353195869368214E-3</v>
      </c>
      <c r="D239">
        <f t="shared" si="110"/>
        <v>5.4305909979730629</v>
      </c>
      <c r="E239" t="s">
        <v>7</v>
      </c>
      <c r="F239" s="1">
        <v>43963</v>
      </c>
      <c r="G239">
        <v>26920</v>
      </c>
      <c r="J239">
        <f t="shared" si="111"/>
        <v>1377</v>
      </c>
    </row>
    <row r="240" spans="1:10" x14ac:dyDescent="0.25">
      <c r="A240">
        <v>73</v>
      </c>
      <c r="B240">
        <v>271095</v>
      </c>
      <c r="C240">
        <f t="shared" si="109"/>
        <v>5.8437221727515587E-3</v>
      </c>
      <c r="D240">
        <f t="shared" si="110"/>
        <v>5.4331215076489672</v>
      </c>
      <c r="E240" t="s">
        <v>7</v>
      </c>
      <c r="F240" s="1">
        <v>43964</v>
      </c>
      <c r="G240">
        <v>27104</v>
      </c>
      <c r="J240">
        <f t="shared" si="111"/>
        <v>1575</v>
      </c>
    </row>
    <row r="241" spans="1:10" x14ac:dyDescent="0.25">
      <c r="A241">
        <v>74</v>
      </c>
      <c r="B241">
        <v>272646</v>
      </c>
      <c r="C241">
        <f t="shared" si="109"/>
        <v>5.7212416311625078E-3</v>
      </c>
      <c r="D241">
        <f t="shared" si="110"/>
        <v>5.4355991305184537</v>
      </c>
      <c r="E241" t="s">
        <v>7</v>
      </c>
      <c r="F241" s="1">
        <v>43965</v>
      </c>
      <c r="G241">
        <v>27321</v>
      </c>
      <c r="J241">
        <f t="shared" si="111"/>
        <v>1551</v>
      </c>
    </row>
    <row r="242" spans="1:10" x14ac:dyDescent="0.25">
      <c r="A242">
        <v>75</v>
      </c>
      <c r="B242" s="19">
        <v>274367</v>
      </c>
      <c r="C242">
        <f t="shared" si="109"/>
        <v>6.3122143732165514E-3</v>
      </c>
      <c r="D242">
        <f t="shared" si="110"/>
        <v>5.4383318746012028</v>
      </c>
      <c r="E242" t="s">
        <v>7</v>
      </c>
      <c r="F242" s="1">
        <v>43966</v>
      </c>
      <c r="G242">
        <v>27459</v>
      </c>
      <c r="J242">
        <f t="shared" si="111"/>
        <v>1721</v>
      </c>
    </row>
    <row r="243" spans="1:10" x14ac:dyDescent="0.25">
      <c r="A243">
        <v>76</v>
      </c>
      <c r="B243">
        <v>276505</v>
      </c>
      <c r="C243">
        <f t="shared" si="109"/>
        <v>7.7924823320588846E-3</v>
      </c>
      <c r="D243">
        <f t="shared" si="110"/>
        <v>5.4417029889961457</v>
      </c>
      <c r="E243" t="s">
        <v>7</v>
      </c>
      <c r="F243" s="1">
        <v>43967</v>
      </c>
      <c r="G243">
        <v>27563</v>
      </c>
      <c r="J243">
        <f t="shared" si="111"/>
        <v>2138</v>
      </c>
    </row>
    <row r="244" spans="1:10" x14ac:dyDescent="0.25">
      <c r="A244">
        <v>77</v>
      </c>
      <c r="B244">
        <v>277719</v>
      </c>
      <c r="C244">
        <f t="shared" si="109"/>
        <v>4.390517350499991E-3</v>
      </c>
      <c r="D244">
        <f t="shared" si="110"/>
        <v>5.4436055927962981</v>
      </c>
      <c r="E244" t="s">
        <v>7</v>
      </c>
      <c r="F244" s="1">
        <v>43968</v>
      </c>
      <c r="G244">
        <v>27650</v>
      </c>
      <c r="J244">
        <f t="shared" si="111"/>
        <v>1214</v>
      </c>
    </row>
    <row r="245" spans="1:10" x14ac:dyDescent="0.25">
      <c r="A245">
        <v>78</v>
      </c>
      <c r="B245">
        <v>278188</v>
      </c>
      <c r="C245">
        <f t="shared" si="109"/>
        <v>1.6887573410533669E-3</v>
      </c>
      <c r="D245">
        <f t="shared" si="110"/>
        <v>5.4443383922046102</v>
      </c>
      <c r="E245" t="s">
        <v>7</v>
      </c>
      <c r="F245" s="1">
        <v>43969</v>
      </c>
      <c r="G245">
        <v>27709</v>
      </c>
      <c r="J245">
        <f t="shared" si="111"/>
        <v>469</v>
      </c>
    </row>
    <row r="246" spans="1:10" x14ac:dyDescent="0.25">
      <c r="A246">
        <v>79</v>
      </c>
      <c r="B246">
        <v>278803</v>
      </c>
      <c r="C246">
        <f t="shared" si="109"/>
        <v>2.2107351862769064E-3</v>
      </c>
      <c r="D246">
        <f t="shared" si="110"/>
        <v>5.4452974425839198</v>
      </c>
      <c r="E246" t="s">
        <v>7</v>
      </c>
      <c r="F246" s="1">
        <v>43970</v>
      </c>
      <c r="G246">
        <v>27778</v>
      </c>
      <c r="J246">
        <f t="shared" si="111"/>
        <v>615</v>
      </c>
    </row>
    <row r="247" spans="1:10" x14ac:dyDescent="0.25">
      <c r="A247">
        <v>1</v>
      </c>
      <c r="B247">
        <v>151</v>
      </c>
      <c r="C247">
        <v>0</v>
      </c>
      <c r="D247">
        <f t="shared" si="78"/>
        <v>2.1789769472931693</v>
      </c>
      <c r="E247" t="s">
        <v>5</v>
      </c>
      <c r="F247" s="1">
        <v>43904</v>
      </c>
      <c r="G247">
        <v>0</v>
      </c>
      <c r="H247">
        <v>0</v>
      </c>
      <c r="J247">
        <v>0</v>
      </c>
    </row>
    <row r="248" spans="1:10" x14ac:dyDescent="0.25">
      <c r="A248">
        <v>2</v>
      </c>
      <c r="B248">
        <v>200</v>
      </c>
      <c r="C248">
        <f t="shared" ref="C248:C346" si="112">(B248-B247)/B247</f>
        <v>0.32450331125827814</v>
      </c>
      <c r="D248">
        <f t="shared" si="78"/>
        <v>2.3010299956639808</v>
      </c>
      <c r="E248" t="s">
        <v>5</v>
      </c>
      <c r="F248" s="1">
        <v>43905</v>
      </c>
      <c r="G248">
        <v>0</v>
      </c>
      <c r="H248">
        <v>0</v>
      </c>
      <c r="J248">
        <f t="shared" si="82"/>
        <v>49</v>
      </c>
    </row>
    <row r="249" spans="1:10" x14ac:dyDescent="0.25">
      <c r="A249">
        <v>3</v>
      </c>
      <c r="B249">
        <v>234</v>
      </c>
      <c r="C249">
        <f t="shared" si="112"/>
        <v>0.17</v>
      </c>
      <c r="D249">
        <f t="shared" si="78"/>
        <v>2.3692158574101425</v>
      </c>
      <c r="E249" t="s">
        <v>5</v>
      </c>
      <c r="F249" s="1">
        <v>43906</v>
      </c>
      <c r="G249">
        <v>0</v>
      </c>
      <c r="H249">
        <v>0</v>
      </c>
      <c r="J249">
        <f t="shared" si="82"/>
        <v>34</v>
      </c>
    </row>
    <row r="250" spans="1:10" x14ac:dyDescent="0.25">
      <c r="A250">
        <v>4</v>
      </c>
      <c r="B250">
        <v>346</v>
      </c>
      <c r="C250">
        <f t="shared" si="112"/>
        <v>0.47863247863247865</v>
      </c>
      <c r="D250">
        <f t="shared" si="78"/>
        <v>2.5390760987927767</v>
      </c>
      <c r="E250" t="s">
        <v>5</v>
      </c>
      <c r="F250" s="1">
        <v>43907</v>
      </c>
      <c r="G250">
        <v>1</v>
      </c>
      <c r="H250">
        <v>0</v>
      </c>
      <c r="J250">
        <f t="shared" si="82"/>
        <v>112</v>
      </c>
    </row>
    <row r="251" spans="1:10" x14ac:dyDescent="0.25">
      <c r="A251">
        <v>5</v>
      </c>
      <c r="B251">
        <v>529</v>
      </c>
      <c r="C251">
        <f t="shared" si="112"/>
        <v>0.52890173410404628</v>
      </c>
      <c r="D251">
        <f t="shared" si="78"/>
        <v>2.7234556720351857</v>
      </c>
      <c r="E251" t="s">
        <v>5</v>
      </c>
      <c r="F251" s="1">
        <v>43908</v>
      </c>
      <c r="G251">
        <v>4</v>
      </c>
      <c r="H251">
        <f t="shared" ref="H251:H304" si="113">ROUND(B251* (H252/B252),0)</f>
        <v>207</v>
      </c>
      <c r="J251">
        <f t="shared" si="82"/>
        <v>183</v>
      </c>
    </row>
    <row r="252" spans="1:10" x14ac:dyDescent="0.25">
      <c r="A252">
        <v>6</v>
      </c>
      <c r="B252">
        <v>640</v>
      </c>
      <c r="C252">
        <f t="shared" si="112"/>
        <v>0.20982986767485823</v>
      </c>
      <c r="D252">
        <f t="shared" si="78"/>
        <v>2.8061799739838866</v>
      </c>
      <c r="E252" t="s">
        <v>5</v>
      </c>
      <c r="F252" s="1">
        <v>43909</v>
      </c>
      <c r="G252">
        <v>7</v>
      </c>
      <c r="H252">
        <f t="shared" si="113"/>
        <v>250</v>
      </c>
      <c r="J252">
        <f t="shared" si="82"/>
        <v>111</v>
      </c>
    </row>
    <row r="253" spans="1:10" x14ac:dyDescent="0.25">
      <c r="A253">
        <v>7</v>
      </c>
      <c r="B253">
        <v>970</v>
      </c>
      <c r="C253">
        <f t="shared" si="112"/>
        <v>0.515625</v>
      </c>
      <c r="D253">
        <f t="shared" si="78"/>
        <v>2.9867717342662448</v>
      </c>
      <c r="E253" t="s">
        <v>5</v>
      </c>
      <c r="F253" s="1">
        <v>43910</v>
      </c>
      <c r="G253">
        <v>11</v>
      </c>
      <c r="H253">
        <f t="shared" si="113"/>
        <v>379</v>
      </c>
      <c r="J253">
        <f t="shared" si="82"/>
        <v>330</v>
      </c>
    </row>
    <row r="254" spans="1:10" x14ac:dyDescent="0.25">
      <c r="A254">
        <v>8</v>
      </c>
      <c r="B254">
        <v>1178</v>
      </c>
      <c r="C254">
        <f t="shared" si="112"/>
        <v>0.21443298969072164</v>
      </c>
      <c r="D254">
        <f t="shared" si="78"/>
        <v>3.0711452904510823</v>
      </c>
      <c r="E254" t="s">
        <v>5</v>
      </c>
      <c r="F254" s="1">
        <v>43911</v>
      </c>
      <c r="G254">
        <v>18</v>
      </c>
      <c r="H254">
        <f t="shared" si="113"/>
        <v>460</v>
      </c>
      <c r="J254">
        <f t="shared" si="82"/>
        <v>208</v>
      </c>
    </row>
    <row r="255" spans="1:10" x14ac:dyDescent="0.25">
      <c r="A255">
        <v>9</v>
      </c>
      <c r="B255">
        <v>1546</v>
      </c>
      <c r="C255">
        <f t="shared" si="112"/>
        <v>0.31239388794567063</v>
      </c>
      <c r="D255">
        <f t="shared" si="78"/>
        <v>3.1892094895823058</v>
      </c>
      <c r="E255" t="s">
        <v>5</v>
      </c>
      <c r="F255" s="1">
        <v>43912</v>
      </c>
      <c r="G255">
        <v>25</v>
      </c>
      <c r="H255">
        <f t="shared" si="113"/>
        <v>604</v>
      </c>
      <c r="J255">
        <f t="shared" si="82"/>
        <v>368</v>
      </c>
    </row>
    <row r="256" spans="1:10" x14ac:dyDescent="0.25">
      <c r="A256">
        <v>10</v>
      </c>
      <c r="B256">
        <v>1891</v>
      </c>
      <c r="C256">
        <f t="shared" ref="C256:C259" si="114">(B256-B255)/B255</f>
        <v>0.22315653298835705</v>
      </c>
      <c r="D256">
        <f t="shared" ref="D256:D259" si="115">LOG(B256,10)</f>
        <v>3.2766915288450393</v>
      </c>
      <c r="E256" t="s">
        <v>5</v>
      </c>
      <c r="F256" s="1">
        <v>43913</v>
      </c>
      <c r="G256">
        <v>34</v>
      </c>
      <c r="H256">
        <f t="shared" si="113"/>
        <v>739</v>
      </c>
      <c r="J256">
        <f t="shared" si="82"/>
        <v>345</v>
      </c>
    </row>
    <row r="257" spans="1:10" x14ac:dyDescent="0.25">
      <c r="A257">
        <v>11</v>
      </c>
      <c r="B257">
        <v>2247</v>
      </c>
      <c r="C257">
        <f t="shared" si="114"/>
        <v>0.18826017979904813</v>
      </c>
      <c r="D257">
        <f t="shared" si="115"/>
        <v>3.3516030724191288</v>
      </c>
      <c r="E257" t="s">
        <v>5</v>
      </c>
      <c r="F257" s="1">
        <v>43914</v>
      </c>
      <c r="G257">
        <v>46</v>
      </c>
      <c r="H257">
        <f t="shared" si="113"/>
        <v>878</v>
      </c>
      <c r="J257">
        <f t="shared" si="82"/>
        <v>356</v>
      </c>
    </row>
    <row r="258" spans="1:10" x14ac:dyDescent="0.25">
      <c r="A258">
        <v>12</v>
      </c>
      <c r="B258">
        <v>2433</v>
      </c>
      <c r="C258">
        <f t="shared" si="114"/>
        <v>8.2777036048064079E-2</v>
      </c>
      <c r="D258">
        <f t="shared" si="115"/>
        <v>3.3861421089308181</v>
      </c>
      <c r="E258" t="s">
        <v>5</v>
      </c>
      <c r="F258" s="1">
        <v>43915</v>
      </c>
      <c r="G258">
        <v>57</v>
      </c>
      <c r="H258">
        <f t="shared" si="113"/>
        <v>951</v>
      </c>
      <c r="J258">
        <f t="shared" si="82"/>
        <v>186</v>
      </c>
    </row>
    <row r="259" spans="1:10" x14ac:dyDescent="0.25">
      <c r="A259">
        <v>13</v>
      </c>
      <c r="B259">
        <v>2915</v>
      </c>
      <c r="C259">
        <f t="shared" si="114"/>
        <v>0.19810933004521167</v>
      </c>
      <c r="D259">
        <f t="shared" si="115"/>
        <v>3.4646385590950324</v>
      </c>
      <c r="E259" t="s">
        <v>5</v>
      </c>
      <c r="F259" s="1">
        <v>43916</v>
      </c>
      <c r="G259">
        <v>77</v>
      </c>
      <c r="H259">
        <f t="shared" si="113"/>
        <v>1139</v>
      </c>
      <c r="J259">
        <f t="shared" si="82"/>
        <v>482</v>
      </c>
    </row>
    <row r="260" spans="1:10" x14ac:dyDescent="0.25">
      <c r="A260">
        <v>14</v>
      </c>
      <c r="B260">
        <v>3417</v>
      </c>
      <c r="C260">
        <f t="shared" ref="C260:C261" si="116">(B260-B259)/B259</f>
        <v>0.17221269296740996</v>
      </c>
      <c r="D260">
        <f t="shared" ref="D260:D261" si="117">LOG(B260,10)</f>
        <v>3.5336449787987623</v>
      </c>
      <c r="E260" t="s">
        <v>5</v>
      </c>
      <c r="F260" s="1">
        <v>43917</v>
      </c>
      <c r="G260">
        <v>92</v>
      </c>
      <c r="H260">
        <f t="shared" si="113"/>
        <v>1335</v>
      </c>
      <c r="J260">
        <f t="shared" si="82"/>
        <v>502</v>
      </c>
    </row>
    <row r="261" spans="1:10" x14ac:dyDescent="0.25">
      <c r="A261">
        <v>15</v>
      </c>
      <c r="B261">
        <v>3904</v>
      </c>
      <c r="C261">
        <f t="shared" si="116"/>
        <v>0.14252268071407667</v>
      </c>
      <c r="D261">
        <f t="shared" si="117"/>
        <v>3.5915098089946538</v>
      </c>
      <c r="E261" t="s">
        <v>5</v>
      </c>
      <c r="F261" s="1">
        <v>43918</v>
      </c>
      <c r="G261">
        <v>114</v>
      </c>
      <c r="H261">
        <f t="shared" si="113"/>
        <v>1525</v>
      </c>
      <c r="J261">
        <f t="shared" si="82"/>
        <v>487</v>
      </c>
    </row>
    <row r="262" spans="1:10" x14ac:dyDescent="0.25">
      <c r="A262">
        <v>16</v>
      </c>
      <c r="B262">
        <v>4256</v>
      </c>
      <c r="C262">
        <f t="shared" ref="C262:C267" si="118">(B262-B261)/B261</f>
        <v>9.0163934426229511E-2</v>
      </c>
      <c r="D262">
        <f t="shared" ref="D262:D267" si="119">LOG(B262,10)</f>
        <v>3.6290016192869916</v>
      </c>
      <c r="E262" t="s">
        <v>5</v>
      </c>
      <c r="F262" s="1">
        <v>43919</v>
      </c>
      <c r="G262">
        <v>136</v>
      </c>
      <c r="H262">
        <f t="shared" si="113"/>
        <v>1662</v>
      </c>
      <c r="J262">
        <f t="shared" si="82"/>
        <v>352</v>
      </c>
    </row>
    <row r="263" spans="1:10" x14ac:dyDescent="0.25">
      <c r="A263">
        <v>17</v>
      </c>
      <c r="B263">
        <v>4579</v>
      </c>
      <c r="C263">
        <f t="shared" si="118"/>
        <v>7.5892857142857137E-2</v>
      </c>
      <c r="D263">
        <f t="shared" si="119"/>
        <v>3.6607706435276968</v>
      </c>
      <c r="E263" t="s">
        <v>5</v>
      </c>
      <c r="F263" s="1">
        <v>43920</v>
      </c>
      <c r="G263">
        <v>159</v>
      </c>
      <c r="H263">
        <f t="shared" si="113"/>
        <v>1788</v>
      </c>
      <c r="J263">
        <f t="shared" si="82"/>
        <v>323</v>
      </c>
    </row>
    <row r="264" spans="1:10" x14ac:dyDescent="0.25">
      <c r="A264">
        <v>18</v>
      </c>
      <c r="B264">
        <v>5717</v>
      </c>
      <c r="C264">
        <f t="shared" si="118"/>
        <v>0.24852587901288492</v>
      </c>
      <c r="D264">
        <f t="shared" si="119"/>
        <v>3.7571681922142726</v>
      </c>
      <c r="E264" t="s">
        <v>5</v>
      </c>
      <c r="F264" s="1">
        <v>43921</v>
      </c>
      <c r="G264">
        <v>201</v>
      </c>
      <c r="H264">
        <f t="shared" si="113"/>
        <v>2232</v>
      </c>
      <c r="J264">
        <f t="shared" si="82"/>
        <v>1138</v>
      </c>
    </row>
    <row r="265" spans="1:10" x14ac:dyDescent="0.25">
      <c r="A265">
        <v>19</v>
      </c>
      <c r="B265">
        <v>6836</v>
      </c>
      <c r="C265">
        <f t="shared" si="118"/>
        <v>0.19573202728703865</v>
      </c>
      <c r="D265">
        <f t="shared" si="119"/>
        <v>3.8348020540486991</v>
      </c>
      <c r="E265" t="s">
        <v>5</v>
      </c>
      <c r="F265" s="1">
        <v>43922</v>
      </c>
      <c r="G265">
        <v>240</v>
      </c>
      <c r="H265">
        <f t="shared" si="113"/>
        <v>2669</v>
      </c>
      <c r="J265">
        <f t="shared" si="82"/>
        <v>1119</v>
      </c>
    </row>
    <row r="266" spans="1:10" x14ac:dyDescent="0.25">
      <c r="A266">
        <v>20</v>
      </c>
      <c r="B266">
        <v>7910</v>
      </c>
      <c r="C266">
        <f t="shared" si="118"/>
        <v>0.15710942071386777</v>
      </c>
      <c r="D266">
        <f t="shared" si="119"/>
        <v>3.898176483497676</v>
      </c>
      <c r="E266" t="s">
        <v>5</v>
      </c>
      <c r="F266" s="1">
        <v>43923</v>
      </c>
      <c r="G266">
        <v>299</v>
      </c>
      <c r="H266">
        <f t="shared" si="113"/>
        <v>3088</v>
      </c>
      <c r="J266">
        <f t="shared" si="82"/>
        <v>1074</v>
      </c>
    </row>
    <row r="267" spans="1:10" x14ac:dyDescent="0.25">
      <c r="A267">
        <v>21</v>
      </c>
      <c r="B267">
        <v>9056</v>
      </c>
      <c r="C267">
        <f t="shared" si="118"/>
        <v>0.14487989886219974</v>
      </c>
      <c r="D267">
        <f t="shared" si="119"/>
        <v>3.956936413844196</v>
      </c>
      <c r="E267" t="s">
        <v>5</v>
      </c>
      <c r="F267" s="1">
        <v>43924</v>
      </c>
      <c r="G267">
        <v>359</v>
      </c>
      <c r="H267">
        <f t="shared" si="113"/>
        <v>3535</v>
      </c>
      <c r="J267">
        <f t="shared" si="82"/>
        <v>1146</v>
      </c>
    </row>
    <row r="268" spans="1:10" x14ac:dyDescent="0.25">
      <c r="A268">
        <v>22</v>
      </c>
      <c r="B268">
        <v>10278</v>
      </c>
      <c r="C268">
        <f t="shared" ref="C268:C271" si="120">(B268-B267)/B267</f>
        <v>0.1349381625441696</v>
      </c>
      <c r="D268">
        <f t="shared" ref="D268:D271" si="121">LOG(B268,10)</f>
        <v>4.0119086133491537</v>
      </c>
      <c r="E268" t="s">
        <v>5</v>
      </c>
      <c r="F268" s="1">
        <v>43925</v>
      </c>
      <c r="G268">
        <v>431</v>
      </c>
      <c r="H268">
        <f t="shared" si="113"/>
        <v>4012</v>
      </c>
      <c r="J268">
        <f t="shared" si="82"/>
        <v>1222</v>
      </c>
    </row>
    <row r="269" spans="1:10" x14ac:dyDescent="0.25">
      <c r="A269">
        <v>23</v>
      </c>
      <c r="B269">
        <v>11130</v>
      </c>
      <c r="C269">
        <f t="shared" si="120"/>
        <v>8.2895504962054875E-2</v>
      </c>
      <c r="D269">
        <f t="shared" si="121"/>
        <v>4.0464951643347078</v>
      </c>
      <c r="E269" t="s">
        <v>5</v>
      </c>
      <c r="F269" s="1">
        <v>43926</v>
      </c>
      <c r="G269">
        <v>486</v>
      </c>
      <c r="H269">
        <f t="shared" si="113"/>
        <v>4345</v>
      </c>
      <c r="J269">
        <f t="shared" si="82"/>
        <v>852</v>
      </c>
    </row>
    <row r="270" spans="1:10" x14ac:dyDescent="0.25">
      <c r="A270">
        <v>24</v>
      </c>
      <c r="B270">
        <v>12056</v>
      </c>
      <c r="C270">
        <f t="shared" si="120"/>
        <v>8.3198562443845464E-2</v>
      </c>
      <c r="D270">
        <f t="shared" si="121"/>
        <v>4.0812032393065749</v>
      </c>
      <c r="E270" t="s">
        <v>5</v>
      </c>
      <c r="F270" s="1">
        <v>43927</v>
      </c>
      <c r="G270">
        <v>553</v>
      </c>
      <c r="H270">
        <f t="shared" si="113"/>
        <v>4707</v>
      </c>
      <c r="J270">
        <f t="shared" si="82"/>
        <v>926</v>
      </c>
    </row>
    <row r="271" spans="1:10" x14ac:dyDescent="0.25">
      <c r="A271">
        <v>25</v>
      </c>
      <c r="B271">
        <v>13717</v>
      </c>
      <c r="C271">
        <f t="shared" si="120"/>
        <v>0.13777372262773724</v>
      </c>
      <c r="D271">
        <f t="shared" si="121"/>
        <v>4.1372591386367672</v>
      </c>
      <c r="E271" t="s">
        <v>5</v>
      </c>
      <c r="F271" s="1">
        <v>43928</v>
      </c>
      <c r="G271">
        <v>667</v>
      </c>
      <c r="H271">
        <f t="shared" si="113"/>
        <v>5355</v>
      </c>
      <c r="J271">
        <f t="shared" si="82"/>
        <v>1661</v>
      </c>
    </row>
    <row r="272" spans="1:10" x14ac:dyDescent="0.25">
      <c r="A272">
        <v>26</v>
      </c>
      <c r="B272">
        <v>15927</v>
      </c>
      <c r="C272">
        <f t="shared" ref="C272" si="122">(B272-B271)/B271</f>
        <v>0.16111394619814828</v>
      </c>
      <c r="D272">
        <f t="shared" ref="D272:D274" si="123">LOG(B272,10)</f>
        <v>4.2021339800608191</v>
      </c>
      <c r="E272" t="s">
        <v>5</v>
      </c>
      <c r="F272" s="1">
        <v>43929</v>
      </c>
      <c r="G272">
        <v>800</v>
      </c>
      <c r="H272">
        <f t="shared" si="113"/>
        <v>6218</v>
      </c>
      <c r="J272">
        <f t="shared" si="82"/>
        <v>2210</v>
      </c>
    </row>
    <row r="273" spans="1:10" x14ac:dyDescent="0.25">
      <c r="A273">
        <v>27</v>
      </c>
      <c r="B273">
        <v>17847</v>
      </c>
      <c r="C273">
        <f t="shared" ref="C273:C279" si="124">(B273-B272)/B272</f>
        <v>0.12055000941796949</v>
      </c>
      <c r="D273">
        <f t="shared" si="123"/>
        <v>4.2515652236446275</v>
      </c>
      <c r="E273" t="s">
        <v>5</v>
      </c>
      <c r="F273" s="1">
        <v>43930</v>
      </c>
      <c r="G273">
        <v>941</v>
      </c>
      <c r="H273">
        <f t="shared" si="113"/>
        <v>6968</v>
      </c>
      <c r="J273">
        <f t="shared" si="82"/>
        <v>1920</v>
      </c>
    </row>
    <row r="274" spans="1:10" x14ac:dyDescent="0.25">
      <c r="A274">
        <v>28</v>
      </c>
      <c r="B274">
        <v>19943</v>
      </c>
      <c r="C274">
        <f t="shared" si="124"/>
        <v>0.11744270745783605</v>
      </c>
      <c r="D274">
        <f t="shared" si="123"/>
        <v>4.2997904892537333</v>
      </c>
      <c r="E274" t="s">
        <v>5</v>
      </c>
      <c r="F274" s="1">
        <v>43931</v>
      </c>
      <c r="G274">
        <v>1074</v>
      </c>
      <c r="H274">
        <f t="shared" si="113"/>
        <v>7786</v>
      </c>
      <c r="J274">
        <f t="shared" si="82"/>
        <v>2096</v>
      </c>
    </row>
    <row r="275" spans="1:10" x14ac:dyDescent="0.25">
      <c r="A275">
        <v>29</v>
      </c>
      <c r="B275">
        <v>20964</v>
      </c>
      <c r="C275">
        <f t="shared" si="124"/>
        <v>5.1195908338765479E-2</v>
      </c>
      <c r="D275">
        <f t="shared" ref="D275" si="125">LOG(B275,10)</f>
        <v>4.3214741510305554</v>
      </c>
      <c r="E275" t="s">
        <v>5</v>
      </c>
      <c r="F275" s="1">
        <v>43932</v>
      </c>
      <c r="G275">
        <v>1141</v>
      </c>
      <c r="H275">
        <f t="shared" si="113"/>
        <v>8185</v>
      </c>
      <c r="J275">
        <f t="shared" si="82"/>
        <v>1021</v>
      </c>
    </row>
    <row r="276" spans="1:10" x14ac:dyDescent="0.25">
      <c r="A276">
        <v>30</v>
      </c>
      <c r="B276">
        <v>22169</v>
      </c>
      <c r="C276">
        <f t="shared" si="124"/>
        <v>5.747948864720473E-2</v>
      </c>
      <c r="D276">
        <f>LOG(B276,10)</f>
        <v>4.3457461033861682</v>
      </c>
      <c r="E276" t="s">
        <v>5</v>
      </c>
      <c r="F276" s="1">
        <v>43933</v>
      </c>
      <c r="G276">
        <v>1223</v>
      </c>
      <c r="H276">
        <f t="shared" si="113"/>
        <v>8655</v>
      </c>
      <c r="J276">
        <f t="shared" si="82"/>
        <v>1205</v>
      </c>
    </row>
    <row r="277" spans="1:10" x14ac:dyDescent="0.25">
      <c r="A277">
        <v>31</v>
      </c>
      <c r="B277">
        <v>23430</v>
      </c>
      <c r="C277">
        <f t="shared" si="124"/>
        <v>5.6881230547160447E-2</v>
      </c>
      <c r="D277">
        <f t="shared" ref="D277:D281" si="126">LOG(B277,10)</f>
        <v>4.3697722885969625</v>
      </c>
      <c r="E277" t="s">
        <v>5</v>
      </c>
      <c r="F277" s="1">
        <v>43934</v>
      </c>
      <c r="G277">
        <v>1328</v>
      </c>
      <c r="H277">
        <f t="shared" si="113"/>
        <v>9147</v>
      </c>
      <c r="J277">
        <f t="shared" si="82"/>
        <v>1261</v>
      </c>
    </row>
    <row r="278" spans="1:10" x14ac:dyDescent="0.25">
      <c r="A278">
        <v>32</v>
      </c>
      <c r="B278">
        <v>25262</v>
      </c>
      <c r="C278">
        <f t="shared" si="124"/>
        <v>7.8190354246692281E-2</v>
      </c>
      <c r="D278">
        <f t="shared" si="126"/>
        <v>4.4024677308028295</v>
      </c>
      <c r="E278" t="s">
        <v>5</v>
      </c>
      <c r="F278" s="1">
        <v>43935</v>
      </c>
      <c r="G278">
        <v>1532</v>
      </c>
      <c r="H278">
        <f t="shared" si="113"/>
        <v>9862</v>
      </c>
      <c r="J278">
        <f t="shared" si="82"/>
        <v>1832</v>
      </c>
    </row>
    <row r="279" spans="1:10" x14ac:dyDescent="0.25">
      <c r="A279">
        <v>33</v>
      </c>
      <c r="B279">
        <v>28320</v>
      </c>
      <c r="C279">
        <f t="shared" si="124"/>
        <v>0.12105138152165308</v>
      </c>
      <c r="D279">
        <f t="shared" si="126"/>
        <v>4.4520932490177314</v>
      </c>
      <c r="E279" t="s">
        <v>5</v>
      </c>
      <c r="F279" s="1">
        <v>43936</v>
      </c>
      <c r="G279">
        <v>1736</v>
      </c>
      <c r="H279">
        <f t="shared" si="113"/>
        <v>11056</v>
      </c>
      <c r="J279">
        <f t="shared" si="82"/>
        <v>3058</v>
      </c>
    </row>
    <row r="280" spans="1:10" x14ac:dyDescent="0.25">
      <c r="A280">
        <v>34</v>
      </c>
      <c r="B280">
        <v>30425</v>
      </c>
      <c r="C280">
        <f t="shared" ref="C280:C285" si="127">(B280-B279)/B279</f>
        <v>7.4329096045197746E-2</v>
      </c>
      <c r="D280">
        <f t="shared" si="126"/>
        <v>4.4832305869021019</v>
      </c>
      <c r="E280" t="s">
        <v>5</v>
      </c>
      <c r="F280" s="1">
        <v>43937</v>
      </c>
      <c r="G280">
        <v>1924</v>
      </c>
      <c r="H280">
        <f t="shared" si="113"/>
        <v>11878</v>
      </c>
      <c r="J280">
        <f t="shared" ref="J280:J285" si="128">B280-B279</f>
        <v>2105</v>
      </c>
    </row>
    <row r="281" spans="1:10" ht="14.25" customHeight="1" x14ac:dyDescent="0.25">
      <c r="A281">
        <v>35</v>
      </c>
      <c r="B281">
        <v>33682</v>
      </c>
      <c r="C281">
        <f t="shared" si="127"/>
        <v>0.10705012325390303</v>
      </c>
      <c r="D281">
        <f t="shared" si="126"/>
        <v>4.527397871520467</v>
      </c>
      <c r="E281" t="s">
        <v>5</v>
      </c>
      <c r="F281" s="1">
        <v>43938</v>
      </c>
      <c r="G281">
        <v>2141</v>
      </c>
      <c r="H281">
        <f t="shared" si="113"/>
        <v>13150</v>
      </c>
      <c r="J281">
        <f t="shared" si="128"/>
        <v>3257</v>
      </c>
    </row>
    <row r="282" spans="1:10" ht="14.25" customHeight="1" x14ac:dyDescent="0.25">
      <c r="A282">
        <v>36</v>
      </c>
      <c r="B282">
        <v>36599</v>
      </c>
      <c r="C282">
        <f t="shared" si="127"/>
        <v>8.6604120895433762E-2</v>
      </c>
      <c r="D282">
        <f t="shared" ref="D282:D286" si="129">LOG(B282,10)</f>
        <v>4.5634692192628528</v>
      </c>
      <c r="E282" t="s">
        <v>5</v>
      </c>
      <c r="F282" s="1">
        <v>43939</v>
      </c>
      <c r="G282">
        <v>2347</v>
      </c>
      <c r="H282">
        <f t="shared" si="113"/>
        <v>14289</v>
      </c>
      <c r="J282">
        <f t="shared" si="128"/>
        <v>2917</v>
      </c>
    </row>
    <row r="283" spans="1:10" ht="14.25" customHeight="1" x14ac:dyDescent="0.25">
      <c r="A283">
        <v>37</v>
      </c>
      <c r="B283">
        <v>38654</v>
      </c>
      <c r="C283">
        <f t="shared" si="127"/>
        <v>5.6149075111341838E-2</v>
      </c>
      <c r="D283">
        <f t="shared" si="129"/>
        <v>4.5871944423175011</v>
      </c>
      <c r="E283" t="s">
        <v>5</v>
      </c>
      <c r="F283" s="1">
        <v>43940</v>
      </c>
      <c r="G283">
        <v>2462</v>
      </c>
      <c r="H283">
        <f t="shared" si="113"/>
        <v>15091</v>
      </c>
      <c r="J283">
        <f t="shared" si="128"/>
        <v>2055</v>
      </c>
    </row>
    <row r="284" spans="1:10" ht="14.25" customHeight="1" x14ac:dyDescent="0.25">
      <c r="A284">
        <v>38</v>
      </c>
      <c r="B284">
        <v>40581</v>
      </c>
      <c r="C284">
        <f t="shared" si="127"/>
        <v>4.9852537900346668E-2</v>
      </c>
      <c r="D284">
        <f t="shared" si="129"/>
        <v>4.6083227447458954</v>
      </c>
      <c r="E284" t="s">
        <v>5</v>
      </c>
      <c r="F284" s="1">
        <v>43941</v>
      </c>
      <c r="G284">
        <v>2575</v>
      </c>
      <c r="H284">
        <f t="shared" si="113"/>
        <v>15843</v>
      </c>
      <c r="J284">
        <f t="shared" si="128"/>
        <v>1927</v>
      </c>
    </row>
    <row r="285" spans="1:10" ht="14.25" customHeight="1" x14ac:dyDescent="0.25">
      <c r="A285">
        <v>39</v>
      </c>
      <c r="B285">
        <v>43079</v>
      </c>
      <c r="C285">
        <f t="shared" si="127"/>
        <v>6.1555900544589835E-2</v>
      </c>
      <c r="D285">
        <f t="shared" si="129"/>
        <v>4.6342656133928299</v>
      </c>
      <c r="E285" t="s">
        <v>5</v>
      </c>
      <c r="F285" s="1">
        <v>43942</v>
      </c>
      <c r="G285">
        <v>2741</v>
      </c>
      <c r="H285">
        <f t="shared" si="113"/>
        <v>16818</v>
      </c>
      <c r="J285">
        <f t="shared" si="128"/>
        <v>2498</v>
      </c>
    </row>
    <row r="286" spans="1:10" ht="14.25" customHeight="1" x14ac:dyDescent="0.25">
      <c r="A286">
        <v>40</v>
      </c>
      <c r="B286">
        <v>45757</v>
      </c>
      <c r="C286">
        <f t="shared" ref="C286:C292" si="130">(B286-B285)/B285</f>
        <v>6.2164859908540121E-2</v>
      </c>
      <c r="D286">
        <f t="shared" si="129"/>
        <v>4.6604575427483468</v>
      </c>
      <c r="E286" t="s">
        <v>5</v>
      </c>
      <c r="F286" s="1">
        <v>43943</v>
      </c>
      <c r="G286">
        <v>2906</v>
      </c>
      <c r="H286">
        <f t="shared" si="113"/>
        <v>17864</v>
      </c>
      <c r="J286">
        <f t="shared" ref="J286:J292" si="131">B286-B285</f>
        <v>2678</v>
      </c>
    </row>
    <row r="287" spans="1:10" ht="14.25" customHeight="1" x14ac:dyDescent="0.25">
      <c r="A287">
        <v>41</v>
      </c>
      <c r="B287">
        <v>49492</v>
      </c>
      <c r="C287">
        <f t="shared" si="130"/>
        <v>8.1626854907445853E-2</v>
      </c>
      <c r="D287">
        <f t="shared" ref="D287:D292" si="132">LOG(B287,10)</f>
        <v>4.6945350042539422</v>
      </c>
      <c r="E287" t="s">
        <v>5</v>
      </c>
      <c r="F287" s="1">
        <v>43944</v>
      </c>
      <c r="G287">
        <v>3313</v>
      </c>
      <c r="H287">
        <f t="shared" si="113"/>
        <v>19322</v>
      </c>
      <c r="J287">
        <f t="shared" si="131"/>
        <v>3735</v>
      </c>
    </row>
    <row r="288" spans="1:10" ht="14.25" customHeight="1" x14ac:dyDescent="0.25">
      <c r="A288">
        <v>42</v>
      </c>
      <c r="B288">
        <v>52995</v>
      </c>
      <c r="C288">
        <f t="shared" si="130"/>
        <v>7.0779115816697644E-2</v>
      </c>
      <c r="D288">
        <f t="shared" si="132"/>
        <v>4.7242348964905263</v>
      </c>
      <c r="E288" t="s">
        <v>5</v>
      </c>
      <c r="F288" s="1">
        <v>43945</v>
      </c>
      <c r="G288">
        <v>3670</v>
      </c>
      <c r="H288">
        <f t="shared" si="113"/>
        <v>20690</v>
      </c>
      <c r="J288">
        <f t="shared" si="131"/>
        <v>3503</v>
      </c>
    </row>
    <row r="289" spans="1:10" ht="14.25" customHeight="1" x14ac:dyDescent="0.25">
      <c r="A289">
        <v>43</v>
      </c>
      <c r="B289">
        <v>58509</v>
      </c>
      <c r="C289">
        <f t="shared" si="130"/>
        <v>0.10404755165581658</v>
      </c>
      <c r="D289">
        <f t="shared" si="132"/>
        <v>4.7672226754788047</v>
      </c>
      <c r="E289" t="s">
        <v>5</v>
      </c>
      <c r="F289" s="1">
        <v>43946</v>
      </c>
      <c r="G289">
        <v>4016</v>
      </c>
      <c r="H289">
        <f t="shared" si="113"/>
        <v>22843</v>
      </c>
      <c r="J289">
        <f t="shared" si="131"/>
        <v>5514</v>
      </c>
    </row>
    <row r="290" spans="1:10" ht="14.25" customHeight="1" x14ac:dyDescent="0.25">
      <c r="A290">
        <v>44</v>
      </c>
      <c r="B290">
        <v>61888</v>
      </c>
      <c r="C290">
        <f t="shared" si="130"/>
        <v>5.7751798868550135E-2</v>
      </c>
      <c r="D290">
        <f t="shared" si="132"/>
        <v>4.7916064480668883</v>
      </c>
      <c r="E290" t="s">
        <v>5</v>
      </c>
      <c r="F290" s="1">
        <v>43947</v>
      </c>
      <c r="G290">
        <v>4205</v>
      </c>
      <c r="H290">
        <f t="shared" si="113"/>
        <v>24162</v>
      </c>
      <c r="J290">
        <f t="shared" si="131"/>
        <v>3379</v>
      </c>
    </row>
    <row r="291" spans="1:10" ht="14.25" customHeight="1" x14ac:dyDescent="0.25">
      <c r="A291">
        <v>45</v>
      </c>
      <c r="B291">
        <v>66501</v>
      </c>
      <c r="C291">
        <f t="shared" si="130"/>
        <v>7.4537874870734225E-2</v>
      </c>
      <c r="D291">
        <f t="shared" si="132"/>
        <v>4.8228281759980902</v>
      </c>
      <c r="E291" t="s">
        <v>5</v>
      </c>
      <c r="F291" s="1">
        <v>43948</v>
      </c>
      <c r="G291">
        <v>4543</v>
      </c>
      <c r="H291">
        <f t="shared" si="113"/>
        <v>25963</v>
      </c>
      <c r="J291">
        <f t="shared" si="131"/>
        <v>4613</v>
      </c>
    </row>
    <row r="292" spans="1:10" ht="14.25" customHeight="1" x14ac:dyDescent="0.25">
      <c r="A292">
        <v>46</v>
      </c>
      <c r="B292">
        <v>71886</v>
      </c>
      <c r="C292">
        <f t="shared" si="130"/>
        <v>8.0976225921414721E-2</v>
      </c>
      <c r="D292">
        <f t="shared" si="132"/>
        <v>4.8566443185502157</v>
      </c>
      <c r="E292" t="s">
        <v>5</v>
      </c>
      <c r="F292" s="1">
        <v>43949</v>
      </c>
      <c r="G292">
        <v>5017</v>
      </c>
      <c r="H292">
        <f t="shared" si="113"/>
        <v>28065</v>
      </c>
      <c r="J292">
        <f t="shared" si="131"/>
        <v>5385</v>
      </c>
    </row>
    <row r="293" spans="1:10" ht="14.25" customHeight="1" x14ac:dyDescent="0.25">
      <c r="A293">
        <v>47</v>
      </c>
      <c r="B293">
        <v>78162</v>
      </c>
      <c r="C293">
        <f t="shared" ref="C293:C297" si="133">(B293-B292)/B292</f>
        <v>8.7304899424088145E-2</v>
      </c>
      <c r="D293">
        <f t="shared" ref="D293:D297" si="134">LOG(B293,10)</f>
        <v>4.8929956635286667</v>
      </c>
      <c r="E293" t="s">
        <v>5</v>
      </c>
      <c r="F293" s="1">
        <v>43950</v>
      </c>
      <c r="G293">
        <v>5466</v>
      </c>
      <c r="H293">
        <f t="shared" si="113"/>
        <v>30515</v>
      </c>
      <c r="J293">
        <f t="shared" ref="J293:J297" si="135">B293-B292</f>
        <v>6276</v>
      </c>
    </row>
    <row r="294" spans="1:10" ht="14.25" customHeight="1" x14ac:dyDescent="0.25">
      <c r="A294">
        <v>48</v>
      </c>
      <c r="B294">
        <v>85380</v>
      </c>
      <c r="C294">
        <f t="shared" si="133"/>
        <v>9.2346664619636143E-2</v>
      </c>
      <c r="D294">
        <f t="shared" si="134"/>
        <v>4.9313561504679271</v>
      </c>
      <c r="E294" t="s">
        <v>5</v>
      </c>
      <c r="F294" s="1">
        <v>43951</v>
      </c>
      <c r="G294">
        <v>5901</v>
      </c>
      <c r="H294">
        <f t="shared" si="113"/>
        <v>33333</v>
      </c>
      <c r="J294">
        <f t="shared" si="135"/>
        <v>7218</v>
      </c>
    </row>
    <row r="295" spans="1:10" ht="14.25" customHeight="1" x14ac:dyDescent="0.25">
      <c r="A295">
        <v>49</v>
      </c>
      <c r="B295">
        <v>91589</v>
      </c>
      <c r="C295">
        <f t="shared" si="133"/>
        <v>7.272194893417662E-2</v>
      </c>
      <c r="D295">
        <f t="shared" si="134"/>
        <v>4.9618433172686487</v>
      </c>
      <c r="E295" t="s">
        <v>5</v>
      </c>
      <c r="F295" s="1">
        <v>43952</v>
      </c>
      <c r="G295">
        <v>6329</v>
      </c>
      <c r="H295">
        <f t="shared" si="113"/>
        <v>35757</v>
      </c>
      <c r="J295">
        <f t="shared" si="135"/>
        <v>6209</v>
      </c>
    </row>
    <row r="296" spans="1:10" ht="14.25" customHeight="1" x14ac:dyDescent="0.25">
      <c r="A296">
        <v>50</v>
      </c>
      <c r="B296">
        <v>96559</v>
      </c>
      <c r="C296">
        <f t="shared" si="133"/>
        <v>5.4264158359628341E-2</v>
      </c>
      <c r="D296">
        <f t="shared" si="134"/>
        <v>4.9847927594015253</v>
      </c>
      <c r="E296" t="s">
        <v>5</v>
      </c>
      <c r="F296" s="1">
        <v>43953</v>
      </c>
      <c r="G296">
        <v>6750</v>
      </c>
      <c r="H296">
        <f t="shared" si="113"/>
        <v>37697</v>
      </c>
      <c r="J296">
        <f t="shared" si="135"/>
        <v>4970</v>
      </c>
    </row>
    <row r="297" spans="1:10" ht="14.25" customHeight="1" x14ac:dyDescent="0.25">
      <c r="A297">
        <v>51</v>
      </c>
      <c r="B297">
        <v>101147</v>
      </c>
      <c r="C297">
        <f t="shared" si="133"/>
        <v>4.7514990834619249E-2</v>
      </c>
      <c r="D297">
        <f t="shared" si="134"/>
        <v>5.0049530062094707</v>
      </c>
      <c r="E297" t="s">
        <v>5</v>
      </c>
      <c r="F297" s="1">
        <v>43954</v>
      </c>
      <c r="G297">
        <v>7025</v>
      </c>
      <c r="H297">
        <f t="shared" si="113"/>
        <v>39488</v>
      </c>
      <c r="J297">
        <f t="shared" si="135"/>
        <v>4588</v>
      </c>
    </row>
    <row r="298" spans="1:10" ht="14.25" customHeight="1" x14ac:dyDescent="0.25">
      <c r="A298">
        <v>52</v>
      </c>
      <c r="B298">
        <v>107780</v>
      </c>
      <c r="C298">
        <f t="shared" ref="C298:C305" si="136">(B298-B297)/B297</f>
        <v>6.5577822377332007E-2</v>
      </c>
      <c r="D298">
        <f t="shared" ref="D298:D305" si="137">LOG(B298,10)</f>
        <v>5.0325381792600066</v>
      </c>
      <c r="E298" t="s">
        <v>5</v>
      </c>
      <c r="F298" s="1">
        <v>43955</v>
      </c>
      <c r="G298">
        <v>7321</v>
      </c>
      <c r="H298">
        <f t="shared" si="113"/>
        <v>42078</v>
      </c>
      <c r="J298">
        <f t="shared" ref="J298:J305" si="138">B298-B297</f>
        <v>6633</v>
      </c>
    </row>
    <row r="299" spans="1:10" ht="14.25" customHeight="1" x14ac:dyDescent="0.25">
      <c r="A299">
        <v>53</v>
      </c>
      <c r="B299" s="9">
        <v>114715</v>
      </c>
      <c r="C299">
        <f t="shared" si="136"/>
        <v>6.4344034143625911E-2</v>
      </c>
      <c r="D299">
        <f t="shared" si="137"/>
        <v>5.0596202094557681</v>
      </c>
      <c r="E299" t="s">
        <v>5</v>
      </c>
      <c r="F299" s="1">
        <v>43956</v>
      </c>
      <c r="G299">
        <v>7921</v>
      </c>
      <c r="H299">
        <f t="shared" si="113"/>
        <v>44786</v>
      </c>
      <c r="J299">
        <f t="shared" si="138"/>
        <v>6935</v>
      </c>
    </row>
    <row r="300" spans="1:10" ht="14.25" customHeight="1" x14ac:dyDescent="0.25">
      <c r="A300">
        <v>54</v>
      </c>
      <c r="B300" s="9">
        <v>125218</v>
      </c>
      <c r="C300">
        <f t="shared" si="136"/>
        <v>9.1557337750076281E-2</v>
      </c>
      <c r="D300">
        <f t="shared" si="137"/>
        <v>5.0976667628902375</v>
      </c>
      <c r="E300" t="s">
        <v>5</v>
      </c>
      <c r="F300" s="1">
        <v>43957</v>
      </c>
      <c r="G300">
        <v>8536</v>
      </c>
      <c r="H300">
        <f t="shared" si="113"/>
        <v>48886</v>
      </c>
      <c r="J300">
        <f t="shared" si="138"/>
        <v>10503</v>
      </c>
    </row>
    <row r="301" spans="1:10" ht="14.25" customHeight="1" x14ac:dyDescent="0.25">
      <c r="A301">
        <v>55</v>
      </c>
      <c r="B301" s="9">
        <v>135693</v>
      </c>
      <c r="C301">
        <f t="shared" si="136"/>
        <v>8.3654107236978706E-2</v>
      </c>
      <c r="D301">
        <f t="shared" si="137"/>
        <v>5.1325574442714839</v>
      </c>
      <c r="E301" t="s">
        <v>5</v>
      </c>
      <c r="F301" s="1">
        <v>43958</v>
      </c>
      <c r="G301">
        <v>9188</v>
      </c>
      <c r="H301">
        <f t="shared" si="113"/>
        <v>52976</v>
      </c>
      <c r="J301">
        <f t="shared" si="138"/>
        <v>10475</v>
      </c>
    </row>
    <row r="302" spans="1:10" ht="14.25" customHeight="1" x14ac:dyDescent="0.25">
      <c r="A302">
        <v>56</v>
      </c>
      <c r="B302" s="9">
        <v>145892</v>
      </c>
      <c r="C302">
        <f t="shared" si="136"/>
        <v>7.5162314931499788E-2</v>
      </c>
      <c r="D302">
        <f t="shared" si="137"/>
        <v>5.1640314779721912</v>
      </c>
      <c r="E302" t="s">
        <v>5</v>
      </c>
      <c r="F302" s="1">
        <v>43959</v>
      </c>
      <c r="G302">
        <v>9992</v>
      </c>
      <c r="H302">
        <f t="shared" si="113"/>
        <v>56958</v>
      </c>
      <c r="J302">
        <f t="shared" si="138"/>
        <v>10199</v>
      </c>
    </row>
    <row r="303" spans="1:10" ht="14.25" customHeight="1" x14ac:dyDescent="0.25">
      <c r="A303">
        <v>57</v>
      </c>
      <c r="B303" s="9">
        <v>156061</v>
      </c>
      <c r="C303">
        <f t="shared" si="136"/>
        <v>6.9702245496668772E-2</v>
      </c>
      <c r="D303">
        <f t="shared" si="137"/>
        <v>5.1932943854392519</v>
      </c>
      <c r="E303" t="s">
        <v>5</v>
      </c>
      <c r="F303" s="1">
        <v>43960</v>
      </c>
      <c r="G303">
        <v>10656</v>
      </c>
      <c r="H303">
        <f t="shared" si="113"/>
        <v>60928</v>
      </c>
      <c r="J303">
        <f t="shared" si="138"/>
        <v>10169</v>
      </c>
    </row>
    <row r="304" spans="1:10" ht="14.25" customHeight="1" x14ac:dyDescent="0.25">
      <c r="A304">
        <v>58</v>
      </c>
      <c r="B304" s="9">
        <v>162699</v>
      </c>
      <c r="C304">
        <f t="shared" si="136"/>
        <v>4.2534649912534202E-2</v>
      </c>
      <c r="D304">
        <f t="shared" si="137"/>
        <v>5.2113848836325154</v>
      </c>
      <c r="E304" t="s">
        <v>5</v>
      </c>
      <c r="F304" s="1">
        <v>43961</v>
      </c>
      <c r="G304">
        <v>11123</v>
      </c>
      <c r="H304">
        <f t="shared" si="113"/>
        <v>63520</v>
      </c>
      <c r="J304">
        <f t="shared" si="138"/>
        <v>6638</v>
      </c>
    </row>
    <row r="305" spans="1:10" ht="14.25" customHeight="1" x14ac:dyDescent="0.25">
      <c r="A305">
        <v>59</v>
      </c>
      <c r="B305" s="9">
        <v>165475</v>
      </c>
      <c r="C305">
        <f t="shared" si="136"/>
        <v>1.7062182312122386E-2</v>
      </c>
      <c r="D305">
        <f t="shared" si="137"/>
        <v>5.2187323897602411</v>
      </c>
      <c r="E305" t="s">
        <v>5</v>
      </c>
      <c r="F305" s="1">
        <v>43962</v>
      </c>
      <c r="G305">
        <v>11309</v>
      </c>
      <c r="H305">
        <f t="shared" ref="H305:H309" si="139">ROUND(B305* (H306/B306),0)</f>
        <v>64604</v>
      </c>
      <c r="J305">
        <f t="shared" si="138"/>
        <v>2776</v>
      </c>
    </row>
    <row r="306" spans="1:10" ht="14.25" customHeight="1" x14ac:dyDescent="0.25">
      <c r="A306">
        <v>60</v>
      </c>
      <c r="B306" s="9">
        <v>177602</v>
      </c>
      <c r="C306">
        <f t="shared" ref="C306:C311" si="140">(B306-B305)/B305</f>
        <v>7.3285994863272391E-2</v>
      </c>
      <c r="D306">
        <f t="shared" ref="D306:D311" si="141">LOG(B306,10)</f>
        <v>5.2494478521186689</v>
      </c>
      <c r="E306" t="s">
        <v>5</v>
      </c>
      <c r="F306" s="1">
        <v>43963</v>
      </c>
      <c r="G306">
        <v>12404</v>
      </c>
      <c r="H306">
        <f t="shared" si="139"/>
        <v>69339</v>
      </c>
      <c r="J306">
        <f t="shared" ref="J306:J311" si="142">B306-B305</f>
        <v>12127</v>
      </c>
    </row>
    <row r="307" spans="1:10" ht="14.25" customHeight="1" x14ac:dyDescent="0.25">
      <c r="A307">
        <v>61</v>
      </c>
      <c r="B307" s="9">
        <v>188974</v>
      </c>
      <c r="C307">
        <f t="shared" si="140"/>
        <v>6.4030810463846122E-2</v>
      </c>
      <c r="D307">
        <f t="shared" si="141"/>
        <v>5.2764020558490348</v>
      </c>
      <c r="E307" t="s">
        <v>5</v>
      </c>
      <c r="F307" s="1">
        <v>43964</v>
      </c>
      <c r="G307">
        <v>13149</v>
      </c>
      <c r="H307">
        <f t="shared" si="139"/>
        <v>73779</v>
      </c>
      <c r="J307">
        <f t="shared" si="142"/>
        <v>11372</v>
      </c>
    </row>
    <row r="308" spans="1:10" ht="14.25" customHeight="1" x14ac:dyDescent="0.25">
      <c r="A308">
        <v>62</v>
      </c>
      <c r="B308">
        <v>202918</v>
      </c>
      <c r="C308">
        <f t="shared" si="140"/>
        <v>7.3787928498100272E-2</v>
      </c>
      <c r="D308">
        <f t="shared" si="141"/>
        <v>5.3073205731740263</v>
      </c>
      <c r="E308" t="s">
        <v>5</v>
      </c>
      <c r="F308" s="1">
        <v>43965</v>
      </c>
      <c r="G308">
        <v>13993</v>
      </c>
      <c r="H308">
        <f t="shared" si="139"/>
        <v>79223</v>
      </c>
      <c r="J308">
        <f t="shared" si="142"/>
        <v>13944</v>
      </c>
    </row>
    <row r="309" spans="1:10" ht="14.25" customHeight="1" x14ac:dyDescent="0.25">
      <c r="A309">
        <v>63</v>
      </c>
      <c r="B309" s="19">
        <v>218223</v>
      </c>
      <c r="C309">
        <f t="shared" si="140"/>
        <v>7.5424555731871984E-2</v>
      </c>
      <c r="D309">
        <f t="shared" si="141"/>
        <v>5.3389005219016035</v>
      </c>
      <c r="E309" t="s">
        <v>5</v>
      </c>
      <c r="F309" s="1">
        <v>43966</v>
      </c>
      <c r="G309">
        <v>15633</v>
      </c>
      <c r="H309">
        <f t="shared" si="139"/>
        <v>85198</v>
      </c>
      <c r="J309">
        <f t="shared" si="142"/>
        <v>15305</v>
      </c>
    </row>
    <row r="310" spans="1:10" ht="14.25" customHeight="1" x14ac:dyDescent="0.25">
      <c r="A310">
        <v>64</v>
      </c>
      <c r="B310">
        <v>233142</v>
      </c>
      <c r="C310">
        <f t="shared" si="140"/>
        <v>6.8365845946577589E-2</v>
      </c>
      <c r="D310">
        <f t="shared" si="141"/>
        <v>5.3676205177297609</v>
      </c>
      <c r="E310" t="s">
        <v>5</v>
      </c>
      <c r="F310" s="1">
        <v>43967</v>
      </c>
      <c r="G310">
        <v>16118</v>
      </c>
      <c r="H310">
        <f>ROUND(B310* (H311/B311),0)</f>
        <v>91023</v>
      </c>
      <c r="J310">
        <f t="shared" si="142"/>
        <v>14919</v>
      </c>
    </row>
    <row r="311" spans="1:10" ht="14.25" customHeight="1" x14ac:dyDescent="0.25">
      <c r="A311">
        <v>65</v>
      </c>
      <c r="B311">
        <v>241080</v>
      </c>
      <c r="C311">
        <f t="shared" si="140"/>
        <v>3.4047919293820936E-2</v>
      </c>
      <c r="D311">
        <f t="shared" si="141"/>
        <v>5.3821611827958735</v>
      </c>
      <c r="E311" t="s">
        <v>5</v>
      </c>
      <c r="F311" s="1">
        <v>43968</v>
      </c>
      <c r="G311">
        <v>16118</v>
      </c>
      <c r="H311">
        <v>94122</v>
      </c>
      <c r="J311">
        <f t="shared" si="142"/>
        <v>7938</v>
      </c>
    </row>
    <row r="312" spans="1:10" ht="14.25" customHeight="1" x14ac:dyDescent="0.25">
      <c r="A312">
        <v>66</v>
      </c>
      <c r="B312" s="9">
        <v>254220</v>
      </c>
      <c r="C312">
        <f t="shared" ref="C312:C313" si="143">(B312-B311)/B311</f>
        <v>5.4504728720756596E-2</v>
      </c>
      <c r="D312">
        <f t="shared" ref="D312:D313" si="144">LOG(B312,10)</f>
        <v>5.4052097143846334</v>
      </c>
      <c r="E312" t="s">
        <v>5</v>
      </c>
      <c r="F312" s="1">
        <v>43969</v>
      </c>
      <c r="G312">
        <v>16792</v>
      </c>
      <c r="H312">
        <v>100459</v>
      </c>
      <c r="J312">
        <f t="shared" ref="J312:J313" si="145">B312-B311</f>
        <v>13140</v>
      </c>
    </row>
    <row r="313" spans="1:10" ht="14.25" customHeight="1" x14ac:dyDescent="0.25">
      <c r="A313">
        <v>67</v>
      </c>
      <c r="B313">
        <v>271628</v>
      </c>
      <c r="C313">
        <f t="shared" si="143"/>
        <v>6.847612304303359E-2</v>
      </c>
      <c r="D313">
        <f t="shared" si="144"/>
        <v>5.4339745359277547</v>
      </c>
      <c r="E313" t="s">
        <v>5</v>
      </c>
      <c r="F313" s="1">
        <v>43970</v>
      </c>
      <c r="G313">
        <v>17971</v>
      </c>
      <c r="H313">
        <v>106794</v>
      </c>
      <c r="J313">
        <f t="shared" si="145"/>
        <v>17408</v>
      </c>
    </row>
    <row r="314" spans="1:10" x14ac:dyDescent="0.25">
      <c r="A314">
        <v>1</v>
      </c>
      <c r="B314">
        <v>139</v>
      </c>
      <c r="C314">
        <v>0</v>
      </c>
      <c r="D314">
        <f t="shared" si="78"/>
        <v>2.143014800254095</v>
      </c>
      <c r="E314" t="s">
        <v>8</v>
      </c>
    </row>
    <row r="315" spans="1:10" x14ac:dyDescent="0.25">
      <c r="A315">
        <v>2</v>
      </c>
      <c r="B315">
        <v>245</v>
      </c>
      <c r="C315">
        <f t="shared" si="112"/>
        <v>0.76258992805755399</v>
      </c>
      <c r="D315">
        <f t="shared" si="78"/>
        <v>2.3891660843645326</v>
      </c>
      <c r="E315" t="s">
        <v>8</v>
      </c>
    </row>
    <row r="316" spans="1:10" x14ac:dyDescent="0.25">
      <c r="A316">
        <v>3</v>
      </c>
      <c r="B316">
        <v>388</v>
      </c>
      <c r="C316">
        <f t="shared" si="112"/>
        <v>0.58367346938775511</v>
      </c>
      <c r="D316">
        <f t="shared" si="78"/>
        <v>2.5888317255942073</v>
      </c>
      <c r="E316" t="s">
        <v>8</v>
      </c>
    </row>
    <row r="317" spans="1:10" x14ac:dyDescent="0.25">
      <c r="A317">
        <v>4</v>
      </c>
      <c r="B317">
        <v>593</v>
      </c>
      <c r="C317">
        <f t="shared" si="112"/>
        <v>0.52835051546391754</v>
      </c>
      <c r="D317">
        <f t="shared" si="78"/>
        <v>2.7730546933642626</v>
      </c>
      <c r="E317" t="s">
        <v>8</v>
      </c>
    </row>
    <row r="318" spans="1:10" x14ac:dyDescent="0.25">
      <c r="A318">
        <v>5</v>
      </c>
      <c r="B318">
        <v>978</v>
      </c>
      <c r="C318">
        <f t="shared" si="112"/>
        <v>0.6492411467116358</v>
      </c>
      <c r="D318">
        <f t="shared" si="78"/>
        <v>2.9903388547876015</v>
      </c>
      <c r="E318" t="s">
        <v>8</v>
      </c>
    </row>
    <row r="319" spans="1:10" x14ac:dyDescent="0.25">
      <c r="A319">
        <v>6</v>
      </c>
      <c r="B319">
        <v>1501</v>
      </c>
      <c r="C319">
        <f t="shared" si="112"/>
        <v>0.53476482617586907</v>
      </c>
      <c r="D319">
        <f t="shared" si="78"/>
        <v>3.1763806922432698</v>
      </c>
      <c r="E319" t="s">
        <v>8</v>
      </c>
    </row>
    <row r="320" spans="1:10" x14ac:dyDescent="0.25">
      <c r="A320">
        <v>7</v>
      </c>
      <c r="B320">
        <v>2336</v>
      </c>
      <c r="C320">
        <f t="shared" si="112"/>
        <v>0.55629580279813462</v>
      </c>
      <c r="D320">
        <f t="shared" si="78"/>
        <v>3.3684728384403617</v>
      </c>
      <c r="E320" t="s">
        <v>8</v>
      </c>
    </row>
    <row r="321" spans="1:5" x14ac:dyDescent="0.25">
      <c r="A321">
        <v>8</v>
      </c>
      <c r="B321">
        <v>2922</v>
      </c>
      <c r="C321">
        <f t="shared" si="112"/>
        <v>0.25085616438356162</v>
      </c>
      <c r="D321">
        <f t="shared" si="78"/>
        <v>3.4656802115982779</v>
      </c>
      <c r="E321" t="s">
        <v>8</v>
      </c>
    </row>
    <row r="322" spans="1:5" x14ac:dyDescent="0.25">
      <c r="A322">
        <v>9</v>
      </c>
      <c r="B322">
        <v>3513</v>
      </c>
      <c r="C322">
        <f t="shared" si="112"/>
        <v>0.20225872689938398</v>
      </c>
      <c r="D322">
        <f t="shared" si="78"/>
        <v>3.5456781497920251</v>
      </c>
      <c r="E322" t="s">
        <v>8</v>
      </c>
    </row>
    <row r="323" spans="1:5" x14ac:dyDescent="0.25">
      <c r="A323">
        <v>10</v>
      </c>
      <c r="B323">
        <v>4747</v>
      </c>
      <c r="C323">
        <f t="shared" si="112"/>
        <v>0.35126672359806432</v>
      </c>
      <c r="D323">
        <f t="shared" si="78"/>
        <v>3.6764192317183597</v>
      </c>
      <c r="E323" t="s">
        <v>8</v>
      </c>
    </row>
    <row r="324" spans="1:5" x14ac:dyDescent="0.25">
      <c r="A324">
        <v>11</v>
      </c>
      <c r="B324">
        <v>5823</v>
      </c>
      <c r="C324">
        <f t="shared" si="112"/>
        <v>0.22666947545818411</v>
      </c>
      <c r="D324">
        <f t="shared" si="78"/>
        <v>3.7651467901080249</v>
      </c>
      <c r="E324" t="s">
        <v>8</v>
      </c>
    </row>
    <row r="325" spans="1:5" x14ac:dyDescent="0.25">
      <c r="A325">
        <v>12</v>
      </c>
      <c r="B325">
        <v>6566</v>
      </c>
      <c r="C325">
        <f t="shared" si="112"/>
        <v>0.12759745835479994</v>
      </c>
      <c r="D325">
        <f t="shared" si="78"/>
        <v>3.8173008783933207</v>
      </c>
      <c r="E325" t="s">
        <v>8</v>
      </c>
    </row>
    <row r="326" spans="1:5" x14ac:dyDescent="0.25">
      <c r="A326">
        <v>13</v>
      </c>
      <c r="B326">
        <v>7161</v>
      </c>
      <c r="C326">
        <f t="shared" si="112"/>
        <v>9.0618336886993597E-2</v>
      </c>
      <c r="D326">
        <f t="shared" si="78"/>
        <v>3.8549736737264171</v>
      </c>
      <c r="E326" t="s">
        <v>8</v>
      </c>
    </row>
    <row r="327" spans="1:5" x14ac:dyDescent="0.25">
      <c r="A327">
        <v>14</v>
      </c>
      <c r="B327">
        <v>8042</v>
      </c>
      <c r="C327">
        <f t="shared" si="112"/>
        <v>0.12302751012428431</v>
      </c>
      <c r="D327">
        <f t="shared" si="78"/>
        <v>3.9053640687668914</v>
      </c>
      <c r="E327" t="s">
        <v>8</v>
      </c>
    </row>
    <row r="328" spans="1:5" x14ac:dyDescent="0.25">
      <c r="A328">
        <v>15</v>
      </c>
      <c r="B328">
        <v>9000</v>
      </c>
      <c r="C328">
        <f t="shared" si="112"/>
        <v>0.11912459587167372</v>
      </c>
      <c r="D328">
        <f t="shared" si="78"/>
        <v>3.9542425094393248</v>
      </c>
      <c r="E328" t="s">
        <v>8</v>
      </c>
    </row>
    <row r="329" spans="1:5" x14ac:dyDescent="0.25">
      <c r="A329">
        <v>16</v>
      </c>
      <c r="B329">
        <v>10075</v>
      </c>
      <c r="C329">
        <f t="shared" si="112"/>
        <v>0.11944444444444445</v>
      </c>
      <c r="D329">
        <f t="shared" si="78"/>
        <v>4.0032450548131466</v>
      </c>
      <c r="E329" t="s">
        <v>8</v>
      </c>
    </row>
    <row r="330" spans="1:5" x14ac:dyDescent="0.25">
      <c r="A330">
        <v>17</v>
      </c>
      <c r="B330">
        <v>11364</v>
      </c>
      <c r="C330">
        <f t="shared" si="112"/>
        <v>0.12794044665012408</v>
      </c>
      <c r="D330">
        <f t="shared" si="78"/>
        <v>4.0555312250508981</v>
      </c>
      <c r="E330" t="s">
        <v>8</v>
      </c>
    </row>
    <row r="331" spans="1:5" x14ac:dyDescent="0.25">
      <c r="A331">
        <v>18</v>
      </c>
      <c r="B331">
        <v>12729</v>
      </c>
      <c r="C331">
        <f t="shared" si="112"/>
        <v>0.12011615628299895</v>
      </c>
      <c r="D331">
        <f t="shared" ref="D331:D438" si="146">LOG(B331,10)</f>
        <v>4.1047942864862774</v>
      </c>
      <c r="E331" t="s">
        <v>8</v>
      </c>
    </row>
    <row r="332" spans="1:5" x14ac:dyDescent="0.25">
      <c r="A332">
        <v>19</v>
      </c>
      <c r="B332">
        <v>13938</v>
      </c>
      <c r="C332">
        <f t="shared" si="112"/>
        <v>9.4979967004477958E-2</v>
      </c>
      <c r="D332">
        <f t="shared" si="146"/>
        <v>4.1442004601838791</v>
      </c>
      <c r="E332" t="s">
        <v>8</v>
      </c>
    </row>
    <row r="333" spans="1:5" x14ac:dyDescent="0.25">
      <c r="A333">
        <v>20</v>
      </c>
      <c r="B333">
        <v>14991</v>
      </c>
      <c r="C333">
        <f t="shared" si="112"/>
        <v>7.554885923374946E-2</v>
      </c>
      <c r="D333">
        <f t="shared" si="146"/>
        <v>4.1758306041622486</v>
      </c>
      <c r="E333" t="s">
        <v>8</v>
      </c>
    </row>
    <row r="334" spans="1:5" x14ac:dyDescent="0.25">
      <c r="A334">
        <v>21</v>
      </c>
      <c r="B334">
        <v>16169</v>
      </c>
      <c r="C334">
        <f t="shared" si="112"/>
        <v>7.8580481622306714E-2</v>
      </c>
      <c r="D334">
        <f t="shared" si="146"/>
        <v>4.208683161037416</v>
      </c>
      <c r="E334" t="s">
        <v>8</v>
      </c>
    </row>
    <row r="335" spans="1:5" x14ac:dyDescent="0.25">
      <c r="A335">
        <v>22</v>
      </c>
      <c r="B335">
        <v>17361</v>
      </c>
      <c r="C335">
        <f t="shared" si="112"/>
        <v>7.372131857257716E-2</v>
      </c>
      <c r="D335">
        <f t="shared" si="146"/>
        <v>4.2395747370832089</v>
      </c>
      <c r="E335" t="s">
        <v>8</v>
      </c>
    </row>
    <row r="336" spans="1:5" x14ac:dyDescent="0.25">
      <c r="A336">
        <v>23</v>
      </c>
      <c r="B336">
        <v>18407</v>
      </c>
      <c r="C336">
        <f t="shared" si="112"/>
        <v>6.0249985599907838E-2</v>
      </c>
      <c r="D336">
        <f t="shared" si="146"/>
        <v>4.2649830123164598</v>
      </c>
      <c r="E336" t="s">
        <v>8</v>
      </c>
    </row>
    <row r="337" spans="1:10" x14ac:dyDescent="0.25">
      <c r="A337">
        <v>24</v>
      </c>
      <c r="B337">
        <v>19644</v>
      </c>
      <c r="C337">
        <f t="shared" si="112"/>
        <v>6.7202694627044063E-2</v>
      </c>
      <c r="D337">
        <f t="shared" si="146"/>
        <v>4.2932299254595661</v>
      </c>
      <c r="E337" t="s">
        <v>8</v>
      </c>
    </row>
    <row r="338" spans="1:10" x14ac:dyDescent="0.25">
      <c r="A338">
        <v>25</v>
      </c>
      <c r="B338">
        <v>21638</v>
      </c>
      <c r="C338">
        <f t="shared" ref="C338" si="147">(B338-B337)/B337</f>
        <v>0.10150682142129912</v>
      </c>
      <c r="D338">
        <f t="shared" ref="D338" si="148">LOG(B338,10)</f>
        <v>4.335217116457434</v>
      </c>
      <c r="E338" t="s">
        <v>8</v>
      </c>
    </row>
    <row r="339" spans="1:10" x14ac:dyDescent="0.25">
      <c r="A339">
        <v>1</v>
      </c>
      <c r="B339">
        <v>116</v>
      </c>
      <c r="C339">
        <v>0</v>
      </c>
      <c r="D339">
        <f t="shared" si="146"/>
        <v>2.0644579892269181</v>
      </c>
      <c r="E339" t="s">
        <v>9</v>
      </c>
      <c r="F339" s="1">
        <v>43895</v>
      </c>
      <c r="G339">
        <v>1</v>
      </c>
      <c r="J339">
        <v>0</v>
      </c>
    </row>
    <row r="340" spans="1:10" x14ac:dyDescent="0.25">
      <c r="A340">
        <v>2</v>
      </c>
      <c r="B340">
        <v>164</v>
      </c>
      <c r="C340">
        <f t="shared" si="112"/>
        <v>0.41379310344827586</v>
      </c>
      <c r="D340">
        <f t="shared" si="146"/>
        <v>2.214843848047698</v>
      </c>
      <c r="E340" t="s">
        <v>9</v>
      </c>
      <c r="F340" s="1">
        <v>43896</v>
      </c>
      <c r="G340">
        <v>1</v>
      </c>
      <c r="J340">
        <f t="shared" ref="J340:J386" si="149">B340-B339</f>
        <v>48</v>
      </c>
    </row>
    <row r="341" spans="1:10" x14ac:dyDescent="0.25">
      <c r="A341">
        <v>3</v>
      </c>
      <c r="B341">
        <v>209</v>
      </c>
      <c r="C341">
        <f t="shared" si="112"/>
        <v>0.27439024390243905</v>
      </c>
      <c r="D341">
        <f t="shared" si="146"/>
        <v>2.3201462861110538</v>
      </c>
      <c r="E341" t="s">
        <v>9</v>
      </c>
      <c r="F341" s="1">
        <v>43897</v>
      </c>
      <c r="G341">
        <v>1</v>
      </c>
      <c r="J341">
        <f t="shared" si="149"/>
        <v>45</v>
      </c>
    </row>
    <row r="342" spans="1:10" x14ac:dyDescent="0.25">
      <c r="A342">
        <v>4</v>
      </c>
      <c r="B342">
        <v>278</v>
      </c>
      <c r="C342">
        <f t="shared" si="112"/>
        <v>0.33014354066985646</v>
      </c>
      <c r="D342">
        <f t="shared" si="146"/>
        <v>2.4440447959180758</v>
      </c>
      <c r="E342" t="s">
        <v>9</v>
      </c>
      <c r="F342" s="1">
        <v>43898</v>
      </c>
      <c r="G342">
        <v>2</v>
      </c>
      <c r="J342">
        <f t="shared" si="149"/>
        <v>69</v>
      </c>
    </row>
    <row r="343" spans="1:10" x14ac:dyDescent="0.25">
      <c r="A343">
        <v>5</v>
      </c>
      <c r="B343">
        <v>321</v>
      </c>
      <c r="C343">
        <f t="shared" si="112"/>
        <v>0.15467625899280577</v>
      </c>
      <c r="D343">
        <f t="shared" si="146"/>
        <v>2.5065050324048719</v>
      </c>
      <c r="E343" t="s">
        <v>9</v>
      </c>
      <c r="F343" s="1">
        <v>43899</v>
      </c>
      <c r="G343">
        <v>3</v>
      </c>
      <c r="J343">
        <f t="shared" si="149"/>
        <v>43</v>
      </c>
    </row>
    <row r="344" spans="1:10" x14ac:dyDescent="0.25">
      <c r="A344">
        <v>6</v>
      </c>
      <c r="B344">
        <v>383</v>
      </c>
      <c r="C344">
        <f t="shared" si="112"/>
        <v>0.19314641744548286</v>
      </c>
      <c r="D344">
        <f t="shared" si="146"/>
        <v>2.5831987739686224</v>
      </c>
      <c r="E344" t="s">
        <v>9</v>
      </c>
      <c r="F344" s="1">
        <v>43900</v>
      </c>
      <c r="G344">
        <v>7</v>
      </c>
      <c r="J344">
        <f t="shared" si="149"/>
        <v>62</v>
      </c>
    </row>
    <row r="345" spans="1:10" x14ac:dyDescent="0.25">
      <c r="A345">
        <v>7</v>
      </c>
      <c r="B345">
        <v>460</v>
      </c>
      <c r="C345">
        <f t="shared" si="112"/>
        <v>0.20104438642297651</v>
      </c>
      <c r="D345">
        <f t="shared" si="146"/>
        <v>2.6627578316815739</v>
      </c>
      <c r="E345" t="s">
        <v>9</v>
      </c>
      <c r="F345" s="1">
        <v>43901</v>
      </c>
      <c r="G345">
        <v>7</v>
      </c>
      <c r="J345">
        <f t="shared" si="149"/>
        <v>77</v>
      </c>
    </row>
    <row r="346" spans="1:10" x14ac:dyDescent="0.25">
      <c r="A346">
        <v>8</v>
      </c>
      <c r="B346">
        <v>590</v>
      </c>
      <c r="C346">
        <f t="shared" si="112"/>
        <v>0.28260869565217389</v>
      </c>
      <c r="D346">
        <f t="shared" si="146"/>
        <v>2.7708520116421438</v>
      </c>
      <c r="E346" t="s">
        <v>9</v>
      </c>
      <c r="F346" s="1">
        <v>43902</v>
      </c>
      <c r="G346">
        <v>9</v>
      </c>
      <c r="J346">
        <f t="shared" si="149"/>
        <v>130</v>
      </c>
    </row>
    <row r="347" spans="1:10" x14ac:dyDescent="0.25">
      <c r="A347">
        <v>9</v>
      </c>
      <c r="B347">
        <v>798</v>
      </c>
      <c r="C347">
        <f t="shared" ref="C347:C438" si="150">(B347-B346)/B346</f>
        <v>0.35254237288135593</v>
      </c>
      <c r="D347">
        <f t="shared" si="146"/>
        <v>2.9020028913507292</v>
      </c>
      <c r="E347" t="s">
        <v>9</v>
      </c>
      <c r="F347" s="1">
        <v>43903</v>
      </c>
      <c r="G347">
        <v>10</v>
      </c>
      <c r="J347">
        <f t="shared" si="149"/>
        <v>208</v>
      </c>
    </row>
    <row r="348" spans="1:10" x14ac:dyDescent="0.25">
      <c r="A348">
        <v>10</v>
      </c>
      <c r="B348">
        <v>1140</v>
      </c>
      <c r="C348">
        <f t="shared" si="150"/>
        <v>0.42857142857142855</v>
      </c>
      <c r="D348">
        <f t="shared" si="146"/>
        <v>3.0569048513364723</v>
      </c>
      <c r="E348" t="s">
        <v>9</v>
      </c>
      <c r="F348" s="1">
        <v>43904</v>
      </c>
      <c r="G348">
        <v>28</v>
      </c>
      <c r="J348">
        <f t="shared" si="149"/>
        <v>342</v>
      </c>
    </row>
    <row r="349" spans="1:10" x14ac:dyDescent="0.25">
      <c r="A349">
        <v>11</v>
      </c>
      <c r="B349">
        <v>1391</v>
      </c>
      <c r="C349">
        <f t="shared" si="150"/>
        <v>0.22017543859649122</v>
      </c>
      <c r="D349">
        <f t="shared" si="146"/>
        <v>3.1433271299920462</v>
      </c>
      <c r="E349" t="s">
        <v>9</v>
      </c>
      <c r="F349" s="1">
        <v>43905</v>
      </c>
      <c r="G349">
        <v>43</v>
      </c>
      <c r="J349">
        <f t="shared" si="149"/>
        <v>251</v>
      </c>
    </row>
    <row r="350" spans="1:10" x14ac:dyDescent="0.25">
      <c r="A350">
        <v>12</v>
      </c>
      <c r="B350">
        <v>1543</v>
      </c>
      <c r="C350">
        <f t="shared" si="150"/>
        <v>0.10927390366642703</v>
      </c>
      <c r="D350">
        <f t="shared" si="146"/>
        <v>3.1883659260631481</v>
      </c>
      <c r="E350" t="s">
        <v>9</v>
      </c>
      <c r="F350" s="1">
        <v>43906</v>
      </c>
      <c r="G350">
        <v>65</v>
      </c>
      <c r="J350">
        <f t="shared" si="149"/>
        <v>152</v>
      </c>
    </row>
    <row r="351" spans="1:10" x14ac:dyDescent="0.25">
      <c r="A351">
        <v>13</v>
      </c>
      <c r="B351">
        <v>1950</v>
      </c>
      <c r="C351">
        <f t="shared" si="150"/>
        <v>0.26377187297472454</v>
      </c>
      <c r="D351">
        <f t="shared" si="146"/>
        <v>3.2900346113625178</v>
      </c>
      <c r="E351" t="s">
        <v>9</v>
      </c>
      <c r="F351" s="1">
        <v>43907</v>
      </c>
      <c r="G351">
        <v>81</v>
      </c>
      <c r="J351">
        <f t="shared" si="149"/>
        <v>407</v>
      </c>
    </row>
    <row r="352" spans="1:10" x14ac:dyDescent="0.25">
      <c r="A352">
        <v>14</v>
      </c>
      <c r="B352">
        <v>2626</v>
      </c>
      <c r="C352">
        <f t="shared" si="150"/>
        <v>0.34666666666666668</v>
      </c>
      <c r="D352">
        <f t="shared" si="146"/>
        <v>3.4192947217534599</v>
      </c>
      <c r="E352" t="s">
        <v>9</v>
      </c>
      <c r="F352" s="1">
        <v>43908</v>
      </c>
      <c r="G352">
        <v>115</v>
      </c>
      <c r="J352">
        <f t="shared" si="149"/>
        <v>676</v>
      </c>
    </row>
    <row r="353" spans="1:10" x14ac:dyDescent="0.25">
      <c r="A353">
        <v>15</v>
      </c>
      <c r="B353">
        <v>3269</v>
      </c>
      <c r="C353">
        <f t="shared" si="150"/>
        <v>0.24485910129474486</v>
      </c>
      <c r="D353">
        <f t="shared" si="146"/>
        <v>3.5144149205803688</v>
      </c>
      <c r="E353" t="s">
        <v>9</v>
      </c>
      <c r="F353" s="1">
        <v>43909</v>
      </c>
      <c r="G353">
        <v>158</v>
      </c>
      <c r="J353">
        <f t="shared" si="149"/>
        <v>643</v>
      </c>
    </row>
    <row r="354" spans="1:10" x14ac:dyDescent="0.25">
      <c r="A354">
        <v>16</v>
      </c>
      <c r="B354">
        <v>3983</v>
      </c>
      <c r="C354">
        <f t="shared" si="150"/>
        <v>0.21841541755888652</v>
      </c>
      <c r="D354">
        <f t="shared" si="146"/>
        <v>3.6002103064093274</v>
      </c>
      <c r="E354" t="s">
        <v>9</v>
      </c>
      <c r="F354" s="1">
        <v>43910</v>
      </c>
      <c r="G354">
        <v>194</v>
      </c>
      <c r="J354">
        <f t="shared" si="149"/>
        <v>714</v>
      </c>
    </row>
    <row r="355" spans="1:10" x14ac:dyDescent="0.25">
      <c r="A355">
        <v>17</v>
      </c>
      <c r="B355">
        <v>5018</v>
      </c>
      <c r="C355">
        <f t="shared" si="150"/>
        <v>0.25985438111975895</v>
      </c>
      <c r="D355">
        <f t="shared" si="146"/>
        <v>3.7005306569785912</v>
      </c>
      <c r="E355" t="s">
        <v>9</v>
      </c>
      <c r="F355" s="1">
        <v>43911</v>
      </c>
      <c r="G355">
        <v>250</v>
      </c>
      <c r="J355">
        <f t="shared" si="149"/>
        <v>1035</v>
      </c>
    </row>
    <row r="356" spans="1:10" x14ac:dyDescent="0.25">
      <c r="A356">
        <v>18</v>
      </c>
      <c r="B356">
        <v>5683</v>
      </c>
      <c r="C356">
        <f t="shared" si="150"/>
        <v>0.13252291749701076</v>
      </c>
      <c r="D356">
        <f t="shared" si="146"/>
        <v>3.7545776560447299</v>
      </c>
      <c r="E356" t="s">
        <v>9</v>
      </c>
      <c r="F356" s="1">
        <v>43912</v>
      </c>
      <c r="G356">
        <v>285</v>
      </c>
      <c r="J356">
        <f t="shared" si="149"/>
        <v>665</v>
      </c>
    </row>
    <row r="357" spans="1:10" x14ac:dyDescent="0.25">
      <c r="A357">
        <v>19</v>
      </c>
      <c r="B357">
        <v>6650</v>
      </c>
      <c r="C357">
        <f t="shared" si="150"/>
        <v>0.17015660742565547</v>
      </c>
      <c r="D357">
        <f t="shared" si="146"/>
        <v>3.8228216453031045</v>
      </c>
      <c r="E357" t="s">
        <v>9</v>
      </c>
      <c r="F357" s="1">
        <v>43913</v>
      </c>
      <c r="G357">
        <v>359</v>
      </c>
      <c r="J357">
        <f t="shared" si="149"/>
        <v>967</v>
      </c>
    </row>
    <row r="358" spans="1:10" x14ac:dyDescent="0.25">
      <c r="A358">
        <v>20</v>
      </c>
      <c r="B358">
        <v>8077</v>
      </c>
      <c r="C358">
        <f t="shared" si="150"/>
        <v>0.21458646616541355</v>
      </c>
      <c r="D358">
        <f t="shared" si="146"/>
        <v>3.9072500828813279</v>
      </c>
      <c r="E358" t="s">
        <v>9</v>
      </c>
      <c r="F358" s="1">
        <v>43914</v>
      </c>
      <c r="G358">
        <v>508</v>
      </c>
      <c r="J358">
        <f t="shared" si="149"/>
        <v>1427</v>
      </c>
    </row>
    <row r="359" spans="1:10" x14ac:dyDescent="0.25">
      <c r="A359">
        <v>21</v>
      </c>
      <c r="B359">
        <v>9529</v>
      </c>
      <c r="C359">
        <f t="shared" si="150"/>
        <v>0.17976971647889067</v>
      </c>
      <c r="D359">
        <f t="shared" si="146"/>
        <v>3.9790473269479643</v>
      </c>
      <c r="E359" t="s">
        <v>9</v>
      </c>
      <c r="F359" s="1">
        <v>43915</v>
      </c>
      <c r="G359">
        <v>694</v>
      </c>
      <c r="J359">
        <f t="shared" si="149"/>
        <v>1452</v>
      </c>
    </row>
    <row r="360" spans="1:10" x14ac:dyDescent="0.25">
      <c r="A360">
        <v>22</v>
      </c>
      <c r="B360">
        <v>11658</v>
      </c>
      <c r="C360">
        <f t="shared" si="150"/>
        <v>0.22342323433728617</v>
      </c>
      <c r="D360">
        <f t="shared" si="146"/>
        <v>4.0666240509834264</v>
      </c>
      <c r="E360" t="s">
        <v>9</v>
      </c>
      <c r="F360" s="1">
        <v>43916</v>
      </c>
      <c r="G360">
        <v>877</v>
      </c>
      <c r="J360">
        <f t="shared" si="149"/>
        <v>2129</v>
      </c>
    </row>
    <row r="361" spans="1:10" x14ac:dyDescent="0.25">
      <c r="A361">
        <v>23</v>
      </c>
      <c r="B361">
        <v>14543</v>
      </c>
      <c r="C361">
        <f t="shared" si="150"/>
        <v>0.24746954880768571</v>
      </c>
      <c r="D361">
        <f t="shared" si="146"/>
        <v>4.1626540041195756</v>
      </c>
      <c r="E361" t="s">
        <v>9</v>
      </c>
      <c r="F361" s="1">
        <v>43917</v>
      </c>
      <c r="G361">
        <v>1161</v>
      </c>
      <c r="J361">
        <f t="shared" si="149"/>
        <v>2885</v>
      </c>
    </row>
    <row r="362" spans="1:10" x14ac:dyDescent="0.25">
      <c r="A362">
        <v>24</v>
      </c>
      <c r="B362">
        <v>17089</v>
      </c>
      <c r="C362">
        <f t="shared" si="150"/>
        <v>0.17506704256343258</v>
      </c>
      <c r="D362">
        <f t="shared" si="146"/>
        <v>4.2327166497781681</v>
      </c>
      <c r="E362" t="s">
        <v>9</v>
      </c>
      <c r="F362" s="1">
        <v>43918</v>
      </c>
      <c r="G362">
        <v>1455</v>
      </c>
      <c r="J362">
        <f t="shared" si="149"/>
        <v>2546</v>
      </c>
    </row>
    <row r="363" spans="1:10" x14ac:dyDescent="0.25">
      <c r="A363">
        <v>25</v>
      </c>
      <c r="B363">
        <v>19522</v>
      </c>
      <c r="C363">
        <f t="shared" si="150"/>
        <v>0.14237228626601908</v>
      </c>
      <c r="D363">
        <f t="shared" si="146"/>
        <v>4.29052430843669</v>
      </c>
      <c r="E363" t="s">
        <v>9</v>
      </c>
      <c r="F363" s="1">
        <v>43919</v>
      </c>
      <c r="G363">
        <v>1669</v>
      </c>
      <c r="J363">
        <f t="shared" si="149"/>
        <v>2433</v>
      </c>
    </row>
    <row r="364" spans="1:10" x14ac:dyDescent="0.25">
      <c r="A364">
        <v>26</v>
      </c>
      <c r="B364">
        <v>22141</v>
      </c>
      <c r="C364">
        <f t="shared" si="150"/>
        <v>0.13415633644093844</v>
      </c>
      <c r="D364">
        <f t="shared" si="146"/>
        <v>4.345197231929979</v>
      </c>
      <c r="E364" t="s">
        <v>9</v>
      </c>
      <c r="F364" s="1">
        <v>43920</v>
      </c>
      <c r="G364">
        <v>2043</v>
      </c>
      <c r="J364">
        <f t="shared" si="149"/>
        <v>2619</v>
      </c>
    </row>
    <row r="365" spans="1:10" x14ac:dyDescent="0.25">
      <c r="A365">
        <v>27</v>
      </c>
      <c r="B365">
        <v>25150</v>
      </c>
      <c r="C365">
        <f t="shared" si="150"/>
        <v>0.13590172078948556</v>
      </c>
      <c r="D365">
        <f t="shared" si="146"/>
        <v>4.4005379893919452</v>
      </c>
      <c r="E365" t="s">
        <v>9</v>
      </c>
      <c r="F365" s="1">
        <v>43921</v>
      </c>
      <c r="G365">
        <v>2425</v>
      </c>
      <c r="J365">
        <f t="shared" si="149"/>
        <v>3009</v>
      </c>
    </row>
    <row r="366" spans="1:10" x14ac:dyDescent="0.25">
      <c r="A366">
        <v>28</v>
      </c>
      <c r="B366">
        <v>29474</v>
      </c>
      <c r="C366">
        <f t="shared" ref="C366:C369" si="151">(B366-B365)/B365</f>
        <v>0.17192842942345923</v>
      </c>
      <c r="D366">
        <f t="shared" ref="D366:D369" si="152">LOG(B366,10)</f>
        <v>4.4694390791836067</v>
      </c>
      <c r="E366" t="s">
        <v>9</v>
      </c>
      <c r="F366" s="1">
        <v>43922</v>
      </c>
      <c r="G366">
        <v>3095</v>
      </c>
      <c r="J366">
        <f t="shared" si="149"/>
        <v>4324</v>
      </c>
    </row>
    <row r="367" spans="1:10" x14ac:dyDescent="0.25">
      <c r="A367">
        <v>29</v>
      </c>
      <c r="B367">
        <v>33718</v>
      </c>
      <c r="C367">
        <f t="shared" si="151"/>
        <v>0.14399131437877452</v>
      </c>
      <c r="D367">
        <f t="shared" si="152"/>
        <v>4.5278618063227016</v>
      </c>
      <c r="E367" t="s">
        <v>9</v>
      </c>
      <c r="F367" s="1">
        <v>43923</v>
      </c>
      <c r="G367">
        <v>3747</v>
      </c>
      <c r="J367">
        <f t="shared" si="149"/>
        <v>4244</v>
      </c>
    </row>
    <row r="368" spans="1:10" x14ac:dyDescent="0.25">
      <c r="A368">
        <v>30</v>
      </c>
      <c r="B368">
        <v>38168</v>
      </c>
      <c r="C368">
        <f t="shared" si="151"/>
        <v>0.13197698558633372</v>
      </c>
      <c r="D368">
        <f t="shared" si="152"/>
        <v>4.5816994035508687</v>
      </c>
      <c r="E368" t="s">
        <v>9</v>
      </c>
      <c r="F368" s="1">
        <v>43924</v>
      </c>
      <c r="G368">
        <v>4461</v>
      </c>
      <c r="J368">
        <f t="shared" si="149"/>
        <v>4450</v>
      </c>
    </row>
    <row r="369" spans="1:10" x14ac:dyDescent="0.25">
      <c r="A369">
        <v>31</v>
      </c>
      <c r="B369">
        <v>41903</v>
      </c>
      <c r="C369">
        <f t="shared" si="151"/>
        <v>9.7856843429050516E-2</v>
      </c>
      <c r="D369">
        <f t="shared" si="152"/>
        <v>4.6222451169234624</v>
      </c>
      <c r="E369" t="s">
        <v>9</v>
      </c>
      <c r="F369" s="1">
        <v>43925</v>
      </c>
      <c r="G369">
        <v>5221</v>
      </c>
      <c r="J369">
        <f t="shared" si="149"/>
        <v>3735</v>
      </c>
    </row>
    <row r="370" spans="1:10" x14ac:dyDescent="0.25">
      <c r="A370">
        <v>32</v>
      </c>
      <c r="B370">
        <v>47806</v>
      </c>
      <c r="C370">
        <f t="shared" ref="C370:C377" si="153">(B370-B369)/B369</f>
        <v>0.14087296852254017</v>
      </c>
      <c r="D370">
        <f t="shared" ref="D370:D372" si="154">LOG(B370,10)</f>
        <v>4.6794824071427303</v>
      </c>
      <c r="E370" t="s">
        <v>9</v>
      </c>
      <c r="F370" s="1">
        <v>43926</v>
      </c>
      <c r="G370">
        <v>5865</v>
      </c>
      <c r="J370">
        <f t="shared" si="149"/>
        <v>5903</v>
      </c>
    </row>
    <row r="371" spans="1:10" x14ac:dyDescent="0.25">
      <c r="A371">
        <v>33</v>
      </c>
      <c r="B371">
        <v>51608</v>
      </c>
      <c r="C371">
        <f t="shared" si="153"/>
        <v>7.9529766138141653E-2</v>
      </c>
      <c r="D371">
        <f t="shared" si="154"/>
        <v>4.7127170288859928</v>
      </c>
      <c r="E371" t="s">
        <v>9</v>
      </c>
      <c r="F371" s="1">
        <v>43927</v>
      </c>
      <c r="G371">
        <v>6433</v>
      </c>
      <c r="J371">
        <f t="shared" si="149"/>
        <v>3802</v>
      </c>
    </row>
    <row r="372" spans="1:10" x14ac:dyDescent="0.25">
      <c r="A372">
        <v>34</v>
      </c>
      <c r="B372">
        <v>55242</v>
      </c>
      <c r="C372">
        <f t="shared" si="153"/>
        <v>7.0415439466749344E-2</v>
      </c>
      <c r="D372">
        <f t="shared" si="154"/>
        <v>4.7422693935351283</v>
      </c>
      <c r="E372" t="s">
        <v>9</v>
      </c>
      <c r="F372" s="1">
        <v>43928</v>
      </c>
      <c r="G372">
        <v>7417</v>
      </c>
      <c r="J372">
        <f t="shared" si="149"/>
        <v>3634</v>
      </c>
    </row>
    <row r="373" spans="1:10" x14ac:dyDescent="0.25">
      <c r="A373">
        <v>35</v>
      </c>
      <c r="B373">
        <v>60733</v>
      </c>
      <c r="C373">
        <f t="shared" si="153"/>
        <v>9.9399008001158543E-2</v>
      </c>
      <c r="D373">
        <f t="shared" ref="D373:D379" si="155">LOG(B373,10)</f>
        <v>4.7834247342967142</v>
      </c>
      <c r="E373" t="s">
        <v>9</v>
      </c>
      <c r="F373" s="1">
        <v>43929</v>
      </c>
      <c r="G373">
        <v>8505</v>
      </c>
      <c r="J373">
        <f t="shared" si="149"/>
        <v>5491</v>
      </c>
    </row>
    <row r="374" spans="1:10" x14ac:dyDescent="0.25">
      <c r="A374">
        <v>36</v>
      </c>
      <c r="B374">
        <v>65077</v>
      </c>
      <c r="C374">
        <f t="shared" si="153"/>
        <v>7.1526188398399554E-2</v>
      </c>
      <c r="D374">
        <f t="shared" si="155"/>
        <v>4.8134275240823348</v>
      </c>
      <c r="E374" t="s">
        <v>9</v>
      </c>
      <c r="F374" s="1">
        <v>43930</v>
      </c>
      <c r="G374">
        <v>9608</v>
      </c>
      <c r="J374">
        <f t="shared" si="149"/>
        <v>4344</v>
      </c>
    </row>
    <row r="375" spans="1:10" x14ac:dyDescent="0.25">
      <c r="A375">
        <v>37</v>
      </c>
      <c r="B375">
        <v>73758</v>
      </c>
      <c r="C375">
        <f t="shared" si="153"/>
        <v>0.13339582340919218</v>
      </c>
      <c r="D375">
        <f t="shared" si="155"/>
        <v>4.8678091320051724</v>
      </c>
      <c r="E375" t="s">
        <v>9</v>
      </c>
      <c r="F375" s="1">
        <v>43931</v>
      </c>
      <c r="G375">
        <v>10760</v>
      </c>
      <c r="J375">
        <f t="shared" si="149"/>
        <v>8681</v>
      </c>
    </row>
    <row r="376" spans="1:10" x14ac:dyDescent="0.25">
      <c r="A376">
        <v>38</v>
      </c>
      <c r="B376">
        <v>78991</v>
      </c>
      <c r="C376">
        <f t="shared" si="153"/>
        <v>7.0948236123539135E-2</v>
      </c>
      <c r="D376">
        <f t="shared" si="155"/>
        <v>4.8975776118853949</v>
      </c>
      <c r="E376" t="s">
        <v>9</v>
      </c>
      <c r="F376" s="1">
        <v>43932</v>
      </c>
      <c r="G376">
        <v>11599</v>
      </c>
      <c r="J376">
        <f t="shared" si="149"/>
        <v>5233</v>
      </c>
    </row>
    <row r="377" spans="1:10" x14ac:dyDescent="0.25">
      <c r="A377">
        <v>39</v>
      </c>
      <c r="B377">
        <v>84279</v>
      </c>
      <c r="C377">
        <f t="shared" si="153"/>
        <v>6.6944335430618673E-2</v>
      </c>
      <c r="D377">
        <f t="shared" si="155"/>
        <v>4.9257193739097396</v>
      </c>
      <c r="E377" t="s">
        <v>9</v>
      </c>
      <c r="F377" s="1">
        <v>43933</v>
      </c>
      <c r="G377">
        <v>12285</v>
      </c>
      <c r="J377">
        <f t="shared" si="149"/>
        <v>5288</v>
      </c>
    </row>
    <row r="378" spans="1:10" x14ac:dyDescent="0.25">
      <c r="A378">
        <v>40</v>
      </c>
      <c r="B378">
        <v>88621</v>
      </c>
      <c r="C378">
        <f t="shared" ref="C378:C381" si="156">(B378-B377)/B377</f>
        <v>5.1519358321764616E-2</v>
      </c>
      <c r="D378">
        <f t="shared" si="155"/>
        <v>4.9475366463052932</v>
      </c>
      <c r="E378" t="s">
        <v>9</v>
      </c>
      <c r="F378" s="1">
        <v>43934</v>
      </c>
      <c r="G378">
        <v>13029</v>
      </c>
      <c r="J378">
        <f t="shared" si="149"/>
        <v>4342</v>
      </c>
    </row>
    <row r="379" spans="1:10" x14ac:dyDescent="0.25">
      <c r="A379">
        <v>41</v>
      </c>
      <c r="B379">
        <v>93873</v>
      </c>
      <c r="C379">
        <f t="shared" si="156"/>
        <v>5.9263605691653218E-2</v>
      </c>
      <c r="D379">
        <f t="shared" si="155"/>
        <v>4.9725406973015289</v>
      </c>
      <c r="E379" t="s">
        <v>9</v>
      </c>
      <c r="F379" s="1">
        <v>43935</v>
      </c>
      <c r="G379">
        <v>14073</v>
      </c>
      <c r="J379">
        <f t="shared" si="149"/>
        <v>5252</v>
      </c>
    </row>
    <row r="380" spans="1:10" x14ac:dyDescent="0.25">
      <c r="A380">
        <v>42</v>
      </c>
      <c r="B380">
        <v>98476</v>
      </c>
      <c r="C380">
        <f t="shared" si="156"/>
        <v>4.9034333620955974E-2</v>
      </c>
      <c r="D380">
        <f t="shared" ref="D380:D383" si="157">LOG(B380,10)</f>
        <v>4.9933303996591611</v>
      </c>
      <c r="E380" t="s">
        <v>9</v>
      </c>
      <c r="F380" s="1">
        <v>43936</v>
      </c>
      <c r="G380">
        <v>14915</v>
      </c>
      <c r="J380">
        <f t="shared" si="149"/>
        <v>4603</v>
      </c>
    </row>
    <row r="381" spans="1:10" x14ac:dyDescent="0.25">
      <c r="A381">
        <v>43</v>
      </c>
      <c r="B381">
        <v>103093</v>
      </c>
      <c r="C381">
        <f t="shared" si="156"/>
        <v>4.6884520086112352E-2</v>
      </c>
      <c r="D381">
        <f t="shared" si="157"/>
        <v>5.0132291777512092</v>
      </c>
      <c r="E381" t="s">
        <v>9</v>
      </c>
      <c r="F381" s="1">
        <v>43937</v>
      </c>
      <c r="G381">
        <v>15944</v>
      </c>
      <c r="J381">
        <f t="shared" si="149"/>
        <v>4617</v>
      </c>
    </row>
    <row r="382" spans="1:10" x14ac:dyDescent="0.25">
      <c r="A382">
        <v>44</v>
      </c>
      <c r="B382">
        <v>108692</v>
      </c>
      <c r="C382">
        <f t="shared" ref="C382:C384" si="158">(B382-B381)/B381</f>
        <v>5.4310185948609507E-2</v>
      </c>
      <c r="D382">
        <f t="shared" si="157"/>
        <v>5.0361975801146963</v>
      </c>
      <c r="E382" t="s">
        <v>9</v>
      </c>
      <c r="F382" s="1">
        <v>43938</v>
      </c>
      <c r="G382">
        <v>16879</v>
      </c>
      <c r="J382">
        <f t="shared" si="149"/>
        <v>5599</v>
      </c>
    </row>
    <row r="383" spans="1:10" x14ac:dyDescent="0.25">
      <c r="A383">
        <v>45</v>
      </c>
      <c r="B383">
        <v>114217</v>
      </c>
      <c r="C383">
        <f t="shared" si="158"/>
        <v>5.0831707945386967E-2</v>
      </c>
      <c r="D383">
        <f t="shared" si="157"/>
        <v>5.0577307488898962</v>
      </c>
      <c r="E383" t="s">
        <v>9</v>
      </c>
      <c r="F383" s="1">
        <v>43939</v>
      </c>
      <c r="G383">
        <v>17994</v>
      </c>
      <c r="J383">
        <f t="shared" si="149"/>
        <v>5525</v>
      </c>
    </row>
    <row r="384" spans="1:10" x14ac:dyDescent="0.25">
      <c r="A384">
        <v>46</v>
      </c>
      <c r="B384">
        <v>120067</v>
      </c>
      <c r="C384">
        <f t="shared" si="158"/>
        <v>5.1218294999868672E-2</v>
      </c>
      <c r="D384">
        <f t="shared" ref="D384:D387" si="159">LOG(B384,10)</f>
        <v>5.0794236594659035</v>
      </c>
      <c r="E384" t="s">
        <v>9</v>
      </c>
      <c r="F384" s="1">
        <v>43940</v>
      </c>
      <c r="G384">
        <v>18492</v>
      </c>
      <c r="J384">
        <f t="shared" si="149"/>
        <v>5850</v>
      </c>
    </row>
    <row r="385" spans="1:10" x14ac:dyDescent="0.25">
      <c r="A385">
        <v>47</v>
      </c>
      <c r="B385">
        <v>124743</v>
      </c>
      <c r="C385">
        <f t="shared" ref="C385:C390" si="160">(B385-B384)/B384</f>
        <v>3.8944922418316437E-2</v>
      </c>
      <c r="D385">
        <f t="shared" si="159"/>
        <v>5.0960161843822505</v>
      </c>
      <c r="E385" t="s">
        <v>9</v>
      </c>
      <c r="F385" s="1">
        <v>43941</v>
      </c>
      <c r="G385">
        <v>19051</v>
      </c>
      <c r="J385">
        <f t="shared" si="149"/>
        <v>4676</v>
      </c>
    </row>
    <row r="386" spans="1:10" x14ac:dyDescent="0.25">
      <c r="A386">
        <v>48</v>
      </c>
      <c r="B386">
        <v>129044</v>
      </c>
      <c r="C386">
        <f t="shared" si="160"/>
        <v>3.4478888594951219E-2</v>
      </c>
      <c r="D386">
        <f t="shared" si="159"/>
        <v>5.1107378164934554</v>
      </c>
      <c r="E386" t="s">
        <v>9</v>
      </c>
      <c r="F386" s="1">
        <v>43942</v>
      </c>
      <c r="G386">
        <v>20223</v>
      </c>
      <c r="J386">
        <f t="shared" si="149"/>
        <v>4301</v>
      </c>
    </row>
    <row r="387" spans="1:10" x14ac:dyDescent="0.25">
      <c r="A387">
        <v>49</v>
      </c>
      <c r="B387">
        <v>133495</v>
      </c>
      <c r="C387">
        <f t="shared" si="160"/>
        <v>3.4492111217879172E-2</v>
      </c>
      <c r="D387">
        <f t="shared" si="159"/>
        <v>5.1254649996850521</v>
      </c>
      <c r="E387" t="s">
        <v>9</v>
      </c>
      <c r="F387" s="1">
        <v>43943</v>
      </c>
      <c r="G387">
        <v>21060</v>
      </c>
      <c r="J387">
        <f>B387-B386</f>
        <v>4451</v>
      </c>
    </row>
    <row r="388" spans="1:10" x14ac:dyDescent="0.25">
      <c r="A388">
        <v>50</v>
      </c>
      <c r="B388">
        <v>138078</v>
      </c>
      <c r="C388">
        <f t="shared" si="160"/>
        <v>3.4330873815498708E-2</v>
      </c>
      <c r="D388">
        <f t="shared" ref="D388:D392" si="161">LOG(B388,10)</f>
        <v>5.1401244878493033</v>
      </c>
      <c r="E388" t="s">
        <v>9</v>
      </c>
      <c r="F388" s="1">
        <v>43944</v>
      </c>
      <c r="G388">
        <v>21787</v>
      </c>
      <c r="J388">
        <f t="shared" ref="J388:J391" si="162">B388-B387</f>
        <v>4583</v>
      </c>
    </row>
    <row r="389" spans="1:10" x14ac:dyDescent="0.25">
      <c r="A389">
        <v>51</v>
      </c>
      <c r="B389">
        <v>143464</v>
      </c>
      <c r="C389">
        <f t="shared" si="160"/>
        <v>3.9006938107446515E-2</v>
      </c>
      <c r="D389">
        <f t="shared" si="161"/>
        <v>5.1567429354755072</v>
      </c>
      <c r="E389" t="s">
        <v>9</v>
      </c>
      <c r="F389" s="1">
        <v>43945</v>
      </c>
      <c r="G389">
        <v>22792</v>
      </c>
      <c r="J389">
        <f t="shared" si="162"/>
        <v>5386</v>
      </c>
    </row>
    <row r="390" spans="1:10" x14ac:dyDescent="0.25">
      <c r="A390">
        <v>52</v>
      </c>
      <c r="B390">
        <v>148377</v>
      </c>
      <c r="C390">
        <f t="shared" si="160"/>
        <v>3.4245525009758547E-2</v>
      </c>
      <c r="D390">
        <f t="shared" si="161"/>
        <v>5.1713665859347433</v>
      </c>
      <c r="E390" t="s">
        <v>9</v>
      </c>
      <c r="F390" s="1">
        <v>43946</v>
      </c>
      <c r="G390">
        <v>23635</v>
      </c>
      <c r="J390">
        <f t="shared" si="162"/>
        <v>4913</v>
      </c>
    </row>
    <row r="391" spans="1:10" x14ac:dyDescent="0.25">
      <c r="A391">
        <v>53</v>
      </c>
      <c r="B391">
        <v>152840</v>
      </c>
      <c r="C391">
        <f t="shared" ref="C391:C394" si="163">(B391-B390)/B390</f>
        <v>3.0078785795642181E-2</v>
      </c>
      <c r="D391">
        <f t="shared" si="161"/>
        <v>5.1842370290163711</v>
      </c>
      <c r="E391" t="s">
        <v>9</v>
      </c>
      <c r="F391" s="1">
        <v>43947</v>
      </c>
      <c r="G391">
        <v>24055</v>
      </c>
      <c r="J391">
        <f t="shared" si="162"/>
        <v>4463</v>
      </c>
    </row>
    <row r="392" spans="1:10" x14ac:dyDescent="0.25">
      <c r="A392">
        <v>54</v>
      </c>
      <c r="B392">
        <v>157149</v>
      </c>
      <c r="C392">
        <f t="shared" si="163"/>
        <v>2.8192881444647998E-2</v>
      </c>
      <c r="D392">
        <f t="shared" si="161"/>
        <v>5.1963116217782641</v>
      </c>
      <c r="E392" t="s">
        <v>9</v>
      </c>
      <c r="F392" s="1">
        <v>43948</v>
      </c>
      <c r="G392">
        <v>24393</v>
      </c>
      <c r="J392">
        <f>B392-B391</f>
        <v>4309</v>
      </c>
    </row>
    <row r="393" spans="1:10" x14ac:dyDescent="0.25">
      <c r="A393">
        <v>55</v>
      </c>
      <c r="B393">
        <v>161145</v>
      </c>
      <c r="C393">
        <f t="shared" si="163"/>
        <v>2.5428096901666572E-2</v>
      </c>
      <c r="D393">
        <f t="shared" ref="D393:D396" si="164">LOG(B393,10)</f>
        <v>5.2072168347872463</v>
      </c>
      <c r="E393" t="s">
        <v>9</v>
      </c>
      <c r="F393" s="1">
        <v>43949</v>
      </c>
      <c r="G393">
        <v>25302</v>
      </c>
      <c r="J393">
        <f t="shared" ref="J393:J395" si="165">B393-B392</f>
        <v>3996</v>
      </c>
    </row>
    <row r="394" spans="1:10" x14ac:dyDescent="0.25">
      <c r="A394">
        <v>56</v>
      </c>
      <c r="B394">
        <v>165221</v>
      </c>
      <c r="C394">
        <f t="shared" si="163"/>
        <v>2.5293989884886282E-2</v>
      </c>
      <c r="D394">
        <f t="shared" si="164"/>
        <v>5.2180652464014114</v>
      </c>
      <c r="E394" t="s">
        <v>9</v>
      </c>
      <c r="F394" s="1">
        <v>43950</v>
      </c>
      <c r="G394">
        <v>26097</v>
      </c>
      <c r="J394">
        <f t="shared" si="165"/>
        <v>4076</v>
      </c>
    </row>
    <row r="395" spans="1:10" x14ac:dyDescent="0.25">
      <c r="A395">
        <v>57</v>
      </c>
      <c r="B395">
        <v>171253</v>
      </c>
      <c r="C395">
        <f t="shared" ref="C395:C399" si="166">(B395-B394)/B394</f>
        <v>3.6508676257860681E-2</v>
      </c>
      <c r="D395">
        <f t="shared" si="164"/>
        <v>5.2336381881763385</v>
      </c>
      <c r="E395" t="s">
        <v>9</v>
      </c>
      <c r="F395" s="1">
        <v>43951</v>
      </c>
      <c r="G395">
        <v>26771</v>
      </c>
      <c r="J395">
        <f t="shared" si="165"/>
        <v>6032</v>
      </c>
    </row>
    <row r="396" spans="1:10" x14ac:dyDescent="0.25">
      <c r="A396">
        <v>58</v>
      </c>
      <c r="B396">
        <v>177454</v>
      </c>
      <c r="C396">
        <f t="shared" si="166"/>
        <v>3.6209584649611978E-2</v>
      </c>
      <c r="D396">
        <f t="shared" si="164"/>
        <v>5.2490857932488328</v>
      </c>
      <c r="E396" t="s">
        <v>9</v>
      </c>
      <c r="F396" s="1">
        <v>43952</v>
      </c>
      <c r="G396">
        <v>27510</v>
      </c>
      <c r="J396">
        <f>B396-B395</f>
        <v>6201</v>
      </c>
    </row>
    <row r="397" spans="1:10" x14ac:dyDescent="0.25">
      <c r="A397">
        <v>59</v>
      </c>
      <c r="B397">
        <v>182260</v>
      </c>
      <c r="C397">
        <f t="shared" si="166"/>
        <v>2.7083075050435605E-2</v>
      </c>
      <c r="D397">
        <f t="shared" ref="D397:D399" si="167">LOG(B397,10)</f>
        <v>5.2606913659374763</v>
      </c>
      <c r="E397" t="s">
        <v>9</v>
      </c>
      <c r="F397" s="1">
        <v>43953</v>
      </c>
      <c r="G397">
        <v>28131</v>
      </c>
      <c r="J397">
        <f t="shared" ref="J397:J399" si="168">B397-B396</f>
        <v>4806</v>
      </c>
    </row>
    <row r="398" spans="1:10" x14ac:dyDescent="0.25">
      <c r="A398">
        <v>60</v>
      </c>
      <c r="B398">
        <v>186599</v>
      </c>
      <c r="C398">
        <f t="shared" si="166"/>
        <v>2.3806649840886644E-2</v>
      </c>
      <c r="D398">
        <f t="shared" si="167"/>
        <v>5.2709093119954451</v>
      </c>
      <c r="E398" t="s">
        <v>9</v>
      </c>
      <c r="F398" s="1">
        <v>43954</v>
      </c>
      <c r="G398">
        <v>28446</v>
      </c>
      <c r="J398">
        <f t="shared" si="168"/>
        <v>4339</v>
      </c>
    </row>
    <row r="399" spans="1:10" x14ac:dyDescent="0.25">
      <c r="A399">
        <v>61</v>
      </c>
      <c r="B399">
        <v>190584</v>
      </c>
      <c r="C399">
        <f t="shared" si="166"/>
        <v>2.1355955819698926E-2</v>
      </c>
      <c r="D399">
        <f t="shared" si="167"/>
        <v>5.2800864377326162</v>
      </c>
      <c r="E399" t="s">
        <v>9</v>
      </c>
      <c r="F399" s="1">
        <v>43955</v>
      </c>
      <c r="G399">
        <v>28734</v>
      </c>
      <c r="J399">
        <f t="shared" si="168"/>
        <v>3985</v>
      </c>
    </row>
    <row r="400" spans="1:10" x14ac:dyDescent="0.25">
      <c r="A400">
        <v>62</v>
      </c>
      <c r="B400">
        <v>194990</v>
      </c>
      <c r="C400">
        <f t="shared" ref="C400:C405" si="169">(B400-B399)/B399</f>
        <v>2.3118414977122949E-2</v>
      </c>
      <c r="D400">
        <f t="shared" ref="D400:D405" si="170">LOG(B400,10)</f>
        <v>5.2900123392795413</v>
      </c>
      <c r="E400" t="s">
        <v>9</v>
      </c>
      <c r="F400" s="1">
        <v>43956</v>
      </c>
      <c r="G400">
        <v>29427</v>
      </c>
      <c r="J400">
        <f t="shared" ref="J400:J405" si="171">B400-B399</f>
        <v>4406</v>
      </c>
    </row>
    <row r="401" spans="1:10" x14ac:dyDescent="0.25">
      <c r="A401">
        <v>63</v>
      </c>
      <c r="B401">
        <v>201101</v>
      </c>
      <c r="C401">
        <f t="shared" si="169"/>
        <v>3.1340068721472894E-2</v>
      </c>
      <c r="D401">
        <f t="shared" si="170"/>
        <v>5.3034142301860108</v>
      </c>
      <c r="E401" t="s">
        <v>9</v>
      </c>
      <c r="F401" s="1">
        <v>43957</v>
      </c>
      <c r="G401">
        <v>30076</v>
      </c>
      <c r="J401">
        <f t="shared" si="171"/>
        <v>6111</v>
      </c>
    </row>
    <row r="402" spans="1:10" x14ac:dyDescent="0.25">
      <c r="A402">
        <v>64</v>
      </c>
      <c r="B402">
        <v>206715</v>
      </c>
      <c r="C402">
        <f t="shared" si="169"/>
        <v>2.7916320654795351E-2</v>
      </c>
      <c r="D402">
        <f t="shared" si="170"/>
        <v>5.3153719917742048</v>
      </c>
      <c r="E402" t="s">
        <v>9</v>
      </c>
      <c r="F402" s="1">
        <v>43958</v>
      </c>
      <c r="G402">
        <v>30615</v>
      </c>
      <c r="J402">
        <f t="shared" si="171"/>
        <v>5614</v>
      </c>
    </row>
    <row r="403" spans="1:10" x14ac:dyDescent="0.25">
      <c r="A403">
        <v>65</v>
      </c>
      <c r="B403">
        <v>211364</v>
      </c>
      <c r="C403">
        <f t="shared" si="169"/>
        <v>2.2489901555281425E-2</v>
      </c>
      <c r="D403">
        <f t="shared" si="170"/>
        <v>5.3250310192404067</v>
      </c>
      <c r="E403" t="s">
        <v>9</v>
      </c>
      <c r="F403" s="1">
        <v>43959</v>
      </c>
      <c r="G403">
        <v>31241</v>
      </c>
      <c r="J403">
        <f t="shared" si="171"/>
        <v>4649</v>
      </c>
    </row>
    <row r="404" spans="1:10" x14ac:dyDescent="0.25">
      <c r="A404">
        <v>66</v>
      </c>
      <c r="B404">
        <v>215260</v>
      </c>
      <c r="C404">
        <f t="shared" si="169"/>
        <v>1.8432656459945875E-2</v>
      </c>
      <c r="D404">
        <f t="shared" si="170"/>
        <v>5.3329633359395858</v>
      </c>
      <c r="E404" t="s">
        <v>9</v>
      </c>
      <c r="F404" s="1">
        <v>43960</v>
      </c>
      <c r="G404">
        <v>31587</v>
      </c>
      <c r="J404">
        <f t="shared" si="171"/>
        <v>3896</v>
      </c>
    </row>
    <row r="405" spans="1:10" x14ac:dyDescent="0.25">
      <c r="A405">
        <v>67</v>
      </c>
      <c r="B405">
        <v>219183</v>
      </c>
      <c r="C405">
        <f t="shared" si="169"/>
        <v>1.8224472730651305E-2</v>
      </c>
      <c r="D405">
        <f t="shared" si="170"/>
        <v>5.3408068669085873</v>
      </c>
      <c r="E405" t="s">
        <v>9</v>
      </c>
      <c r="F405" s="1">
        <v>43961</v>
      </c>
      <c r="G405">
        <v>31855</v>
      </c>
      <c r="J405">
        <f t="shared" si="171"/>
        <v>3923</v>
      </c>
    </row>
    <row r="406" spans="1:10" x14ac:dyDescent="0.25">
      <c r="A406">
        <v>68</v>
      </c>
      <c r="B406">
        <v>223060</v>
      </c>
      <c r="C406">
        <f t="shared" ref="C406:C412" si="172">(B406-B405)/B405</f>
        <v>1.7688415616174614E-2</v>
      </c>
      <c r="D406">
        <f t="shared" ref="D406:D412" si="173">LOG(B406,10)</f>
        <v>5.3484216978644241</v>
      </c>
      <c r="E406" t="s">
        <v>9</v>
      </c>
      <c r="F406" s="1">
        <v>43962</v>
      </c>
      <c r="G406">
        <v>32065</v>
      </c>
      <c r="J406">
        <f t="shared" ref="J406:J412" si="174">B406-B405</f>
        <v>3877</v>
      </c>
    </row>
    <row r="407" spans="1:10" x14ac:dyDescent="0.25">
      <c r="A407">
        <v>69</v>
      </c>
      <c r="B407">
        <v>226463</v>
      </c>
      <c r="C407">
        <f t="shared" si="172"/>
        <v>1.5255984936788309E-2</v>
      </c>
      <c r="D407">
        <f t="shared" si="173"/>
        <v>5.3549972562011954</v>
      </c>
      <c r="E407" t="s">
        <v>9</v>
      </c>
      <c r="F407" s="1">
        <v>43963</v>
      </c>
      <c r="G407">
        <v>32692</v>
      </c>
      <c r="J407">
        <f t="shared" si="174"/>
        <v>3403</v>
      </c>
    </row>
    <row r="408" spans="1:10" x14ac:dyDescent="0.25">
      <c r="A408">
        <v>70</v>
      </c>
      <c r="B408">
        <v>229705</v>
      </c>
      <c r="C408">
        <f t="shared" si="172"/>
        <v>1.4315804347730093E-2</v>
      </c>
      <c r="D408">
        <f t="shared" si="173"/>
        <v>5.361170448607198</v>
      </c>
      <c r="E408" t="s">
        <v>9</v>
      </c>
      <c r="F408" s="1">
        <v>43964</v>
      </c>
      <c r="G408">
        <v>33186</v>
      </c>
      <c r="J408">
        <f t="shared" si="174"/>
        <v>3242</v>
      </c>
    </row>
    <row r="409" spans="1:10" x14ac:dyDescent="0.25">
      <c r="A409">
        <v>71</v>
      </c>
      <c r="B409">
        <v>233151</v>
      </c>
      <c r="C409">
        <f t="shared" si="172"/>
        <v>1.5001850199168498E-2</v>
      </c>
      <c r="D409">
        <f t="shared" si="173"/>
        <v>5.3676372825121508</v>
      </c>
      <c r="E409" t="s">
        <v>9</v>
      </c>
      <c r="F409" s="1">
        <v>43965</v>
      </c>
      <c r="G409">
        <v>33614</v>
      </c>
      <c r="J409">
        <f t="shared" si="174"/>
        <v>3446</v>
      </c>
    </row>
    <row r="410" spans="1:10" x14ac:dyDescent="0.25">
      <c r="A410">
        <v>72</v>
      </c>
      <c r="B410" s="19">
        <v>236711</v>
      </c>
      <c r="C410">
        <f t="shared" si="172"/>
        <v>1.5269074548254135E-2</v>
      </c>
      <c r="D410">
        <f t="shared" si="173"/>
        <v>5.374218440135671</v>
      </c>
      <c r="E410" t="s">
        <v>9</v>
      </c>
      <c r="F410" s="1">
        <v>43966</v>
      </c>
      <c r="G410">
        <v>33998</v>
      </c>
      <c r="J410">
        <f t="shared" si="174"/>
        <v>3560</v>
      </c>
    </row>
    <row r="411" spans="1:10" x14ac:dyDescent="0.25">
      <c r="A411">
        <v>73</v>
      </c>
      <c r="B411">
        <v>240161</v>
      </c>
      <c r="C411">
        <f t="shared" si="172"/>
        <v>1.4574734591970799E-2</v>
      </c>
      <c r="D411">
        <f t="shared" si="173"/>
        <v>5.3805024832502006</v>
      </c>
      <c r="E411" t="s">
        <v>9</v>
      </c>
      <c r="F411" s="1">
        <v>43967</v>
      </c>
      <c r="G411">
        <v>34466</v>
      </c>
      <c r="J411">
        <f t="shared" si="174"/>
        <v>3450</v>
      </c>
    </row>
    <row r="412" spans="1:10" x14ac:dyDescent="0.25">
      <c r="A412">
        <v>74</v>
      </c>
      <c r="B412">
        <v>243695</v>
      </c>
      <c r="C412">
        <f t="shared" si="172"/>
        <v>1.4715128601230008E-2</v>
      </c>
      <c r="D412">
        <f t="shared" si="173"/>
        <v>5.3868466186607771</v>
      </c>
      <c r="E412" t="s">
        <v>9</v>
      </c>
      <c r="F412" s="1">
        <v>43968</v>
      </c>
      <c r="G412">
        <v>34636</v>
      </c>
      <c r="J412">
        <f t="shared" si="174"/>
        <v>3534</v>
      </c>
    </row>
    <row r="413" spans="1:10" x14ac:dyDescent="0.25">
      <c r="A413">
        <v>75</v>
      </c>
      <c r="B413">
        <v>246406</v>
      </c>
      <c r="C413">
        <f t="shared" ref="C413:C414" si="175">(B413-B412)/B412</f>
        <v>1.1124561439504299E-2</v>
      </c>
      <c r="D413">
        <f t="shared" ref="D413:D414" si="176">LOG(B413,10)</f>
        <v>5.3916512787162745</v>
      </c>
      <c r="E413" t="s">
        <v>9</v>
      </c>
      <c r="F413" s="1">
        <v>43969</v>
      </c>
      <c r="G413">
        <v>34796</v>
      </c>
      <c r="J413">
        <f t="shared" ref="J413:J414" si="177">B413-B412</f>
        <v>2711</v>
      </c>
    </row>
    <row r="414" spans="1:10" x14ac:dyDescent="0.25">
      <c r="A414">
        <v>76</v>
      </c>
      <c r="B414">
        <v>248818</v>
      </c>
      <c r="C414">
        <f t="shared" si="175"/>
        <v>9.7887226772075363E-3</v>
      </c>
      <c r="D414">
        <f t="shared" si="176"/>
        <v>5.3958817949010465</v>
      </c>
      <c r="E414" t="s">
        <v>9</v>
      </c>
      <c r="F414" s="1">
        <v>43970</v>
      </c>
      <c r="G414">
        <v>35341</v>
      </c>
      <c r="J414">
        <f t="shared" si="177"/>
        <v>2412</v>
      </c>
    </row>
    <row r="415" spans="1:10" x14ac:dyDescent="0.25">
      <c r="A415">
        <v>1</v>
      </c>
      <c r="B415">
        <v>100</v>
      </c>
      <c r="C415">
        <v>0</v>
      </c>
      <c r="D415">
        <f t="shared" si="146"/>
        <v>2</v>
      </c>
      <c r="E415" t="s">
        <v>10</v>
      </c>
    </row>
    <row r="416" spans="1:10" x14ac:dyDescent="0.25">
      <c r="A416">
        <v>2</v>
      </c>
      <c r="B416">
        <v>130</v>
      </c>
      <c r="C416">
        <f t="shared" si="150"/>
        <v>0.3</v>
      </c>
      <c r="D416">
        <f t="shared" si="146"/>
        <v>2.1139433523068365</v>
      </c>
      <c r="E416" t="s">
        <v>10</v>
      </c>
    </row>
    <row r="417" spans="1:5" x14ac:dyDescent="0.25">
      <c r="A417">
        <v>3</v>
      </c>
      <c r="B417">
        <v>191</v>
      </c>
      <c r="C417">
        <f t="shared" si="150"/>
        <v>0.46923076923076923</v>
      </c>
      <c r="D417">
        <f t="shared" si="146"/>
        <v>2.2810333672477272</v>
      </c>
      <c r="E417" t="s">
        <v>10</v>
      </c>
    </row>
    <row r="418" spans="1:5" x14ac:dyDescent="0.25">
      <c r="A418">
        <v>4</v>
      </c>
      <c r="B418">
        <v>212</v>
      </c>
      <c r="C418">
        <f t="shared" si="150"/>
        <v>0.1099476439790576</v>
      </c>
      <c r="D418">
        <f t="shared" si="146"/>
        <v>2.3263358609287512</v>
      </c>
      <c r="E418" t="s">
        <v>10</v>
      </c>
    </row>
    <row r="419" spans="1:5" x14ac:dyDescent="0.25">
      <c r="A419">
        <v>5</v>
      </c>
      <c r="B419">
        <v>285</v>
      </c>
      <c r="C419">
        <f t="shared" si="150"/>
        <v>0.34433962264150941</v>
      </c>
      <c r="D419">
        <f t="shared" si="146"/>
        <v>2.4548448600085102</v>
      </c>
      <c r="E419" t="s">
        <v>10</v>
      </c>
    </row>
    <row r="420" spans="1:5" x14ac:dyDescent="0.25">
      <c r="A420">
        <v>6</v>
      </c>
      <c r="B420">
        <v>423</v>
      </c>
      <c r="C420">
        <f t="shared" si="150"/>
        <v>0.48421052631578948</v>
      </c>
      <c r="D420">
        <f t="shared" si="146"/>
        <v>2.6263403673750418</v>
      </c>
      <c r="E420" t="s">
        <v>10</v>
      </c>
    </row>
    <row r="421" spans="1:5" x14ac:dyDescent="0.25">
      <c r="A421">
        <v>7</v>
      </c>
      <c r="B421">
        <v>653</v>
      </c>
      <c r="C421">
        <f t="shared" si="150"/>
        <v>0.54373522458628842</v>
      </c>
      <c r="D421">
        <f t="shared" si="146"/>
        <v>2.8149131812750738</v>
      </c>
      <c r="E421" t="s">
        <v>10</v>
      </c>
    </row>
    <row r="422" spans="1:5" x14ac:dyDescent="0.25">
      <c r="A422">
        <v>8</v>
      </c>
      <c r="B422">
        <v>949</v>
      </c>
      <c r="C422">
        <f t="shared" si="150"/>
        <v>0.45329249617151607</v>
      </c>
      <c r="D422">
        <f t="shared" si="146"/>
        <v>2.9772662124272924</v>
      </c>
      <c r="E422" t="s">
        <v>10</v>
      </c>
    </row>
    <row r="423" spans="1:5" x14ac:dyDescent="0.25">
      <c r="A423">
        <v>9</v>
      </c>
      <c r="B423">
        <v>1209</v>
      </c>
      <c r="C423">
        <f t="shared" si="150"/>
        <v>0.27397260273972601</v>
      </c>
      <c r="D423">
        <f t="shared" si="146"/>
        <v>3.0824263008607717</v>
      </c>
      <c r="E423" t="s">
        <v>10</v>
      </c>
    </row>
    <row r="424" spans="1:5" x14ac:dyDescent="0.25">
      <c r="A424">
        <v>10</v>
      </c>
      <c r="B424">
        <v>1412</v>
      </c>
      <c r="C424">
        <f t="shared" si="150"/>
        <v>0.16790736145574855</v>
      </c>
      <c r="D424">
        <f t="shared" si="146"/>
        <v>3.1498346967157844</v>
      </c>
      <c r="E424" t="s">
        <v>10</v>
      </c>
    </row>
    <row r="425" spans="1:5" x14ac:dyDescent="0.25">
      <c r="A425">
        <v>11</v>
      </c>
      <c r="B425">
        <v>1784</v>
      </c>
      <c r="C425">
        <f t="shared" si="150"/>
        <v>0.26345609065155806</v>
      </c>
      <c r="D425">
        <f t="shared" si="146"/>
        <v>3.251394850040104</v>
      </c>
      <c r="E425" t="s">
        <v>10</v>
      </c>
    </row>
    <row r="426" spans="1:5" x14ac:dyDescent="0.25">
      <c r="A426">
        <v>12</v>
      </c>
      <c r="B426">
        <v>2281</v>
      </c>
      <c r="C426">
        <f t="shared" si="150"/>
        <v>0.27858744394618834</v>
      </c>
      <c r="D426">
        <f t="shared" si="146"/>
        <v>3.3581252852766479</v>
      </c>
      <c r="E426" t="s">
        <v>10</v>
      </c>
    </row>
    <row r="427" spans="1:5" x14ac:dyDescent="0.25">
      <c r="A427">
        <v>13</v>
      </c>
      <c r="B427">
        <v>2876</v>
      </c>
      <c r="C427">
        <f t="shared" si="150"/>
        <v>0.26085050416483996</v>
      </c>
      <c r="D427">
        <f t="shared" si="146"/>
        <v>3.4587888817108445</v>
      </c>
      <c r="E427" t="s">
        <v>10</v>
      </c>
    </row>
    <row r="428" spans="1:5" x14ac:dyDescent="0.25">
      <c r="A428">
        <v>14</v>
      </c>
      <c r="B428">
        <v>3661</v>
      </c>
      <c r="C428">
        <f t="shared" si="150"/>
        <v>0.27294853963838667</v>
      </c>
      <c r="D428">
        <f t="shared" si="146"/>
        <v>3.5635997288815306</v>
      </c>
      <c r="E428" t="s">
        <v>10</v>
      </c>
    </row>
    <row r="429" spans="1:5" x14ac:dyDescent="0.25">
      <c r="A429">
        <v>15</v>
      </c>
      <c r="B429">
        <v>4499</v>
      </c>
      <c r="C429">
        <f t="shared" si="150"/>
        <v>0.22889920786670309</v>
      </c>
      <c r="D429">
        <f t="shared" si="146"/>
        <v>3.6531159931655663</v>
      </c>
      <c r="E429" t="s">
        <v>10</v>
      </c>
    </row>
    <row r="430" spans="1:5" x14ac:dyDescent="0.25">
      <c r="A430">
        <v>16</v>
      </c>
      <c r="B430">
        <v>5423</v>
      </c>
      <c r="C430">
        <f t="shared" si="150"/>
        <v>0.20537897310513448</v>
      </c>
      <c r="D430">
        <f t="shared" si="146"/>
        <v>3.7342396044354547</v>
      </c>
      <c r="E430" t="s">
        <v>10</v>
      </c>
    </row>
    <row r="431" spans="1:5" x14ac:dyDescent="0.25">
      <c r="A431">
        <v>17</v>
      </c>
      <c r="B431">
        <v>6633</v>
      </c>
      <c r="C431">
        <f t="shared" si="150"/>
        <v>0.2231237322515213</v>
      </c>
      <c r="D431">
        <f t="shared" si="146"/>
        <v>3.8217099972983757</v>
      </c>
      <c r="E431" t="s">
        <v>10</v>
      </c>
    </row>
    <row r="432" spans="1:5" x14ac:dyDescent="0.25">
      <c r="A432">
        <v>18</v>
      </c>
      <c r="B432">
        <v>7730</v>
      </c>
      <c r="C432">
        <f t="shared" si="150"/>
        <v>0.1653851952359415</v>
      </c>
      <c r="D432">
        <f t="shared" si="146"/>
        <v>3.888179493918325</v>
      </c>
      <c r="E432" t="s">
        <v>10</v>
      </c>
    </row>
    <row r="433" spans="1:10" x14ac:dyDescent="0.25">
      <c r="A433">
        <v>19</v>
      </c>
      <c r="B433">
        <v>9134</v>
      </c>
      <c r="C433">
        <f t="shared" si="150"/>
        <v>0.1816300129366106</v>
      </c>
      <c r="D433">
        <f t="shared" si="146"/>
        <v>3.9606610072709816</v>
      </c>
      <c r="E433" t="s">
        <v>10</v>
      </c>
    </row>
    <row r="434" spans="1:10" x14ac:dyDescent="0.25">
      <c r="A434">
        <v>20</v>
      </c>
      <c r="B434">
        <v>10995</v>
      </c>
      <c r="C434">
        <f t="shared" si="150"/>
        <v>0.20374425224436171</v>
      </c>
      <c r="D434">
        <f t="shared" si="146"/>
        <v>4.0411952336968087</v>
      </c>
      <c r="E434" t="s">
        <v>10</v>
      </c>
    </row>
    <row r="435" spans="1:10" x14ac:dyDescent="0.25">
      <c r="A435">
        <v>21</v>
      </c>
      <c r="B435">
        <v>12612</v>
      </c>
      <c r="C435">
        <f t="shared" si="150"/>
        <v>0.14706684856753069</v>
      </c>
      <c r="D435">
        <f t="shared" si="146"/>
        <v>4.1007839620758668</v>
      </c>
      <c r="E435" t="s">
        <v>10</v>
      </c>
    </row>
    <row r="436" spans="1:10" x14ac:dyDescent="0.25">
      <c r="A436">
        <v>22</v>
      </c>
      <c r="B436">
        <v>14459</v>
      </c>
      <c r="C436">
        <f t="shared" si="150"/>
        <v>0.14644782746590548</v>
      </c>
      <c r="D436">
        <f t="shared" si="146"/>
        <v>4.1601382577234016</v>
      </c>
      <c r="E436" t="s">
        <v>10</v>
      </c>
    </row>
    <row r="437" spans="1:10" x14ac:dyDescent="0.25">
      <c r="A437">
        <v>1</v>
      </c>
      <c r="B437" s="11">
        <v>111</v>
      </c>
      <c r="C437">
        <v>0</v>
      </c>
      <c r="D437">
        <f t="shared" si="146"/>
        <v>2.0453229787866571</v>
      </c>
      <c r="E437" t="s">
        <v>65</v>
      </c>
      <c r="F437" s="1">
        <v>43881</v>
      </c>
      <c r="J437">
        <v>0</v>
      </c>
    </row>
    <row r="438" spans="1:10" x14ac:dyDescent="0.25">
      <c r="A438">
        <v>2</v>
      </c>
      <c r="B438" s="11">
        <v>209</v>
      </c>
      <c r="C438">
        <f t="shared" si="150"/>
        <v>0.88288288288288286</v>
      </c>
      <c r="D438">
        <f t="shared" si="146"/>
        <v>2.3201462861110538</v>
      </c>
      <c r="E438" t="s">
        <v>65</v>
      </c>
      <c r="F438" s="1">
        <v>43882</v>
      </c>
      <c r="J438">
        <f t="shared" ref="J438:J489" si="178">B438-B437</f>
        <v>98</v>
      </c>
    </row>
    <row r="439" spans="1:10" x14ac:dyDescent="0.25">
      <c r="A439">
        <v>3</v>
      </c>
      <c r="B439" s="11">
        <v>436</v>
      </c>
      <c r="C439">
        <f t="shared" ref="C439:C489" si="179">(B439-B438)/B438</f>
        <v>1.0861244019138756</v>
      </c>
      <c r="D439">
        <f t="shared" ref="D439:D489" si="180">LOG(B439,10)</f>
        <v>2.6394864892685859</v>
      </c>
      <c r="E439" t="s">
        <v>65</v>
      </c>
      <c r="F439" s="1">
        <v>43883</v>
      </c>
      <c r="J439">
        <f t="shared" si="178"/>
        <v>227</v>
      </c>
    </row>
    <row r="440" spans="1:10" x14ac:dyDescent="0.25">
      <c r="A440">
        <v>4</v>
      </c>
      <c r="B440" s="11">
        <v>602</v>
      </c>
      <c r="C440">
        <f t="shared" si="179"/>
        <v>0.38073394495412843</v>
      </c>
      <c r="D440">
        <f t="shared" si="180"/>
        <v>2.7795964912578244</v>
      </c>
      <c r="E440" t="s">
        <v>65</v>
      </c>
      <c r="F440" s="1">
        <v>43884</v>
      </c>
      <c r="J440">
        <f t="shared" si="178"/>
        <v>166</v>
      </c>
    </row>
    <row r="441" spans="1:10" x14ac:dyDescent="0.25">
      <c r="A441">
        <v>5</v>
      </c>
      <c r="B441" s="11">
        <v>833</v>
      </c>
      <c r="C441">
        <f t="shared" si="179"/>
        <v>0.38372093023255816</v>
      </c>
      <c r="D441">
        <f t="shared" si="180"/>
        <v>2.9206450014067875</v>
      </c>
      <c r="E441" t="s">
        <v>65</v>
      </c>
      <c r="F441" s="1">
        <v>43885</v>
      </c>
      <c r="J441">
        <f t="shared" si="178"/>
        <v>231</v>
      </c>
    </row>
    <row r="442" spans="1:10" x14ac:dyDescent="0.25">
      <c r="A442">
        <v>6</v>
      </c>
      <c r="B442" s="11">
        <v>977</v>
      </c>
      <c r="C442">
        <f t="shared" si="179"/>
        <v>0.17286914765906364</v>
      </c>
      <c r="D442">
        <f t="shared" si="180"/>
        <v>2.9898945637187726</v>
      </c>
      <c r="E442" t="s">
        <v>65</v>
      </c>
      <c r="F442" s="1">
        <v>43886</v>
      </c>
      <c r="J442">
        <f t="shared" si="178"/>
        <v>144</v>
      </c>
    </row>
    <row r="443" spans="1:10" x14ac:dyDescent="0.25">
      <c r="A443">
        <v>7</v>
      </c>
      <c r="B443" s="11">
        <v>1261</v>
      </c>
      <c r="C443">
        <f t="shared" si="179"/>
        <v>0.29068577277379731</v>
      </c>
      <c r="D443">
        <f t="shared" si="180"/>
        <v>3.1007150865730817</v>
      </c>
      <c r="E443" t="s">
        <v>65</v>
      </c>
      <c r="F443" s="1">
        <v>43887</v>
      </c>
      <c r="J443">
        <f t="shared" si="178"/>
        <v>284</v>
      </c>
    </row>
    <row r="444" spans="1:10" x14ac:dyDescent="0.25">
      <c r="A444">
        <v>8</v>
      </c>
      <c r="B444" s="11">
        <v>1766</v>
      </c>
      <c r="C444">
        <f t="shared" si="179"/>
        <v>0.40047581284694689</v>
      </c>
      <c r="D444">
        <f t="shared" si="180"/>
        <v>3.2469906992415494</v>
      </c>
      <c r="E444" t="s">
        <v>65</v>
      </c>
      <c r="F444" s="1">
        <v>43888</v>
      </c>
      <c r="J444">
        <f t="shared" si="178"/>
        <v>505</v>
      </c>
    </row>
    <row r="445" spans="1:10" x14ac:dyDescent="0.25">
      <c r="A445">
        <v>9</v>
      </c>
      <c r="B445" s="11">
        <v>2337</v>
      </c>
      <c r="C445">
        <f t="shared" si="179"/>
        <v>0.32332955832389582</v>
      </c>
      <c r="D445">
        <f t="shared" si="180"/>
        <v>3.3686587123922265</v>
      </c>
      <c r="E445" t="s">
        <v>65</v>
      </c>
      <c r="F445" s="1">
        <v>43889</v>
      </c>
      <c r="J445">
        <f t="shared" si="178"/>
        <v>571</v>
      </c>
    </row>
    <row r="446" spans="1:10" x14ac:dyDescent="0.25">
      <c r="A446">
        <v>10</v>
      </c>
      <c r="B446" s="11">
        <v>3150</v>
      </c>
      <c r="C446">
        <f t="shared" si="179"/>
        <v>0.34788189987163032</v>
      </c>
      <c r="D446">
        <f t="shared" si="180"/>
        <v>3.4983105537896</v>
      </c>
      <c r="E446" t="s">
        <v>65</v>
      </c>
      <c r="F446" s="1">
        <v>43890</v>
      </c>
      <c r="J446">
        <f t="shared" si="178"/>
        <v>813</v>
      </c>
    </row>
    <row r="447" spans="1:10" x14ac:dyDescent="0.25">
      <c r="A447">
        <v>11</v>
      </c>
      <c r="B447" s="11">
        <v>3776</v>
      </c>
      <c r="C447">
        <f t="shared" si="179"/>
        <v>0.19873015873015873</v>
      </c>
      <c r="D447">
        <f t="shared" si="180"/>
        <v>3.5770319856260309</v>
      </c>
      <c r="E447" t="s">
        <v>65</v>
      </c>
      <c r="F447" s="1">
        <v>43891</v>
      </c>
      <c r="J447">
        <f t="shared" si="178"/>
        <v>626</v>
      </c>
    </row>
    <row r="448" spans="1:10" x14ac:dyDescent="0.25">
      <c r="A448">
        <v>12</v>
      </c>
      <c r="B448" s="11">
        <v>4335</v>
      </c>
      <c r="C448">
        <f t="shared" si="179"/>
        <v>0.14804025423728814</v>
      </c>
      <c r="D448">
        <f t="shared" si="180"/>
        <v>3.6369891018122291</v>
      </c>
      <c r="E448" t="s">
        <v>65</v>
      </c>
      <c r="F448" s="1">
        <v>43892</v>
      </c>
      <c r="J448">
        <f t="shared" si="178"/>
        <v>559</v>
      </c>
    </row>
    <row r="449" spans="1:10" x14ac:dyDescent="0.25">
      <c r="A449">
        <v>13</v>
      </c>
      <c r="B449" s="11">
        <v>5186</v>
      </c>
      <c r="C449">
        <f t="shared" si="179"/>
        <v>0.19630911188004613</v>
      </c>
      <c r="D449">
        <f t="shared" si="180"/>
        <v>3.7148325124333326</v>
      </c>
      <c r="E449" t="s">
        <v>65</v>
      </c>
      <c r="F449" s="1">
        <v>43893</v>
      </c>
      <c r="J449">
        <f t="shared" si="178"/>
        <v>851</v>
      </c>
    </row>
    <row r="450" spans="1:10" x14ac:dyDescent="0.25">
      <c r="A450">
        <v>14</v>
      </c>
      <c r="B450" s="11">
        <v>5621</v>
      </c>
      <c r="C450">
        <f t="shared" si="179"/>
        <v>8.3879676050906279E-2</v>
      </c>
      <c r="D450">
        <f t="shared" si="180"/>
        <v>3.7498135852929373</v>
      </c>
      <c r="E450" t="s">
        <v>65</v>
      </c>
      <c r="F450" s="1">
        <v>43894</v>
      </c>
      <c r="J450">
        <f t="shared" si="178"/>
        <v>435</v>
      </c>
    </row>
    <row r="451" spans="1:10" x14ac:dyDescent="0.25">
      <c r="A451">
        <v>15</v>
      </c>
      <c r="B451" s="11">
        <v>6284</v>
      </c>
      <c r="C451">
        <f t="shared" si="179"/>
        <v>0.11795054260807686</v>
      </c>
      <c r="D451">
        <f t="shared" si="180"/>
        <v>3.7982361763679355</v>
      </c>
      <c r="E451" t="s">
        <v>65</v>
      </c>
      <c r="F451" s="1">
        <v>43895</v>
      </c>
      <c r="J451">
        <f t="shared" si="178"/>
        <v>663</v>
      </c>
    </row>
    <row r="452" spans="1:10" x14ac:dyDescent="0.25">
      <c r="A452">
        <v>16</v>
      </c>
      <c r="B452" s="11">
        <v>6593</v>
      </c>
      <c r="C452">
        <f t="shared" si="179"/>
        <v>4.9172501591343093E-2</v>
      </c>
      <c r="D452">
        <f t="shared" si="180"/>
        <v>3.8190830757437029</v>
      </c>
      <c r="E452" t="s">
        <v>65</v>
      </c>
      <c r="F452" s="1">
        <v>43896</v>
      </c>
      <c r="J452">
        <f t="shared" si="178"/>
        <v>309</v>
      </c>
    </row>
    <row r="453" spans="1:10" x14ac:dyDescent="0.25">
      <c r="A453">
        <v>17</v>
      </c>
      <c r="B453" s="11">
        <v>7041</v>
      </c>
      <c r="C453">
        <f t="shared" si="179"/>
        <v>6.7950856969513126E-2</v>
      </c>
      <c r="D453">
        <f t="shared" si="180"/>
        <v>3.8476343443182546</v>
      </c>
      <c r="E453" t="s">
        <v>65</v>
      </c>
      <c r="F453" s="1">
        <v>43897</v>
      </c>
      <c r="J453">
        <f t="shared" si="178"/>
        <v>448</v>
      </c>
    </row>
    <row r="454" spans="1:10" x14ac:dyDescent="0.25">
      <c r="A454">
        <v>18</v>
      </c>
      <c r="B454" s="11">
        <v>7313</v>
      </c>
      <c r="C454">
        <f t="shared" si="179"/>
        <v>3.8630876295980686E-2</v>
      </c>
      <c r="D454">
        <f t="shared" si="180"/>
        <v>3.8640955734242466</v>
      </c>
      <c r="E454" t="s">
        <v>65</v>
      </c>
      <c r="F454" s="1">
        <v>43898</v>
      </c>
      <c r="J454">
        <f t="shared" si="178"/>
        <v>272</v>
      </c>
    </row>
    <row r="455" spans="1:10" x14ac:dyDescent="0.25">
      <c r="A455">
        <v>19</v>
      </c>
      <c r="B455" s="11">
        <v>7478</v>
      </c>
      <c r="C455">
        <f t="shared" si="179"/>
        <v>2.2562559824969231E-2</v>
      </c>
      <c r="D455">
        <f t="shared" si="180"/>
        <v>3.8737854608182003</v>
      </c>
      <c r="E455" t="s">
        <v>65</v>
      </c>
      <c r="F455" s="1">
        <v>43899</v>
      </c>
      <c r="J455">
        <f t="shared" si="178"/>
        <v>165</v>
      </c>
    </row>
    <row r="456" spans="1:10" x14ac:dyDescent="0.25">
      <c r="A456">
        <v>20</v>
      </c>
      <c r="B456" s="11">
        <v>7513</v>
      </c>
      <c r="C456">
        <f t="shared" si="179"/>
        <v>4.6803958277614336E-3</v>
      </c>
      <c r="D456">
        <f t="shared" si="180"/>
        <v>3.8758133888397568</v>
      </c>
      <c r="E456" t="s">
        <v>65</v>
      </c>
      <c r="F456" s="1">
        <v>43900</v>
      </c>
      <c r="J456">
        <f t="shared" si="178"/>
        <v>35</v>
      </c>
    </row>
    <row r="457" spans="1:10" x14ac:dyDescent="0.25">
      <c r="A457">
        <v>21</v>
      </c>
      <c r="B457" s="11">
        <v>7755</v>
      </c>
      <c r="C457">
        <f t="shared" si="179"/>
        <v>3.2210834553440704E-2</v>
      </c>
      <c r="D457">
        <f t="shared" si="180"/>
        <v>3.8895818021496233</v>
      </c>
      <c r="E457" t="s">
        <v>65</v>
      </c>
      <c r="F457" s="1">
        <v>43901</v>
      </c>
      <c r="J457">
        <f t="shared" si="178"/>
        <v>242</v>
      </c>
    </row>
    <row r="458" spans="1:10" x14ac:dyDescent="0.25">
      <c r="A458">
        <v>22</v>
      </c>
      <c r="B458" s="11">
        <v>7869</v>
      </c>
      <c r="C458">
        <f t="shared" si="179"/>
        <v>1.4700193423597678E-2</v>
      </c>
      <c r="D458">
        <f t="shared" si="180"/>
        <v>3.8959195453100155</v>
      </c>
      <c r="E458" t="s">
        <v>65</v>
      </c>
      <c r="F458" s="1">
        <v>43902</v>
      </c>
      <c r="J458">
        <f t="shared" si="178"/>
        <v>114</v>
      </c>
    </row>
    <row r="459" spans="1:10" x14ac:dyDescent="0.25">
      <c r="A459">
        <v>23</v>
      </c>
      <c r="B459" s="11">
        <v>7979</v>
      </c>
      <c r="C459">
        <f t="shared" si="179"/>
        <v>1.3978904562206126E-2</v>
      </c>
      <c r="D459">
        <f t="shared" si="180"/>
        <v>3.9019484650730836</v>
      </c>
      <c r="E459" t="s">
        <v>65</v>
      </c>
      <c r="F459" s="1">
        <v>43903</v>
      </c>
      <c r="J459">
        <f t="shared" si="178"/>
        <v>110</v>
      </c>
    </row>
    <row r="460" spans="1:10" x14ac:dyDescent="0.25">
      <c r="A460">
        <v>24</v>
      </c>
      <c r="B460" s="11">
        <v>8086</v>
      </c>
      <c r="C460">
        <f t="shared" si="179"/>
        <v>1.3410201779671638E-2</v>
      </c>
      <c r="D460">
        <f t="shared" si="180"/>
        <v>3.9077337369976552</v>
      </c>
      <c r="E460" t="s">
        <v>65</v>
      </c>
      <c r="F460" s="1">
        <v>43904</v>
      </c>
      <c r="J460">
        <f t="shared" si="178"/>
        <v>107</v>
      </c>
    </row>
    <row r="461" spans="1:10" x14ac:dyDescent="0.25">
      <c r="A461">
        <v>25</v>
      </c>
      <c r="B461" s="11">
        <v>8162</v>
      </c>
      <c r="C461">
        <f t="shared" si="179"/>
        <v>9.3989611674499141E-3</v>
      </c>
      <c r="D461">
        <f t="shared" si="180"/>
        <v>3.9117965904372514</v>
      </c>
      <c r="E461" t="s">
        <v>65</v>
      </c>
      <c r="F461" s="1">
        <v>43905</v>
      </c>
      <c r="J461">
        <f t="shared" si="178"/>
        <v>76</v>
      </c>
    </row>
    <row r="462" spans="1:10" x14ac:dyDescent="0.25">
      <c r="A462">
        <v>26</v>
      </c>
      <c r="B462" s="11">
        <v>8236</v>
      </c>
      <c r="C462">
        <f t="shared" si="179"/>
        <v>9.0664052928203873E-3</v>
      </c>
      <c r="D462">
        <f t="shared" si="180"/>
        <v>3.9157163379459932</v>
      </c>
      <c r="E462" t="s">
        <v>65</v>
      </c>
      <c r="F462" s="1">
        <v>43906</v>
      </c>
      <c r="J462">
        <f t="shared" si="178"/>
        <v>74</v>
      </c>
    </row>
    <row r="463" spans="1:10" x14ac:dyDescent="0.25">
      <c r="A463">
        <v>27</v>
      </c>
      <c r="B463" s="11">
        <v>8320</v>
      </c>
      <c r="C463">
        <f t="shared" si="179"/>
        <v>1.0199125789218067E-2</v>
      </c>
      <c r="D463">
        <f t="shared" si="180"/>
        <v>3.9201233262907231</v>
      </c>
      <c r="E463" t="s">
        <v>65</v>
      </c>
      <c r="F463" s="1">
        <v>43907</v>
      </c>
      <c r="J463">
        <f t="shared" si="178"/>
        <v>84</v>
      </c>
    </row>
    <row r="464" spans="1:10" x14ac:dyDescent="0.25">
      <c r="A464">
        <v>28</v>
      </c>
      <c r="B464" s="11">
        <v>8413</v>
      </c>
      <c r="C464">
        <f t="shared" si="179"/>
        <v>1.1177884615384616E-2</v>
      </c>
      <c r="D464">
        <f t="shared" si="180"/>
        <v>3.9249508889156104</v>
      </c>
      <c r="E464" t="s">
        <v>65</v>
      </c>
      <c r="F464" s="1">
        <v>43908</v>
      </c>
      <c r="J464">
        <f t="shared" si="178"/>
        <v>93</v>
      </c>
    </row>
    <row r="465" spans="1:10" x14ac:dyDescent="0.25">
      <c r="A465">
        <v>29</v>
      </c>
      <c r="B465" s="11">
        <v>8565</v>
      </c>
      <c r="C465">
        <f t="shared" si="179"/>
        <v>1.8067276833472007E-2</v>
      </c>
      <c r="D465">
        <f t="shared" si="180"/>
        <v>3.9327273673015291</v>
      </c>
      <c r="E465" t="s">
        <v>65</v>
      </c>
      <c r="F465" s="1">
        <v>43909</v>
      </c>
      <c r="J465">
        <f t="shared" si="178"/>
        <v>152</v>
      </c>
    </row>
    <row r="466" spans="1:10" x14ac:dyDescent="0.25">
      <c r="A466">
        <v>30</v>
      </c>
      <c r="B466" s="11">
        <v>8652</v>
      </c>
      <c r="C466">
        <f t="shared" si="179"/>
        <v>1.0157618213660246E-2</v>
      </c>
      <c r="D466">
        <f t="shared" si="180"/>
        <v>3.9371165107670536</v>
      </c>
      <c r="E466" t="s">
        <v>65</v>
      </c>
      <c r="F466" s="1">
        <v>43910</v>
      </c>
      <c r="J466">
        <f t="shared" si="178"/>
        <v>87</v>
      </c>
    </row>
    <row r="467" spans="1:10" x14ac:dyDescent="0.25">
      <c r="A467">
        <v>31</v>
      </c>
      <c r="B467" s="11">
        <v>8799</v>
      </c>
      <c r="C467">
        <f t="shared" si="179"/>
        <v>1.6990291262135922E-2</v>
      </c>
      <c r="D467">
        <f t="shared" si="180"/>
        <v>3.9444333177002142</v>
      </c>
      <c r="E467" t="s">
        <v>65</v>
      </c>
      <c r="F467" s="1">
        <v>43911</v>
      </c>
      <c r="J467">
        <f t="shared" si="178"/>
        <v>147</v>
      </c>
    </row>
    <row r="468" spans="1:10" x14ac:dyDescent="0.25">
      <c r="A468">
        <v>32</v>
      </c>
      <c r="B468" s="11">
        <v>8897</v>
      </c>
      <c r="C468">
        <f t="shared" si="179"/>
        <v>1.1137629276054098E-2</v>
      </c>
      <c r="D468">
        <f t="shared" si="180"/>
        <v>3.9492435905682646</v>
      </c>
      <c r="E468" t="s">
        <v>65</v>
      </c>
      <c r="F468" s="1">
        <v>43912</v>
      </c>
      <c r="J468">
        <f t="shared" si="178"/>
        <v>98</v>
      </c>
    </row>
    <row r="469" spans="1:10" x14ac:dyDescent="0.25">
      <c r="A469">
        <v>33</v>
      </c>
      <c r="B469" s="11">
        <v>8961</v>
      </c>
      <c r="C469">
        <f t="shared" si="179"/>
        <v>7.1934359896594358E-3</v>
      </c>
      <c r="D469">
        <f t="shared" si="180"/>
        <v>3.9523564773237903</v>
      </c>
      <c r="E469" t="s">
        <v>65</v>
      </c>
      <c r="F469" s="1">
        <v>43913</v>
      </c>
      <c r="J469">
        <f t="shared" si="178"/>
        <v>64</v>
      </c>
    </row>
    <row r="470" spans="1:10" x14ac:dyDescent="0.25">
      <c r="A470">
        <v>34</v>
      </c>
      <c r="B470" s="11">
        <v>9037</v>
      </c>
      <c r="C470">
        <f t="shared" si="179"/>
        <v>8.481196295056356E-3</v>
      </c>
      <c r="D470">
        <f t="shared" si="180"/>
        <v>3.9560242822806764</v>
      </c>
      <c r="E470" t="s">
        <v>65</v>
      </c>
      <c r="F470" s="1">
        <v>43914</v>
      </c>
      <c r="J470">
        <f t="shared" si="178"/>
        <v>76</v>
      </c>
    </row>
    <row r="471" spans="1:10" x14ac:dyDescent="0.25">
      <c r="A471">
        <v>35</v>
      </c>
      <c r="B471" s="11">
        <v>9137</v>
      </c>
      <c r="C471">
        <f t="shared" si="179"/>
        <v>1.1065619121389841E-2</v>
      </c>
      <c r="D471">
        <f t="shared" si="180"/>
        <v>3.9608036249117697</v>
      </c>
      <c r="E471" t="s">
        <v>65</v>
      </c>
      <c r="F471" s="1">
        <v>43915</v>
      </c>
      <c r="J471">
        <f t="shared" si="178"/>
        <v>100</v>
      </c>
    </row>
    <row r="472" spans="1:10" x14ac:dyDescent="0.25">
      <c r="A472">
        <v>36</v>
      </c>
      <c r="B472" s="11">
        <v>9241</v>
      </c>
      <c r="C472">
        <f t="shared" si="179"/>
        <v>1.1382291780671993E-2</v>
      </c>
      <c r="D472">
        <f t="shared" si="180"/>
        <v>3.9657189702442204</v>
      </c>
      <c r="E472" t="s">
        <v>65</v>
      </c>
      <c r="F472" s="1">
        <v>43916</v>
      </c>
      <c r="J472">
        <f t="shared" si="178"/>
        <v>104</v>
      </c>
    </row>
    <row r="473" spans="1:10" x14ac:dyDescent="0.25">
      <c r="A473">
        <v>37</v>
      </c>
      <c r="B473" s="11">
        <v>9332</v>
      </c>
      <c r="C473">
        <f t="shared" si="179"/>
        <v>9.8474191104858787E-3</v>
      </c>
      <c r="D473">
        <f t="shared" si="180"/>
        <v>3.9699747301217148</v>
      </c>
      <c r="E473" t="s">
        <v>65</v>
      </c>
      <c r="F473" s="1">
        <v>43917</v>
      </c>
      <c r="J473">
        <f t="shared" si="178"/>
        <v>91</v>
      </c>
    </row>
    <row r="474" spans="1:10" x14ac:dyDescent="0.25">
      <c r="A474">
        <v>38</v>
      </c>
      <c r="B474" s="11">
        <v>9478</v>
      </c>
      <c r="C474">
        <f t="shared" si="179"/>
        <v>1.5645092156022288E-2</v>
      </c>
      <c r="D474">
        <f t="shared" si="180"/>
        <v>3.9767167043633815</v>
      </c>
      <c r="E474" t="s">
        <v>65</v>
      </c>
      <c r="F474" s="1">
        <v>43918</v>
      </c>
      <c r="J474">
        <f t="shared" si="178"/>
        <v>146</v>
      </c>
    </row>
    <row r="475" spans="1:10" x14ac:dyDescent="0.25">
      <c r="A475">
        <v>39</v>
      </c>
      <c r="B475" s="11">
        <v>9583</v>
      </c>
      <c r="C475">
        <f t="shared" si="179"/>
        <v>1.1078286558345642E-2</v>
      </c>
      <c r="D475">
        <f t="shared" si="180"/>
        <v>3.9815014881482469</v>
      </c>
      <c r="E475" t="s">
        <v>65</v>
      </c>
      <c r="F475" s="1">
        <v>43919</v>
      </c>
      <c r="J475">
        <f t="shared" si="178"/>
        <v>105</v>
      </c>
    </row>
    <row r="476" spans="1:10" x14ac:dyDescent="0.25">
      <c r="A476">
        <v>40</v>
      </c>
      <c r="B476" s="11">
        <v>9661</v>
      </c>
      <c r="C476">
        <f t="shared" si="179"/>
        <v>8.1394135448189502E-3</v>
      </c>
      <c r="D476">
        <f t="shared" si="180"/>
        <v>3.9850220821095346</v>
      </c>
      <c r="E476" t="s">
        <v>65</v>
      </c>
      <c r="F476" s="1">
        <v>43920</v>
      </c>
      <c r="J476">
        <f t="shared" si="178"/>
        <v>78</v>
      </c>
    </row>
    <row r="477" spans="1:10" x14ac:dyDescent="0.25">
      <c r="A477">
        <v>41</v>
      </c>
      <c r="B477" s="11">
        <v>9786</v>
      </c>
      <c r="C477">
        <f t="shared" si="179"/>
        <v>1.2938619190559983E-2</v>
      </c>
      <c r="D477">
        <f t="shared" si="180"/>
        <v>3.9906052114239192</v>
      </c>
      <c r="E477" t="s">
        <v>65</v>
      </c>
      <c r="F477" s="1">
        <v>43921</v>
      </c>
      <c r="J477">
        <f t="shared" si="178"/>
        <v>125</v>
      </c>
    </row>
    <row r="478" spans="1:10" x14ac:dyDescent="0.25">
      <c r="A478">
        <v>42</v>
      </c>
      <c r="B478" s="11">
        <v>9887</v>
      </c>
      <c r="C478">
        <f t="shared" si="179"/>
        <v>1.032086654404251E-2</v>
      </c>
      <c r="D478">
        <f t="shared" si="180"/>
        <v>3.9950645341561413</v>
      </c>
      <c r="E478" t="s">
        <v>65</v>
      </c>
      <c r="F478" s="1">
        <v>43922</v>
      </c>
      <c r="J478">
        <f t="shared" si="178"/>
        <v>101</v>
      </c>
    </row>
    <row r="479" spans="1:10" x14ac:dyDescent="0.25">
      <c r="A479">
        <v>43</v>
      </c>
      <c r="B479" s="11">
        <v>9976</v>
      </c>
      <c r="C479">
        <f t="shared" si="179"/>
        <v>9.0017194295539602E-3</v>
      </c>
      <c r="D479">
        <f t="shared" si="180"/>
        <v>3.998956440470486</v>
      </c>
      <c r="E479" t="s">
        <v>65</v>
      </c>
      <c r="F479" s="1">
        <v>43923</v>
      </c>
      <c r="J479">
        <f t="shared" si="178"/>
        <v>89</v>
      </c>
    </row>
    <row r="480" spans="1:10" x14ac:dyDescent="0.25">
      <c r="A480">
        <v>44</v>
      </c>
      <c r="B480" s="11">
        <v>10062</v>
      </c>
      <c r="C480">
        <f t="shared" si="179"/>
        <v>8.6206896551724137E-3</v>
      </c>
      <c r="D480">
        <f t="shared" si="180"/>
        <v>4.0026843129897287</v>
      </c>
      <c r="E480" t="s">
        <v>65</v>
      </c>
      <c r="F480" s="1">
        <v>43924</v>
      </c>
      <c r="J480">
        <f t="shared" si="178"/>
        <v>86</v>
      </c>
    </row>
    <row r="481" spans="1:10" x14ac:dyDescent="0.25">
      <c r="A481">
        <v>45</v>
      </c>
      <c r="B481" s="11">
        <v>10156</v>
      </c>
      <c r="C481">
        <f t="shared" si="179"/>
        <v>9.3420791095209701E-3</v>
      </c>
      <c r="D481">
        <f t="shared" si="180"/>
        <v>4.0067226922016834</v>
      </c>
      <c r="E481" t="s">
        <v>65</v>
      </c>
      <c r="F481" s="1">
        <v>43925</v>
      </c>
      <c r="J481">
        <f t="shared" si="178"/>
        <v>94</v>
      </c>
    </row>
    <row r="482" spans="1:10" x14ac:dyDescent="0.25">
      <c r="A482">
        <v>46</v>
      </c>
      <c r="B482" s="11">
        <v>10237</v>
      </c>
      <c r="C482">
        <f t="shared" si="179"/>
        <v>7.9755809373769204E-3</v>
      </c>
      <c r="D482">
        <f t="shared" si="180"/>
        <v>4.010172703286778</v>
      </c>
      <c r="E482" t="s">
        <v>65</v>
      </c>
      <c r="F482" s="1">
        <v>43926</v>
      </c>
      <c r="J482">
        <f t="shared" si="178"/>
        <v>81</v>
      </c>
    </row>
    <row r="483" spans="1:10" x14ac:dyDescent="0.25">
      <c r="A483">
        <v>47</v>
      </c>
      <c r="B483" s="11">
        <v>10284</v>
      </c>
      <c r="C483">
        <f t="shared" si="179"/>
        <v>4.5911888248510307E-3</v>
      </c>
      <c r="D483">
        <f t="shared" si="180"/>
        <v>4.0121620679708228</v>
      </c>
      <c r="E483" t="s">
        <v>65</v>
      </c>
      <c r="F483" s="1">
        <v>43927</v>
      </c>
      <c r="J483">
        <f t="shared" si="178"/>
        <v>47</v>
      </c>
    </row>
    <row r="484" spans="1:10" x14ac:dyDescent="0.25">
      <c r="A484">
        <v>48</v>
      </c>
      <c r="B484" s="11">
        <v>10331</v>
      </c>
      <c r="C484">
        <f t="shared" si="179"/>
        <v>4.5702061454686894E-3</v>
      </c>
      <c r="D484">
        <f t="shared" si="180"/>
        <v>4.014142361545006</v>
      </c>
      <c r="E484" t="s">
        <v>65</v>
      </c>
      <c r="F484" s="1">
        <v>43928</v>
      </c>
      <c r="J484">
        <f t="shared" si="178"/>
        <v>47</v>
      </c>
    </row>
    <row r="485" spans="1:10" x14ac:dyDescent="0.25">
      <c r="A485">
        <v>49</v>
      </c>
      <c r="B485" s="11">
        <v>10384</v>
      </c>
      <c r="C485">
        <f t="shared" si="179"/>
        <v>5.1301906882199209E-3</v>
      </c>
      <c r="D485">
        <f t="shared" si="180"/>
        <v>4.0163646794562933</v>
      </c>
      <c r="E485" t="s">
        <v>65</v>
      </c>
      <c r="F485" s="1">
        <v>43929</v>
      </c>
      <c r="J485">
        <f t="shared" si="178"/>
        <v>53</v>
      </c>
    </row>
    <row r="486" spans="1:10" x14ac:dyDescent="0.25">
      <c r="A486">
        <v>50</v>
      </c>
      <c r="B486" s="11">
        <v>10423</v>
      </c>
      <c r="C486">
        <f t="shared" si="179"/>
        <v>3.7557781201848998E-3</v>
      </c>
      <c r="D486">
        <f t="shared" si="180"/>
        <v>4.0179927377664324</v>
      </c>
      <c r="E486" t="s">
        <v>65</v>
      </c>
      <c r="F486" s="1">
        <v>43930</v>
      </c>
      <c r="J486">
        <f t="shared" si="178"/>
        <v>39</v>
      </c>
    </row>
    <row r="487" spans="1:10" x14ac:dyDescent="0.25">
      <c r="A487">
        <v>51</v>
      </c>
      <c r="B487" s="11">
        <v>10450</v>
      </c>
      <c r="C487">
        <f t="shared" si="179"/>
        <v>2.590425021586875E-3</v>
      </c>
      <c r="D487">
        <f t="shared" si="180"/>
        <v>4.019116290447073</v>
      </c>
      <c r="E487" t="s">
        <v>65</v>
      </c>
      <c r="F487" s="1">
        <v>43931</v>
      </c>
      <c r="J487">
        <f t="shared" si="178"/>
        <v>27</v>
      </c>
    </row>
    <row r="488" spans="1:10" x14ac:dyDescent="0.25">
      <c r="A488">
        <v>52</v>
      </c>
      <c r="B488" s="11">
        <v>10480</v>
      </c>
      <c r="C488">
        <f t="shared" si="179"/>
        <v>2.8708133971291866E-3</v>
      </c>
      <c r="D488">
        <f t="shared" si="180"/>
        <v>4.0203612826477073</v>
      </c>
      <c r="E488" t="s">
        <v>65</v>
      </c>
      <c r="F488" s="1">
        <v>43932</v>
      </c>
      <c r="J488">
        <f t="shared" si="178"/>
        <v>30</v>
      </c>
    </row>
    <row r="489" spans="1:10" x14ac:dyDescent="0.25">
      <c r="A489">
        <v>53</v>
      </c>
      <c r="B489" s="11">
        <v>10512</v>
      </c>
      <c r="C489">
        <f t="shared" si="179"/>
        <v>3.0534351145038168E-3</v>
      </c>
      <c r="D489">
        <f t="shared" si="180"/>
        <v>4.0216853522157052</v>
      </c>
      <c r="E489" t="s">
        <v>65</v>
      </c>
      <c r="F489" s="1">
        <v>43933</v>
      </c>
      <c r="J489">
        <f t="shared" si="178"/>
        <v>32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4A35-E293-489D-8704-053092DFF779}">
  <dimension ref="A1:J226"/>
  <sheetViews>
    <sheetView topLeftCell="A25" workbookViewId="0">
      <selection activeCell="J15" sqref="J15"/>
    </sheetView>
  </sheetViews>
  <sheetFormatPr defaultRowHeight="15" x14ac:dyDescent="0.25"/>
  <cols>
    <col min="6" max="6" width="19.8554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12</v>
      </c>
      <c r="G1" t="s">
        <v>13</v>
      </c>
      <c r="H1" t="s">
        <v>62</v>
      </c>
      <c r="I1" t="s">
        <v>63</v>
      </c>
      <c r="J1" t="s">
        <v>64</v>
      </c>
    </row>
    <row r="2" spans="1:10" x14ac:dyDescent="0.25">
      <c r="A2">
        <v>1</v>
      </c>
      <c r="B2">
        <v>3089</v>
      </c>
      <c r="C2">
        <v>0</v>
      </c>
      <c r="D2">
        <f t="shared" ref="D2:D18" si="0">LOG(B2,10)</f>
        <v>3.4898179083014504</v>
      </c>
      <c r="E2" t="s">
        <v>4</v>
      </c>
      <c r="F2" s="1">
        <v>43894</v>
      </c>
      <c r="G2">
        <v>107</v>
      </c>
      <c r="H2">
        <f t="shared" ref="H2:H35" si="1">B2-I2-G2</f>
        <v>276</v>
      </c>
      <c r="I2">
        <v>2706</v>
      </c>
      <c r="J2" t="e">
        <f>B2-#REF!</f>
        <v>#REF!</v>
      </c>
    </row>
    <row r="3" spans="1:10" x14ac:dyDescent="0.25">
      <c r="A3">
        <v>2</v>
      </c>
      <c r="B3">
        <v>3858</v>
      </c>
      <c r="C3">
        <f t="shared" ref="C3:C56" si="2">(B3-B2)/B2</f>
        <v>0.24894787957267725</v>
      </c>
      <c r="D3">
        <f t="shared" si="0"/>
        <v>3.5863622233078649</v>
      </c>
      <c r="E3" t="s">
        <v>4</v>
      </c>
      <c r="F3" s="1">
        <v>43895</v>
      </c>
      <c r="G3">
        <v>148</v>
      </c>
      <c r="H3">
        <f t="shared" si="1"/>
        <v>414</v>
      </c>
      <c r="I3">
        <v>3296</v>
      </c>
      <c r="J3">
        <f t="shared" ref="J3:J58" si="3">B3-B2</f>
        <v>769</v>
      </c>
    </row>
    <row r="4" spans="1:10" x14ac:dyDescent="0.25">
      <c r="A4">
        <v>3</v>
      </c>
      <c r="B4">
        <v>4636</v>
      </c>
      <c r="C4">
        <f t="shared" si="2"/>
        <v>0.20165889061689996</v>
      </c>
      <c r="D4">
        <f t="shared" si="0"/>
        <v>3.6661434272915576</v>
      </c>
      <c r="E4" t="s">
        <v>4</v>
      </c>
      <c r="F4" s="1">
        <v>43896</v>
      </c>
      <c r="G4">
        <v>197</v>
      </c>
      <c r="H4">
        <f t="shared" si="1"/>
        <v>523</v>
      </c>
      <c r="I4">
        <v>3916</v>
      </c>
      <c r="J4">
        <f t="shared" si="3"/>
        <v>778</v>
      </c>
    </row>
    <row r="5" spans="1:10" x14ac:dyDescent="0.25">
      <c r="A5">
        <v>4</v>
      </c>
      <c r="B5">
        <v>5883</v>
      </c>
      <c r="C5">
        <f t="shared" si="2"/>
        <v>0.26898188093183778</v>
      </c>
      <c r="D5">
        <f t="shared" si="0"/>
        <v>3.7695988483874459</v>
      </c>
      <c r="E5" t="s">
        <v>4</v>
      </c>
      <c r="F5" s="1">
        <v>43897</v>
      </c>
      <c r="G5">
        <v>233</v>
      </c>
      <c r="H5">
        <f t="shared" si="1"/>
        <v>589</v>
      </c>
      <c r="I5">
        <v>5061</v>
      </c>
      <c r="J5">
        <f t="shared" si="3"/>
        <v>1247</v>
      </c>
    </row>
    <row r="6" spans="1:10" x14ac:dyDescent="0.25">
      <c r="A6">
        <v>5</v>
      </c>
      <c r="B6">
        <v>7375</v>
      </c>
      <c r="C6">
        <f t="shared" si="2"/>
        <v>0.25361210266870643</v>
      </c>
      <c r="D6">
        <f t="shared" si="0"/>
        <v>3.8677620246502005</v>
      </c>
      <c r="E6" t="s">
        <v>4</v>
      </c>
      <c r="F6" s="1">
        <v>43898</v>
      </c>
      <c r="G6">
        <v>366</v>
      </c>
      <c r="H6">
        <f t="shared" si="1"/>
        <v>622</v>
      </c>
      <c r="I6">
        <v>6387</v>
      </c>
      <c r="J6">
        <f t="shared" si="3"/>
        <v>1492</v>
      </c>
    </row>
    <row r="7" spans="1:10" x14ac:dyDescent="0.25">
      <c r="A7">
        <v>6</v>
      </c>
      <c r="B7">
        <v>9172</v>
      </c>
      <c r="C7">
        <f t="shared" si="2"/>
        <v>0.24366101694915254</v>
      </c>
      <c r="D7">
        <f t="shared" si="0"/>
        <v>3.9624640460579013</v>
      </c>
      <c r="E7" t="s">
        <v>4</v>
      </c>
      <c r="F7" s="1">
        <v>43899</v>
      </c>
      <c r="G7">
        <v>463</v>
      </c>
      <c r="H7">
        <f t="shared" si="1"/>
        <v>724</v>
      </c>
      <c r="I7">
        <v>7985</v>
      </c>
      <c r="J7">
        <f t="shared" si="3"/>
        <v>1797</v>
      </c>
    </row>
    <row r="8" spans="1:10" x14ac:dyDescent="0.25">
      <c r="A8">
        <v>7</v>
      </c>
      <c r="B8">
        <v>10149</v>
      </c>
      <c r="C8">
        <f t="shared" si="2"/>
        <v>0.10651984300043611</v>
      </c>
      <c r="D8">
        <f t="shared" si="0"/>
        <v>4.0064232525076431</v>
      </c>
      <c r="E8" t="s">
        <v>4</v>
      </c>
      <c r="F8" s="1">
        <v>43900</v>
      </c>
      <c r="G8">
        <v>631</v>
      </c>
      <c r="H8">
        <f t="shared" si="1"/>
        <v>1004</v>
      </c>
      <c r="I8">
        <v>8514</v>
      </c>
      <c r="J8">
        <f t="shared" si="3"/>
        <v>977</v>
      </c>
    </row>
    <row r="9" spans="1:10" x14ac:dyDescent="0.25">
      <c r="A9">
        <v>8</v>
      </c>
      <c r="B9">
        <v>12462</v>
      </c>
      <c r="C9">
        <f t="shared" si="2"/>
        <v>0.22790422701744015</v>
      </c>
      <c r="D9">
        <f t="shared" si="0"/>
        <v>4.0955877469187421</v>
      </c>
      <c r="E9" t="s">
        <v>4</v>
      </c>
      <c r="F9" s="1">
        <v>43901</v>
      </c>
      <c r="G9">
        <v>827</v>
      </c>
      <c r="H9">
        <f t="shared" si="1"/>
        <v>1045</v>
      </c>
      <c r="I9">
        <v>10590</v>
      </c>
      <c r="J9">
        <f t="shared" si="3"/>
        <v>2313</v>
      </c>
    </row>
    <row r="10" spans="1:10" x14ac:dyDescent="0.25">
      <c r="A10">
        <v>9</v>
      </c>
      <c r="B10">
        <v>15113</v>
      </c>
      <c r="C10">
        <f t="shared" si="2"/>
        <v>0.21272668913497031</v>
      </c>
      <c r="D10">
        <f t="shared" si="0"/>
        <v>4.1793506823484865</v>
      </c>
      <c r="E10" t="s">
        <v>4</v>
      </c>
      <c r="F10" s="1">
        <v>43902</v>
      </c>
      <c r="G10">
        <v>1016</v>
      </c>
      <c r="H10">
        <f t="shared" si="1"/>
        <v>1258</v>
      </c>
      <c r="I10">
        <v>12839</v>
      </c>
      <c r="J10">
        <f t="shared" si="3"/>
        <v>2651</v>
      </c>
    </row>
    <row r="11" spans="1:10" x14ac:dyDescent="0.25">
      <c r="A11">
        <v>10</v>
      </c>
      <c r="B11">
        <v>17660</v>
      </c>
      <c r="C11">
        <f t="shared" si="2"/>
        <v>0.16853040428769933</v>
      </c>
      <c r="D11">
        <f t="shared" si="0"/>
        <v>4.2469906992415494</v>
      </c>
      <c r="E11" t="s">
        <v>4</v>
      </c>
      <c r="F11" s="1">
        <v>43903</v>
      </c>
      <c r="G11">
        <v>1266</v>
      </c>
      <c r="H11">
        <f t="shared" si="1"/>
        <v>1439</v>
      </c>
      <c r="I11">
        <v>14955</v>
      </c>
      <c r="J11">
        <f t="shared" si="3"/>
        <v>2547</v>
      </c>
    </row>
    <row r="12" spans="1:10" x14ac:dyDescent="0.25">
      <c r="A12">
        <v>11</v>
      </c>
      <c r="B12">
        <v>21157</v>
      </c>
      <c r="C12">
        <f t="shared" si="2"/>
        <v>0.19801812004530012</v>
      </c>
      <c r="D12">
        <f t="shared" si="0"/>
        <v>4.3254540860562551</v>
      </c>
      <c r="E12" t="s">
        <v>4</v>
      </c>
      <c r="F12" s="1">
        <v>43904</v>
      </c>
      <c r="G12">
        <v>1441</v>
      </c>
      <c r="H12">
        <f t="shared" si="1"/>
        <v>1966</v>
      </c>
      <c r="I12">
        <v>17750</v>
      </c>
      <c r="J12">
        <f t="shared" si="3"/>
        <v>3497</v>
      </c>
    </row>
    <row r="13" spans="1:10" x14ac:dyDescent="0.25">
      <c r="A13">
        <v>12</v>
      </c>
      <c r="B13">
        <v>24747</v>
      </c>
      <c r="C13">
        <f t="shared" si="2"/>
        <v>0.16968379259819444</v>
      </c>
      <c r="D13">
        <f t="shared" si="0"/>
        <v>4.3935225583235376</v>
      </c>
      <c r="E13" t="s">
        <v>4</v>
      </c>
      <c r="F13" s="1">
        <v>43905</v>
      </c>
      <c r="G13">
        <v>1809</v>
      </c>
      <c r="H13">
        <f t="shared" si="1"/>
        <v>2335</v>
      </c>
      <c r="I13">
        <v>20603</v>
      </c>
      <c r="J13">
        <f t="shared" si="3"/>
        <v>3590</v>
      </c>
    </row>
    <row r="14" spans="1:10" x14ac:dyDescent="0.25">
      <c r="A14">
        <v>13</v>
      </c>
      <c r="B14">
        <v>27980</v>
      </c>
      <c r="C14">
        <f t="shared" si="2"/>
        <v>0.13064209803208471</v>
      </c>
      <c r="D14">
        <f t="shared" si="0"/>
        <v>4.4468477101558079</v>
      </c>
      <c r="E14" t="s">
        <v>4</v>
      </c>
      <c r="F14" s="1">
        <v>43906</v>
      </c>
      <c r="G14">
        <v>2158</v>
      </c>
      <c r="H14">
        <f t="shared" si="1"/>
        <v>2749</v>
      </c>
      <c r="I14">
        <v>23073</v>
      </c>
      <c r="J14">
        <f t="shared" si="3"/>
        <v>3233</v>
      </c>
    </row>
    <row r="15" spans="1:10" x14ac:dyDescent="0.25">
      <c r="A15">
        <v>14</v>
      </c>
      <c r="B15">
        <v>31506</v>
      </c>
      <c r="C15">
        <f t="shared" si="2"/>
        <v>0.12601858470335955</v>
      </c>
      <c r="D15">
        <f t="shared" si="0"/>
        <v>4.4983932686707</v>
      </c>
      <c r="E15" t="s">
        <v>4</v>
      </c>
      <c r="F15" s="1">
        <v>43907</v>
      </c>
      <c r="G15">
        <v>2503</v>
      </c>
      <c r="H15">
        <f t="shared" si="1"/>
        <v>2941</v>
      </c>
      <c r="I15">
        <v>26062</v>
      </c>
      <c r="J15">
        <f t="shared" si="3"/>
        <v>3526</v>
      </c>
    </row>
    <row r="16" spans="1:10" x14ac:dyDescent="0.25">
      <c r="A16">
        <v>15</v>
      </c>
      <c r="B16">
        <v>35713</v>
      </c>
      <c r="C16">
        <f t="shared" si="2"/>
        <v>0.13353012124674665</v>
      </c>
      <c r="D16">
        <f t="shared" si="0"/>
        <v>4.5528263337750019</v>
      </c>
      <c r="E16" t="s">
        <v>4</v>
      </c>
      <c r="F16" s="1">
        <v>43908</v>
      </c>
      <c r="G16">
        <v>2978</v>
      </c>
      <c r="H16">
        <f t="shared" si="1"/>
        <v>4025</v>
      </c>
      <c r="I16">
        <v>28710</v>
      </c>
      <c r="J16">
        <f t="shared" si="3"/>
        <v>4207</v>
      </c>
    </row>
    <row r="17" spans="1:10" x14ac:dyDescent="0.25">
      <c r="A17">
        <v>16</v>
      </c>
      <c r="B17">
        <v>41035</v>
      </c>
      <c r="C17">
        <f t="shared" si="2"/>
        <v>0.14902136476913169</v>
      </c>
      <c r="D17">
        <f t="shared" si="0"/>
        <v>4.613154437759265</v>
      </c>
      <c r="E17" t="s">
        <v>4</v>
      </c>
      <c r="F17" s="1">
        <v>43909</v>
      </c>
      <c r="G17">
        <v>3405</v>
      </c>
      <c r="H17">
        <f t="shared" si="1"/>
        <v>4440</v>
      </c>
      <c r="I17">
        <v>33190</v>
      </c>
      <c r="J17">
        <f t="shared" si="3"/>
        <v>5322</v>
      </c>
    </row>
    <row r="18" spans="1:10" x14ac:dyDescent="0.25">
      <c r="A18">
        <v>17</v>
      </c>
      <c r="B18">
        <v>47021</v>
      </c>
      <c r="C18">
        <f t="shared" si="2"/>
        <v>0.14587547215791397</v>
      </c>
      <c r="D18">
        <f t="shared" si="0"/>
        <v>4.6722918610684561</v>
      </c>
      <c r="E18" t="s">
        <v>4</v>
      </c>
      <c r="F18" s="1">
        <v>43910</v>
      </c>
      <c r="G18">
        <v>4032</v>
      </c>
      <c r="H18">
        <f t="shared" si="1"/>
        <v>5129</v>
      </c>
      <c r="I18">
        <v>37860</v>
      </c>
      <c r="J18">
        <f t="shared" si="3"/>
        <v>5986</v>
      </c>
    </row>
    <row r="19" spans="1:10" x14ac:dyDescent="0.25">
      <c r="A19">
        <v>18</v>
      </c>
      <c r="B19">
        <v>53578</v>
      </c>
      <c r="C19">
        <f t="shared" si="2"/>
        <v>0.1394483315965207</v>
      </c>
      <c r="D19">
        <f>LOG(B19,10)</f>
        <v>4.7289864979027367</v>
      </c>
      <c r="E19" t="s">
        <v>4</v>
      </c>
      <c r="F19" s="1">
        <v>43911</v>
      </c>
      <c r="G19">
        <v>4825</v>
      </c>
      <c r="H19">
        <f t="shared" si="1"/>
        <v>6072</v>
      </c>
      <c r="I19">
        <v>42681</v>
      </c>
      <c r="J19">
        <f t="shared" si="3"/>
        <v>6557</v>
      </c>
    </row>
    <row r="20" spans="1:10" x14ac:dyDescent="0.25">
      <c r="A20">
        <v>19</v>
      </c>
      <c r="B20">
        <v>59138</v>
      </c>
      <c r="C20">
        <f t="shared" si="2"/>
        <v>0.10377393706372018</v>
      </c>
      <c r="D20">
        <f>LOG(B20,10)</f>
        <v>4.7718666329454056</v>
      </c>
      <c r="E20" t="s">
        <v>4</v>
      </c>
      <c r="F20" s="1">
        <v>43912</v>
      </c>
      <c r="G20">
        <v>5476</v>
      </c>
      <c r="H20">
        <f t="shared" si="1"/>
        <v>7024</v>
      </c>
      <c r="I20">
        <v>46638</v>
      </c>
      <c r="J20">
        <f t="shared" si="3"/>
        <v>5560</v>
      </c>
    </row>
    <row r="21" spans="1:10" x14ac:dyDescent="0.25">
      <c r="A21">
        <v>20</v>
      </c>
      <c r="B21">
        <v>63927</v>
      </c>
      <c r="C21">
        <f t="shared" si="2"/>
        <v>8.0980080489702053E-2</v>
      </c>
      <c r="D21">
        <f t="shared" ref="D21" si="4">LOG(B21,10)</f>
        <v>4.8056843241113789</v>
      </c>
      <c r="E21" t="s">
        <v>4</v>
      </c>
      <c r="F21" s="1">
        <v>43913</v>
      </c>
      <c r="G21">
        <v>6077</v>
      </c>
      <c r="H21">
        <f t="shared" si="1"/>
        <v>7432</v>
      </c>
      <c r="I21">
        <v>50418</v>
      </c>
      <c r="J21">
        <f t="shared" si="3"/>
        <v>4789</v>
      </c>
    </row>
    <row r="22" spans="1:10" x14ac:dyDescent="0.25">
      <c r="A22">
        <v>21</v>
      </c>
      <c r="B22">
        <v>69176</v>
      </c>
      <c r="C22">
        <f t="shared" si="2"/>
        <v>8.2109280898524886E-2</v>
      </c>
      <c r="D22">
        <f>LOG(B22,10)</f>
        <v>4.8399554459675658</v>
      </c>
      <c r="E22" t="s">
        <v>4</v>
      </c>
      <c r="F22" s="1">
        <v>43914</v>
      </c>
      <c r="G22">
        <v>6820</v>
      </c>
      <c r="H22">
        <f t="shared" si="1"/>
        <v>8326</v>
      </c>
      <c r="I22">
        <v>54030</v>
      </c>
      <c r="J22">
        <f t="shared" si="3"/>
        <v>5249</v>
      </c>
    </row>
    <row r="23" spans="1:10" x14ac:dyDescent="0.25">
      <c r="A23">
        <v>22</v>
      </c>
      <c r="B23">
        <v>74386</v>
      </c>
      <c r="C23">
        <f t="shared" si="2"/>
        <v>7.5315138198219042E-2</v>
      </c>
      <c r="D23">
        <f t="shared" ref="D23:D71" si="5">LOG(B23,10)</f>
        <v>4.8714912057760804</v>
      </c>
      <c r="E23" t="s">
        <v>4</v>
      </c>
      <c r="F23" s="1">
        <v>43915</v>
      </c>
      <c r="G23">
        <v>7503</v>
      </c>
      <c r="H23">
        <f t="shared" si="1"/>
        <v>9362</v>
      </c>
      <c r="I23">
        <v>57521</v>
      </c>
      <c r="J23">
        <f t="shared" si="3"/>
        <v>5210</v>
      </c>
    </row>
    <row r="24" spans="1:10" x14ac:dyDescent="0.25">
      <c r="A24">
        <v>23</v>
      </c>
      <c r="B24">
        <v>80589</v>
      </c>
      <c r="C24">
        <f t="shared" si="2"/>
        <v>8.3389347457854979E-2</v>
      </c>
      <c r="D24">
        <f t="shared" si="5"/>
        <v>4.9062757668011088</v>
      </c>
      <c r="E24" t="s">
        <v>4</v>
      </c>
      <c r="F24" s="1">
        <v>43916</v>
      </c>
      <c r="G24">
        <v>8215</v>
      </c>
      <c r="H24">
        <f t="shared" si="1"/>
        <v>10361</v>
      </c>
      <c r="I24">
        <v>62013</v>
      </c>
      <c r="J24">
        <f t="shared" si="3"/>
        <v>6203</v>
      </c>
    </row>
    <row r="25" spans="1:10" x14ac:dyDescent="0.25">
      <c r="A25">
        <v>24</v>
      </c>
      <c r="B25">
        <v>86498</v>
      </c>
      <c r="C25">
        <f t="shared" si="2"/>
        <v>7.3322661901748382E-2</v>
      </c>
      <c r="D25">
        <f t="shared" si="5"/>
        <v>4.9370060658578145</v>
      </c>
      <c r="E25" t="s">
        <v>4</v>
      </c>
      <c r="F25" s="1">
        <v>43917</v>
      </c>
      <c r="G25">
        <v>9134</v>
      </c>
      <c r="H25">
        <f t="shared" si="1"/>
        <v>10950</v>
      </c>
      <c r="I25">
        <v>66414</v>
      </c>
      <c r="J25">
        <f t="shared" si="3"/>
        <v>5909</v>
      </c>
    </row>
    <row r="26" spans="1:10" x14ac:dyDescent="0.25">
      <c r="A26">
        <v>25</v>
      </c>
      <c r="B26">
        <v>92472</v>
      </c>
      <c r="C26">
        <f t="shared" si="2"/>
        <v>6.9065180697819598E-2</v>
      </c>
      <c r="D26">
        <f t="shared" si="5"/>
        <v>4.9660102507246062</v>
      </c>
      <c r="E26" t="s">
        <v>4</v>
      </c>
      <c r="F26" s="1">
        <v>43918</v>
      </c>
      <c r="G26">
        <v>10023</v>
      </c>
      <c r="H26">
        <f t="shared" si="1"/>
        <v>12384</v>
      </c>
      <c r="I26">
        <v>70065</v>
      </c>
      <c r="J26">
        <f t="shared" si="3"/>
        <v>5974</v>
      </c>
    </row>
    <row r="27" spans="1:10" x14ac:dyDescent="0.25">
      <c r="A27">
        <v>26</v>
      </c>
      <c r="B27">
        <v>97689</v>
      </c>
      <c r="C27">
        <f t="shared" si="2"/>
        <v>5.6417077601868676E-2</v>
      </c>
      <c r="D27">
        <f t="shared" si="5"/>
        <v>4.9898456639413444</v>
      </c>
      <c r="E27" t="s">
        <v>4</v>
      </c>
      <c r="F27" s="1">
        <v>43919</v>
      </c>
      <c r="G27">
        <v>10779</v>
      </c>
      <c r="H27">
        <f t="shared" si="1"/>
        <v>13030</v>
      </c>
      <c r="I27">
        <v>73880</v>
      </c>
      <c r="J27">
        <f t="shared" si="3"/>
        <v>5217</v>
      </c>
    </row>
    <row r="28" spans="1:10" x14ac:dyDescent="0.25">
      <c r="A28">
        <v>27</v>
      </c>
      <c r="B28">
        <v>101739</v>
      </c>
      <c r="C28">
        <f t="shared" si="2"/>
        <v>4.1458096612719958E-2</v>
      </c>
      <c r="D28">
        <f t="shared" si="5"/>
        <v>5.0074874646043952</v>
      </c>
      <c r="E28" t="s">
        <v>4</v>
      </c>
      <c r="F28" s="1">
        <v>43920</v>
      </c>
      <c r="G28">
        <v>11591</v>
      </c>
      <c r="H28">
        <f t="shared" si="1"/>
        <v>14620</v>
      </c>
      <c r="I28">
        <v>75528</v>
      </c>
      <c r="J28">
        <f t="shared" si="3"/>
        <v>4050</v>
      </c>
    </row>
    <row r="29" spans="1:10" x14ac:dyDescent="0.25">
      <c r="A29">
        <v>28</v>
      </c>
      <c r="B29">
        <v>105792</v>
      </c>
      <c r="C29">
        <f t="shared" si="2"/>
        <v>3.9837230560552002E-2</v>
      </c>
      <c r="D29">
        <f t="shared" si="5"/>
        <v>5.0244528275553346</v>
      </c>
      <c r="E29" t="s">
        <v>4</v>
      </c>
      <c r="F29" s="1">
        <v>43921</v>
      </c>
      <c r="G29">
        <v>12428</v>
      </c>
      <c r="H29">
        <f t="shared" si="1"/>
        <v>15729</v>
      </c>
      <c r="I29">
        <v>77635</v>
      </c>
      <c r="J29">
        <f t="shared" si="3"/>
        <v>4053</v>
      </c>
    </row>
    <row r="30" spans="1:10" x14ac:dyDescent="0.25">
      <c r="A30">
        <v>29</v>
      </c>
      <c r="B30">
        <v>110574</v>
      </c>
      <c r="C30">
        <f t="shared" si="2"/>
        <v>4.5201905626134305E-2</v>
      </c>
      <c r="D30">
        <f t="shared" si="5"/>
        <v>5.0436530204228687</v>
      </c>
      <c r="E30" t="s">
        <v>4</v>
      </c>
      <c r="F30" s="1">
        <v>43922</v>
      </c>
      <c r="G30">
        <v>13155</v>
      </c>
      <c r="H30">
        <f t="shared" si="1"/>
        <v>16847</v>
      </c>
      <c r="I30">
        <v>80572</v>
      </c>
      <c r="J30">
        <f t="shared" si="3"/>
        <v>4782</v>
      </c>
    </row>
    <row r="31" spans="1:10" x14ac:dyDescent="0.25">
      <c r="A31">
        <v>30</v>
      </c>
      <c r="B31">
        <v>115242</v>
      </c>
      <c r="C31">
        <f t="shared" si="2"/>
        <v>4.2216072494438116E-2</v>
      </c>
      <c r="D31">
        <f t="shared" si="5"/>
        <v>5.061610786760637</v>
      </c>
      <c r="E31" t="s">
        <v>4</v>
      </c>
      <c r="F31" s="1">
        <v>43923</v>
      </c>
      <c r="G31">
        <v>13915</v>
      </c>
      <c r="H31">
        <f t="shared" si="1"/>
        <v>18278</v>
      </c>
      <c r="I31">
        <v>83049</v>
      </c>
      <c r="J31">
        <f t="shared" si="3"/>
        <v>4668</v>
      </c>
    </row>
    <row r="32" spans="1:10" x14ac:dyDescent="0.25">
      <c r="A32">
        <v>31</v>
      </c>
      <c r="B32">
        <v>119827</v>
      </c>
      <c r="C32">
        <f t="shared" si="2"/>
        <v>3.9785841967338295E-2</v>
      </c>
      <c r="D32">
        <f t="shared" si="5"/>
        <v>5.078554686415881</v>
      </c>
      <c r="E32" t="s">
        <v>4</v>
      </c>
      <c r="F32" s="1">
        <v>43924</v>
      </c>
      <c r="G32">
        <v>14681</v>
      </c>
      <c r="H32">
        <f t="shared" si="1"/>
        <v>19758</v>
      </c>
      <c r="I32">
        <v>85388</v>
      </c>
      <c r="J32">
        <f t="shared" si="3"/>
        <v>4585</v>
      </c>
    </row>
    <row r="33" spans="1:10" x14ac:dyDescent="0.25">
      <c r="A33">
        <v>32</v>
      </c>
      <c r="B33">
        <v>124634</v>
      </c>
      <c r="C33">
        <f t="shared" si="2"/>
        <v>4.0116167474776136E-2</v>
      </c>
      <c r="D33">
        <f t="shared" si="5"/>
        <v>5.0956365334798654</v>
      </c>
      <c r="E33" t="s">
        <v>4</v>
      </c>
      <c r="F33" s="1">
        <v>43925</v>
      </c>
      <c r="G33">
        <v>15362</v>
      </c>
      <c r="H33">
        <f t="shared" si="1"/>
        <v>20998</v>
      </c>
      <c r="I33">
        <v>88274</v>
      </c>
      <c r="J33">
        <f t="shared" si="3"/>
        <v>4807</v>
      </c>
    </row>
    <row r="34" spans="1:10" x14ac:dyDescent="0.25">
      <c r="A34">
        <v>33</v>
      </c>
      <c r="B34">
        <v>128948</v>
      </c>
      <c r="C34">
        <f t="shared" si="2"/>
        <v>3.4613347882600252E-2</v>
      </c>
      <c r="D34">
        <f t="shared" si="5"/>
        <v>5.1104146105631392</v>
      </c>
      <c r="E34" t="s">
        <v>4</v>
      </c>
      <c r="F34" s="1">
        <v>43926</v>
      </c>
      <c r="G34">
        <v>15887</v>
      </c>
      <c r="H34">
        <f t="shared" si="1"/>
        <v>21815</v>
      </c>
      <c r="I34">
        <v>91246</v>
      </c>
      <c r="J34">
        <f t="shared" si="3"/>
        <v>4314</v>
      </c>
    </row>
    <row r="35" spans="1:10" x14ac:dyDescent="0.25">
      <c r="A35">
        <v>34</v>
      </c>
      <c r="B35">
        <v>132547</v>
      </c>
      <c r="C35">
        <f t="shared" si="2"/>
        <v>2.7910475540527963E-2</v>
      </c>
      <c r="D35">
        <f t="shared" si="5"/>
        <v>5.122369902584464</v>
      </c>
      <c r="E35" t="s">
        <v>4</v>
      </c>
      <c r="F35" s="1">
        <v>43927</v>
      </c>
      <c r="G35">
        <v>16523</v>
      </c>
      <c r="H35">
        <f t="shared" si="1"/>
        <v>22837</v>
      </c>
      <c r="I35">
        <v>93187</v>
      </c>
      <c r="J35">
        <f t="shared" si="3"/>
        <v>3599</v>
      </c>
    </row>
    <row r="36" spans="1:10" x14ac:dyDescent="0.25">
      <c r="A36">
        <v>35</v>
      </c>
      <c r="B36">
        <v>135586</v>
      </c>
      <c r="C36">
        <f t="shared" si="2"/>
        <v>2.2927716206326814E-2</v>
      </c>
      <c r="D36">
        <f t="shared" si="5"/>
        <v>5.1322148485528816</v>
      </c>
      <c r="E36" t="s">
        <v>4</v>
      </c>
      <c r="F36" s="1">
        <v>43928</v>
      </c>
      <c r="G36">
        <v>17127</v>
      </c>
      <c r="H36">
        <f>B36-I36-G36</f>
        <v>24392</v>
      </c>
      <c r="I36">
        <v>94067</v>
      </c>
      <c r="J36">
        <f t="shared" si="3"/>
        <v>3039</v>
      </c>
    </row>
    <row r="37" spans="1:10" x14ac:dyDescent="0.25">
      <c r="A37">
        <v>36</v>
      </c>
      <c r="B37">
        <v>139422</v>
      </c>
      <c r="C37">
        <f t="shared" si="2"/>
        <v>2.8292006549348752E-2</v>
      </c>
      <c r="D37">
        <f t="shared" si="5"/>
        <v>5.1443313083727578</v>
      </c>
      <c r="E37" t="s">
        <v>4</v>
      </c>
      <c r="F37" s="1">
        <v>43929</v>
      </c>
      <c r="G37">
        <v>17669</v>
      </c>
      <c r="H37">
        <f t="shared" ref="H37:H39" si="6">B37-I37-G37</f>
        <v>26491</v>
      </c>
      <c r="I37">
        <v>95262</v>
      </c>
      <c r="J37">
        <f t="shared" si="3"/>
        <v>3836</v>
      </c>
    </row>
    <row r="38" spans="1:10" x14ac:dyDescent="0.25">
      <c r="A38">
        <v>37</v>
      </c>
      <c r="B38">
        <v>143626</v>
      </c>
      <c r="C38">
        <f t="shared" si="2"/>
        <v>3.0153060492605185E-2</v>
      </c>
      <c r="D38">
        <f t="shared" si="5"/>
        <v>5.1572330654942178</v>
      </c>
      <c r="E38" t="s">
        <v>4</v>
      </c>
      <c r="F38" s="1">
        <v>43930</v>
      </c>
      <c r="G38">
        <v>18279</v>
      </c>
      <c r="H38">
        <f t="shared" si="6"/>
        <v>28470</v>
      </c>
      <c r="I38">
        <v>96877</v>
      </c>
      <c r="J38">
        <f t="shared" si="3"/>
        <v>4204</v>
      </c>
    </row>
    <row r="39" spans="1:10" x14ac:dyDescent="0.25">
      <c r="A39">
        <v>38</v>
      </c>
      <c r="B39">
        <v>147577</v>
      </c>
      <c r="C39">
        <f t="shared" si="2"/>
        <v>2.7508946848063719E-2</v>
      </c>
      <c r="D39">
        <f t="shared" si="5"/>
        <v>5.1690186775993343</v>
      </c>
      <c r="E39" t="s">
        <v>4</v>
      </c>
      <c r="F39" s="1">
        <v>43931</v>
      </c>
      <c r="G39">
        <v>18849</v>
      </c>
      <c r="H39">
        <f t="shared" si="6"/>
        <v>30455</v>
      </c>
      <c r="I39">
        <v>98273</v>
      </c>
      <c r="J39">
        <f t="shared" si="3"/>
        <v>3951</v>
      </c>
    </row>
    <row r="40" spans="1:10" x14ac:dyDescent="0.25">
      <c r="A40">
        <v>39</v>
      </c>
      <c r="B40">
        <v>152271</v>
      </c>
      <c r="C40">
        <f t="shared" si="2"/>
        <v>3.1807124416406353E-2</v>
      </c>
      <c r="D40">
        <f t="shared" si="5"/>
        <v>5.182617199861232</v>
      </c>
      <c r="E40" t="s">
        <v>4</v>
      </c>
      <c r="F40" s="1">
        <v>43932</v>
      </c>
      <c r="G40">
        <v>19468</v>
      </c>
      <c r="H40">
        <f>B40-I40-G40</f>
        <v>32534</v>
      </c>
      <c r="I40">
        <v>100269</v>
      </c>
      <c r="J40">
        <f t="shared" si="3"/>
        <v>4694</v>
      </c>
    </row>
    <row r="41" spans="1:10" x14ac:dyDescent="0.25">
      <c r="A41">
        <v>40</v>
      </c>
      <c r="B41">
        <v>156363</v>
      </c>
      <c r="C41">
        <f t="shared" si="2"/>
        <v>2.6873140650550662E-2</v>
      </c>
      <c r="D41">
        <f t="shared" si="5"/>
        <v>5.1941339942681841</v>
      </c>
      <c r="E41" t="s">
        <v>4</v>
      </c>
      <c r="F41" s="1">
        <v>43933</v>
      </c>
      <c r="G41">
        <v>19899</v>
      </c>
      <c r="H41">
        <v>34211</v>
      </c>
      <c r="J41">
        <f t="shared" si="3"/>
        <v>4092</v>
      </c>
    </row>
    <row r="42" spans="1:10" x14ac:dyDescent="0.25">
      <c r="A42">
        <v>41</v>
      </c>
      <c r="B42">
        <v>159516</v>
      </c>
      <c r="C42">
        <f t="shared" si="2"/>
        <v>2.0164616949022468E-2</v>
      </c>
      <c r="D42">
        <f t="shared" si="5"/>
        <v>5.2028042507988985</v>
      </c>
      <c r="E42" t="s">
        <v>4</v>
      </c>
      <c r="F42" s="1">
        <v>43934</v>
      </c>
      <c r="G42">
        <v>20465</v>
      </c>
      <c r="H42">
        <v>35435</v>
      </c>
      <c r="J42">
        <f t="shared" si="3"/>
        <v>3153</v>
      </c>
    </row>
    <row r="43" spans="1:10" x14ac:dyDescent="0.25">
      <c r="A43">
        <v>42</v>
      </c>
      <c r="B43">
        <v>162488</v>
      </c>
      <c r="C43">
        <f t="shared" si="2"/>
        <v>1.8631359863587351E-2</v>
      </c>
      <c r="D43">
        <f t="shared" si="5"/>
        <v>5.2108212931535505</v>
      </c>
      <c r="E43" t="s">
        <v>4</v>
      </c>
      <c r="F43" s="1">
        <v>43935</v>
      </c>
      <c r="G43">
        <v>21067</v>
      </c>
      <c r="H43">
        <f>B43-I43-G43</f>
        <v>37130</v>
      </c>
      <c r="I43">
        <v>104291</v>
      </c>
      <c r="J43">
        <f t="shared" si="3"/>
        <v>2972</v>
      </c>
    </row>
    <row r="44" spans="1:10" x14ac:dyDescent="0.25">
      <c r="A44">
        <v>43</v>
      </c>
      <c r="B44">
        <v>165155</v>
      </c>
      <c r="C44">
        <f t="shared" si="2"/>
        <v>1.641351976761361E-2</v>
      </c>
      <c r="D44">
        <f t="shared" si="5"/>
        <v>5.2178917263140745</v>
      </c>
      <c r="E44" t="s">
        <v>4</v>
      </c>
      <c r="F44" s="1">
        <v>43936</v>
      </c>
      <c r="G44">
        <v>21645</v>
      </c>
      <c r="H44">
        <v>38092</v>
      </c>
      <c r="J44">
        <f t="shared" si="3"/>
        <v>2667</v>
      </c>
    </row>
    <row r="45" spans="1:10" x14ac:dyDescent="0.25">
      <c r="A45">
        <v>44</v>
      </c>
      <c r="B45">
        <v>168941</v>
      </c>
      <c r="C45">
        <f t="shared" si="2"/>
        <v>2.2923919953982623E-2</v>
      </c>
      <c r="D45">
        <f t="shared" si="5"/>
        <v>5.2277350605415265</v>
      </c>
      <c r="E45" t="s">
        <v>4</v>
      </c>
      <c r="F45" s="1">
        <v>43937</v>
      </c>
      <c r="G45">
        <v>22170</v>
      </c>
      <c r="H45">
        <v>40164</v>
      </c>
      <c r="J45">
        <f t="shared" si="3"/>
        <v>3786</v>
      </c>
    </row>
    <row r="46" spans="1:10" x14ac:dyDescent="0.25">
      <c r="A46">
        <v>45</v>
      </c>
      <c r="B46">
        <v>172434</v>
      </c>
      <c r="C46">
        <f t="shared" si="2"/>
        <v>2.0675857251940027E-2</v>
      </c>
      <c r="D46">
        <f t="shared" si="5"/>
        <v>5.2366229027678743</v>
      </c>
      <c r="E46" t="s">
        <v>4</v>
      </c>
      <c r="F46" s="1">
        <v>43938</v>
      </c>
      <c r="G46">
        <v>22745</v>
      </c>
      <c r="H46">
        <v>42727</v>
      </c>
      <c r="J46">
        <f t="shared" si="3"/>
        <v>3493</v>
      </c>
    </row>
    <row r="47" spans="1:10" x14ac:dyDescent="0.25">
      <c r="A47">
        <v>46</v>
      </c>
      <c r="B47">
        <v>175925</v>
      </c>
      <c r="C47">
        <f t="shared" si="2"/>
        <v>2.0245427235927951E-2</v>
      </c>
      <c r="D47">
        <f t="shared" si="5"/>
        <v>5.2453275596994331</v>
      </c>
      <c r="E47" t="s">
        <v>4</v>
      </c>
      <c r="F47" s="1">
        <v>43939</v>
      </c>
      <c r="G47">
        <v>23227</v>
      </c>
      <c r="H47">
        <f>B47-I47-G47</f>
        <v>44927</v>
      </c>
      <c r="I47">
        <v>107771</v>
      </c>
      <c r="J47">
        <f t="shared" si="3"/>
        <v>3491</v>
      </c>
    </row>
    <row r="48" spans="1:10" x14ac:dyDescent="0.25">
      <c r="A48">
        <v>47</v>
      </c>
      <c r="B48">
        <v>178972</v>
      </c>
      <c r="C48">
        <f t="shared" si="2"/>
        <v>1.731988063095069E-2</v>
      </c>
      <c r="D48">
        <f t="shared" si="5"/>
        <v>5.2527850913336742</v>
      </c>
      <c r="E48" t="s">
        <v>4</v>
      </c>
      <c r="F48" s="1">
        <v>43940</v>
      </c>
      <c r="G48">
        <v>23660</v>
      </c>
      <c r="H48">
        <f>B48-I48-G48</f>
        <v>47055</v>
      </c>
      <c r="I48">
        <v>108257</v>
      </c>
      <c r="J48">
        <f t="shared" si="3"/>
        <v>3047</v>
      </c>
    </row>
    <row r="49" spans="1:10" x14ac:dyDescent="0.25">
      <c r="A49">
        <v>48</v>
      </c>
      <c r="B49">
        <v>181228</v>
      </c>
      <c r="C49">
        <f t="shared" si="2"/>
        <v>1.2605323737791387E-2</v>
      </c>
      <c r="D49">
        <f t="shared" si="5"/>
        <v>5.2582252976788553</v>
      </c>
      <c r="E49" t="s">
        <v>4</v>
      </c>
      <c r="F49" s="1">
        <v>43941</v>
      </c>
      <c r="G49">
        <v>24114</v>
      </c>
      <c r="H49">
        <f>B49-I49-G49</f>
        <v>48877</v>
      </c>
      <c r="I49">
        <v>108237</v>
      </c>
      <c r="J49">
        <f t="shared" si="3"/>
        <v>2256</v>
      </c>
    </row>
    <row r="50" spans="1:10" x14ac:dyDescent="0.25">
      <c r="A50">
        <v>49</v>
      </c>
      <c r="B50">
        <v>183957</v>
      </c>
      <c r="C50">
        <f t="shared" si="2"/>
        <v>1.5058379499856535E-2</v>
      </c>
      <c r="D50">
        <f t="shared" si="5"/>
        <v>5.2647163184162986</v>
      </c>
      <c r="E50" t="s">
        <v>4</v>
      </c>
      <c r="F50" s="1">
        <v>43942</v>
      </c>
      <c r="G50">
        <v>24648</v>
      </c>
      <c r="H50">
        <v>51600</v>
      </c>
      <c r="J50">
        <f t="shared" si="3"/>
        <v>2729</v>
      </c>
    </row>
    <row r="51" spans="1:10" x14ac:dyDescent="0.25">
      <c r="A51">
        <v>50</v>
      </c>
      <c r="B51">
        <v>187327</v>
      </c>
      <c r="C51">
        <f t="shared" si="2"/>
        <v>1.8319498578472142E-2</v>
      </c>
      <c r="D51">
        <f t="shared" si="5"/>
        <v>5.2726003780475406</v>
      </c>
      <c r="E51" t="s">
        <v>4</v>
      </c>
      <c r="F51" s="1">
        <v>43943</v>
      </c>
      <c r="G51">
        <v>25085</v>
      </c>
      <c r="H51">
        <v>52085</v>
      </c>
      <c r="J51">
        <f t="shared" si="3"/>
        <v>3370</v>
      </c>
    </row>
    <row r="52" spans="1:10" x14ac:dyDescent="0.25">
      <c r="A52">
        <v>51</v>
      </c>
      <c r="B52">
        <v>189973</v>
      </c>
      <c r="C52">
        <f t="shared" si="2"/>
        <v>1.4125032696834947E-2</v>
      </c>
      <c r="D52">
        <f t="shared" si="5"/>
        <v>5.2786918810357228</v>
      </c>
      <c r="E52" t="s">
        <v>4</v>
      </c>
      <c r="F52" s="1">
        <v>43944</v>
      </c>
      <c r="G52">
        <v>25549</v>
      </c>
      <c r="H52">
        <f>B52-I52-G52</f>
        <v>57576</v>
      </c>
      <c r="I52">
        <v>106848</v>
      </c>
      <c r="J52">
        <f t="shared" si="3"/>
        <v>2646</v>
      </c>
    </row>
    <row r="53" spans="1:10" x14ac:dyDescent="0.25">
      <c r="A53">
        <v>52</v>
      </c>
      <c r="B53">
        <v>192994</v>
      </c>
      <c r="C53">
        <f t="shared" si="2"/>
        <v>1.5902259794812947E-2</v>
      </c>
      <c r="D53">
        <f t="shared" si="5"/>
        <v>5.2855438074150456</v>
      </c>
      <c r="E53" t="s">
        <v>4</v>
      </c>
      <c r="F53" s="1">
        <v>43945</v>
      </c>
      <c r="G53">
        <v>25969</v>
      </c>
      <c r="H53">
        <f>B53-I53-G53</f>
        <v>61566</v>
      </c>
      <c r="I53">
        <v>105459</v>
      </c>
      <c r="J53">
        <f t="shared" si="3"/>
        <v>3021</v>
      </c>
    </row>
    <row r="54" spans="1:10" x14ac:dyDescent="0.25">
      <c r="A54">
        <v>53</v>
      </c>
      <c r="B54">
        <v>195351</v>
      </c>
      <c r="C54">
        <f t="shared" si="2"/>
        <v>1.2212814906162887E-2</v>
      </c>
      <c r="D54">
        <f t="shared" si="5"/>
        <v>5.2908156387160128</v>
      </c>
      <c r="E54" t="s">
        <v>4</v>
      </c>
      <c r="F54" s="1">
        <v>43946</v>
      </c>
      <c r="G54">
        <v>26384</v>
      </c>
      <c r="H54">
        <v>52570</v>
      </c>
      <c r="J54">
        <f t="shared" si="3"/>
        <v>2357</v>
      </c>
    </row>
    <row r="55" spans="1:10" x14ac:dyDescent="0.25">
      <c r="A55">
        <v>54</v>
      </c>
      <c r="B55">
        <v>197675</v>
      </c>
      <c r="C55">
        <f t="shared" si="2"/>
        <v>1.1896534955029665E-2</v>
      </c>
      <c r="D55">
        <f t="shared" si="5"/>
        <v>5.2959517474695392</v>
      </c>
      <c r="E55" t="s">
        <v>4</v>
      </c>
      <c r="F55" s="1">
        <v>43947</v>
      </c>
      <c r="G55">
        <v>26644</v>
      </c>
      <c r="H55">
        <v>53055</v>
      </c>
      <c r="J55">
        <f t="shared" si="3"/>
        <v>2324</v>
      </c>
    </row>
    <row r="56" spans="1:10" x14ac:dyDescent="0.25">
      <c r="A56">
        <v>55</v>
      </c>
      <c r="B56">
        <v>199414</v>
      </c>
      <c r="C56">
        <f t="shared" si="2"/>
        <v>8.7972682433286962E-3</v>
      </c>
      <c r="D56">
        <f t="shared" si="5"/>
        <v>5.2997556449952556</v>
      </c>
      <c r="E56" t="s">
        <v>4</v>
      </c>
      <c r="F56" s="1">
        <v>43948</v>
      </c>
      <c r="G56">
        <v>26977</v>
      </c>
      <c r="H56">
        <v>66624</v>
      </c>
      <c r="J56">
        <f t="shared" si="3"/>
        <v>1739</v>
      </c>
    </row>
    <row r="57" spans="1:10" x14ac:dyDescent="0.25">
      <c r="A57">
        <v>56</v>
      </c>
      <c r="B57">
        <v>201505</v>
      </c>
      <c r="C57">
        <f t="shared" ref="C57:C58" si="7">(B57-B56)/B56</f>
        <v>1.0485723168884832E-2</v>
      </c>
      <c r="D57">
        <f t="shared" si="5"/>
        <v>5.304285826881439</v>
      </c>
      <c r="E57" t="s">
        <v>4</v>
      </c>
      <c r="F57" s="1">
        <v>43949</v>
      </c>
      <c r="G57">
        <v>27359</v>
      </c>
      <c r="H57">
        <v>68941</v>
      </c>
      <c r="J57">
        <f t="shared" si="3"/>
        <v>2091</v>
      </c>
    </row>
    <row r="58" spans="1:10" x14ac:dyDescent="0.25">
      <c r="A58">
        <v>57</v>
      </c>
      <c r="B58">
        <v>203591</v>
      </c>
      <c r="C58">
        <f t="shared" si="7"/>
        <v>1.0352100444157714E-2</v>
      </c>
      <c r="D58">
        <f t="shared" si="5"/>
        <v>5.3087585755471904</v>
      </c>
      <c r="E58" t="s">
        <v>4</v>
      </c>
      <c r="F58" s="1">
        <v>43950</v>
      </c>
      <c r="G58">
        <v>27682</v>
      </c>
      <c r="H58">
        <v>71252</v>
      </c>
      <c r="J58">
        <f t="shared" si="3"/>
        <v>2086</v>
      </c>
    </row>
    <row r="59" spans="1:10" x14ac:dyDescent="0.25">
      <c r="A59">
        <v>1</v>
      </c>
      <c r="B59">
        <v>6411</v>
      </c>
      <c r="C59">
        <v>0</v>
      </c>
      <c r="D59">
        <f t="shared" si="5"/>
        <v>3.8069257768837312</v>
      </c>
      <c r="E59" t="s">
        <v>6</v>
      </c>
      <c r="F59" s="1">
        <v>43907</v>
      </c>
      <c r="G59">
        <v>109</v>
      </c>
      <c r="H59">
        <f t="shared" ref="H59:H84" si="8">B59-I59-G59</f>
        <v>175</v>
      </c>
      <c r="I59">
        <v>6127</v>
      </c>
      <c r="J59" t="e">
        <f>B59-#REF!</f>
        <v>#REF!</v>
      </c>
    </row>
    <row r="60" spans="1:10" x14ac:dyDescent="0.25">
      <c r="A60">
        <v>2</v>
      </c>
      <c r="B60">
        <v>9259</v>
      </c>
      <c r="C60">
        <f t="shared" ref="C60:C102" si="9">(B60-B59)/B59</f>
        <v>0.44423646856964594</v>
      </c>
      <c r="D60">
        <f t="shared" si="5"/>
        <v>3.96656408409731</v>
      </c>
      <c r="E60" t="s">
        <v>6</v>
      </c>
      <c r="F60" s="1">
        <v>43908</v>
      </c>
      <c r="G60">
        <v>150</v>
      </c>
      <c r="H60">
        <f t="shared" si="8"/>
        <v>169</v>
      </c>
      <c r="I60">
        <v>8940</v>
      </c>
      <c r="J60">
        <f t="shared" ref="J60:J105" si="10">B60-B59</f>
        <v>2848</v>
      </c>
    </row>
    <row r="61" spans="1:10" x14ac:dyDescent="0.25">
      <c r="A61">
        <v>3</v>
      </c>
      <c r="B61">
        <v>13789</v>
      </c>
      <c r="C61">
        <f t="shared" si="9"/>
        <v>0.48925369910357491</v>
      </c>
      <c r="D61">
        <f t="shared" si="5"/>
        <v>4.1395327715979393</v>
      </c>
      <c r="E61" t="s">
        <v>6</v>
      </c>
      <c r="F61" s="1">
        <v>43909</v>
      </c>
      <c r="G61">
        <v>207</v>
      </c>
      <c r="H61">
        <f t="shared" si="8"/>
        <v>118</v>
      </c>
      <c r="I61">
        <v>13464</v>
      </c>
      <c r="J61">
        <f t="shared" si="10"/>
        <v>4530</v>
      </c>
    </row>
    <row r="62" spans="1:10" x14ac:dyDescent="0.25">
      <c r="A62">
        <v>4</v>
      </c>
      <c r="B62">
        <v>19383</v>
      </c>
      <c r="C62">
        <f t="shared" si="9"/>
        <v>0.40568569149321926</v>
      </c>
      <c r="D62">
        <f t="shared" si="5"/>
        <v>4.287420995759831</v>
      </c>
      <c r="E62" t="s">
        <v>6</v>
      </c>
      <c r="F62" s="1">
        <v>43910</v>
      </c>
      <c r="G62">
        <v>256</v>
      </c>
      <c r="H62">
        <f t="shared" si="8"/>
        <v>162</v>
      </c>
      <c r="I62">
        <v>18965</v>
      </c>
      <c r="J62">
        <f t="shared" si="10"/>
        <v>5594</v>
      </c>
    </row>
    <row r="63" spans="1:10" x14ac:dyDescent="0.25">
      <c r="A63">
        <v>5</v>
      </c>
      <c r="B63">
        <v>24207</v>
      </c>
      <c r="C63">
        <f t="shared" si="9"/>
        <v>0.24887788268069957</v>
      </c>
      <c r="D63">
        <f t="shared" si="5"/>
        <v>4.3839409701862078</v>
      </c>
      <c r="E63" t="s">
        <v>6</v>
      </c>
      <c r="F63" s="1">
        <v>43911</v>
      </c>
      <c r="G63">
        <v>302</v>
      </c>
      <c r="H63">
        <f t="shared" si="8"/>
        <v>185</v>
      </c>
      <c r="I63">
        <v>23720</v>
      </c>
      <c r="J63">
        <f t="shared" si="10"/>
        <v>4824</v>
      </c>
    </row>
    <row r="64" spans="1:10" x14ac:dyDescent="0.25">
      <c r="A64">
        <v>6</v>
      </c>
      <c r="B64">
        <v>33546</v>
      </c>
      <c r="C64">
        <f t="shared" si="9"/>
        <v>0.38579749659189488</v>
      </c>
      <c r="D64">
        <f t="shared" si="5"/>
        <v>4.5256407426423158</v>
      </c>
      <c r="E64" t="s">
        <v>6</v>
      </c>
      <c r="F64" s="1">
        <v>43912</v>
      </c>
      <c r="G64">
        <v>419</v>
      </c>
      <c r="H64">
        <f t="shared" si="8"/>
        <v>127</v>
      </c>
      <c r="I64">
        <v>33000</v>
      </c>
      <c r="J64">
        <f t="shared" si="10"/>
        <v>9339</v>
      </c>
    </row>
    <row r="65" spans="1:10" x14ac:dyDescent="0.25">
      <c r="A65">
        <v>7</v>
      </c>
      <c r="B65">
        <v>43781</v>
      </c>
      <c r="C65">
        <f t="shared" si="9"/>
        <v>0.30510344005246526</v>
      </c>
      <c r="D65">
        <f t="shared" si="5"/>
        <v>4.6412856770473994</v>
      </c>
      <c r="E65" t="s">
        <v>6</v>
      </c>
      <c r="F65" s="1">
        <v>43913</v>
      </c>
      <c r="G65">
        <v>520</v>
      </c>
      <c r="H65">
        <f>B65-I65-G65</f>
        <v>331</v>
      </c>
      <c r="I65">
        <v>42930</v>
      </c>
      <c r="J65">
        <f t="shared" si="10"/>
        <v>10235</v>
      </c>
    </row>
    <row r="66" spans="1:10" x14ac:dyDescent="0.25">
      <c r="A66">
        <v>8</v>
      </c>
      <c r="B66">
        <v>54856</v>
      </c>
      <c r="C66">
        <f t="shared" si="9"/>
        <v>0.25296361435325826</v>
      </c>
      <c r="D66">
        <f t="shared" si="5"/>
        <v>4.7392241364573184</v>
      </c>
      <c r="E66" t="s">
        <v>6</v>
      </c>
      <c r="F66" s="1">
        <v>43914</v>
      </c>
      <c r="G66">
        <v>780</v>
      </c>
      <c r="H66">
        <f t="shared" si="8"/>
        <v>379</v>
      </c>
      <c r="I66">
        <v>53697</v>
      </c>
      <c r="J66">
        <f t="shared" si="10"/>
        <v>11075</v>
      </c>
    </row>
    <row r="67" spans="1:10" x14ac:dyDescent="0.25">
      <c r="A67">
        <v>9</v>
      </c>
      <c r="B67">
        <v>68211</v>
      </c>
      <c r="C67">
        <f t="shared" si="9"/>
        <v>0.24345559282485052</v>
      </c>
      <c r="D67">
        <f t="shared" si="5"/>
        <v>4.8338544165051758</v>
      </c>
      <c r="E67" t="s">
        <v>6</v>
      </c>
      <c r="F67" s="1">
        <v>43915</v>
      </c>
      <c r="G67">
        <v>910</v>
      </c>
      <c r="H67">
        <f t="shared" si="8"/>
        <v>511</v>
      </c>
      <c r="I67">
        <v>66790</v>
      </c>
      <c r="J67">
        <f t="shared" si="10"/>
        <v>13355</v>
      </c>
    </row>
    <row r="68" spans="1:10" x14ac:dyDescent="0.25">
      <c r="A68">
        <v>10</v>
      </c>
      <c r="B68">
        <v>85435</v>
      </c>
      <c r="C68">
        <f t="shared" si="9"/>
        <v>0.25251059213323362</v>
      </c>
      <c r="D68">
        <f t="shared" si="5"/>
        <v>4.931635823767464</v>
      </c>
      <c r="E68" t="s">
        <v>6</v>
      </c>
      <c r="F68" s="1">
        <v>43916</v>
      </c>
      <c r="G68">
        <v>1177</v>
      </c>
      <c r="H68">
        <f t="shared" si="8"/>
        <v>1986</v>
      </c>
      <c r="I68">
        <v>82272</v>
      </c>
      <c r="J68">
        <f t="shared" si="10"/>
        <v>17224</v>
      </c>
    </row>
    <row r="69" spans="1:10" x14ac:dyDescent="0.25">
      <c r="A69">
        <v>11</v>
      </c>
      <c r="B69">
        <v>104126</v>
      </c>
      <c r="C69">
        <f t="shared" si="9"/>
        <v>0.21877450693509687</v>
      </c>
      <c r="D69">
        <f t="shared" si="5"/>
        <v>5.0175591852901995</v>
      </c>
      <c r="E69" t="s">
        <v>6</v>
      </c>
      <c r="F69" s="1">
        <v>43917</v>
      </c>
      <c r="G69">
        <v>1693</v>
      </c>
      <c r="H69">
        <f t="shared" si="8"/>
        <v>2524</v>
      </c>
      <c r="I69">
        <v>99909</v>
      </c>
      <c r="J69">
        <f t="shared" si="10"/>
        <v>18691</v>
      </c>
    </row>
    <row r="70" spans="1:10" x14ac:dyDescent="0.25">
      <c r="A70">
        <v>12</v>
      </c>
      <c r="B70">
        <v>123578</v>
      </c>
      <c r="C70">
        <f t="shared" si="9"/>
        <v>0.18681213145612047</v>
      </c>
      <c r="D70">
        <f t="shared" si="5"/>
        <v>5.0919411622655764</v>
      </c>
      <c r="E70" t="s">
        <v>6</v>
      </c>
      <c r="F70" s="1">
        <v>43918</v>
      </c>
      <c r="G70">
        <v>2008</v>
      </c>
      <c r="H70">
        <f t="shared" si="8"/>
        <v>3443</v>
      </c>
      <c r="I70">
        <v>118127</v>
      </c>
      <c r="J70">
        <f t="shared" si="10"/>
        <v>19452</v>
      </c>
    </row>
    <row r="71" spans="1:10" x14ac:dyDescent="0.25">
      <c r="A71">
        <v>13</v>
      </c>
      <c r="B71">
        <v>143491</v>
      </c>
      <c r="C71">
        <f t="shared" si="9"/>
        <v>0.16113709559954037</v>
      </c>
      <c r="D71">
        <f t="shared" si="5"/>
        <v>5.1568246622343787</v>
      </c>
      <c r="E71" t="s">
        <v>6</v>
      </c>
      <c r="F71" s="1">
        <v>43919</v>
      </c>
      <c r="G71">
        <v>2484</v>
      </c>
      <c r="H71">
        <f t="shared" si="8"/>
        <v>4658</v>
      </c>
      <c r="I71">
        <v>136349</v>
      </c>
      <c r="J71">
        <f t="shared" si="10"/>
        <v>19913</v>
      </c>
    </row>
    <row r="72" spans="1:10" x14ac:dyDescent="0.25">
      <c r="A72">
        <v>14</v>
      </c>
      <c r="B72">
        <v>163788</v>
      </c>
      <c r="C72">
        <f t="shared" si="9"/>
        <v>0.14145138022593751</v>
      </c>
      <c r="D72">
        <f t="shared" ref="D72:D124" si="11">LOG(B72,10)</f>
        <v>5.2142820798133434</v>
      </c>
      <c r="E72" t="s">
        <v>6</v>
      </c>
      <c r="F72" s="1">
        <v>43920</v>
      </c>
      <c r="G72">
        <v>2953</v>
      </c>
      <c r="H72">
        <f t="shared" si="8"/>
        <v>5694</v>
      </c>
      <c r="I72">
        <v>155141</v>
      </c>
      <c r="J72">
        <f t="shared" si="10"/>
        <v>20297</v>
      </c>
    </row>
    <row r="73" spans="1:10" x14ac:dyDescent="0.25">
      <c r="A73">
        <v>15</v>
      </c>
      <c r="B73">
        <v>188530</v>
      </c>
      <c r="C73">
        <f t="shared" si="9"/>
        <v>0.15106112779935038</v>
      </c>
      <c r="D73">
        <f t="shared" si="11"/>
        <v>5.2753804675274338</v>
      </c>
      <c r="E73" t="s">
        <v>6</v>
      </c>
      <c r="F73" s="1">
        <v>43921</v>
      </c>
      <c r="G73">
        <v>3756</v>
      </c>
      <c r="H73">
        <f t="shared" si="8"/>
        <v>7548</v>
      </c>
      <c r="I73">
        <v>177226</v>
      </c>
      <c r="J73">
        <f t="shared" si="10"/>
        <v>24742</v>
      </c>
    </row>
    <row r="74" spans="1:10" x14ac:dyDescent="0.25">
      <c r="A74">
        <v>16</v>
      </c>
      <c r="B74">
        <v>215003</v>
      </c>
      <c r="C74">
        <f t="shared" si="9"/>
        <v>0.14041797061475628</v>
      </c>
      <c r="D74">
        <f t="shared" si="11"/>
        <v>5.3324445197963302</v>
      </c>
      <c r="E74" t="s">
        <v>6</v>
      </c>
      <c r="F74" s="1">
        <v>43922</v>
      </c>
      <c r="G74">
        <v>4713</v>
      </c>
      <c r="H74">
        <f t="shared" si="8"/>
        <v>9267</v>
      </c>
      <c r="I74">
        <v>201023</v>
      </c>
      <c r="J74">
        <f t="shared" si="10"/>
        <v>26473</v>
      </c>
    </row>
    <row r="75" spans="1:10" x14ac:dyDescent="0.25">
      <c r="A75">
        <v>17</v>
      </c>
      <c r="B75">
        <v>244877</v>
      </c>
      <c r="C75">
        <f t="shared" si="9"/>
        <v>0.13894689841537095</v>
      </c>
      <c r="D75">
        <f t="shared" si="11"/>
        <v>5.3889479960591142</v>
      </c>
      <c r="E75" t="s">
        <v>6</v>
      </c>
      <c r="F75" s="1">
        <v>43923</v>
      </c>
      <c r="G75">
        <v>5807</v>
      </c>
      <c r="H75">
        <f t="shared" si="8"/>
        <v>10672</v>
      </c>
      <c r="I75">
        <v>228398</v>
      </c>
      <c r="J75">
        <f t="shared" si="10"/>
        <v>29874</v>
      </c>
    </row>
    <row r="76" spans="1:10" x14ac:dyDescent="0.25">
      <c r="A76">
        <v>18</v>
      </c>
      <c r="B76">
        <v>277161</v>
      </c>
      <c r="C76">
        <f t="shared" si="9"/>
        <v>0.13183761643600664</v>
      </c>
      <c r="D76">
        <f t="shared" si="11"/>
        <v>5.4427321196035647</v>
      </c>
      <c r="E76" t="s">
        <v>6</v>
      </c>
      <c r="F76" s="1">
        <v>43924</v>
      </c>
      <c r="G76">
        <v>7391</v>
      </c>
      <c r="H76">
        <f t="shared" si="8"/>
        <v>12013</v>
      </c>
      <c r="I76">
        <v>257757</v>
      </c>
      <c r="J76">
        <f t="shared" si="10"/>
        <v>32284</v>
      </c>
    </row>
    <row r="77" spans="1:10" x14ac:dyDescent="0.25">
      <c r="A77">
        <v>19</v>
      </c>
      <c r="B77">
        <v>311357</v>
      </c>
      <c r="C77">
        <f t="shared" si="9"/>
        <v>0.12337955195716568</v>
      </c>
      <c r="D77">
        <f t="shared" si="11"/>
        <v>5.493258634076045</v>
      </c>
      <c r="E77" t="s">
        <v>6</v>
      </c>
      <c r="F77" s="1">
        <v>43925</v>
      </c>
      <c r="G77">
        <v>8344</v>
      </c>
      <c r="H77">
        <f t="shared" si="8"/>
        <v>14932</v>
      </c>
      <c r="I77">
        <v>288081</v>
      </c>
      <c r="J77">
        <f t="shared" si="10"/>
        <v>34196</v>
      </c>
    </row>
    <row r="78" spans="1:10" x14ac:dyDescent="0.25">
      <c r="A78">
        <v>20</v>
      </c>
      <c r="B78">
        <v>336673</v>
      </c>
      <c r="C78">
        <f t="shared" si="9"/>
        <v>8.1308594314564955E-2</v>
      </c>
      <c r="D78">
        <f t="shared" si="11"/>
        <v>5.5272082888823295</v>
      </c>
      <c r="E78" t="s">
        <v>6</v>
      </c>
      <c r="F78" s="1">
        <v>43926</v>
      </c>
      <c r="G78">
        <v>9536</v>
      </c>
      <c r="H78">
        <f t="shared" si="8"/>
        <v>18057</v>
      </c>
      <c r="I78">
        <v>309080</v>
      </c>
      <c r="J78">
        <f t="shared" si="10"/>
        <v>25316</v>
      </c>
    </row>
    <row r="79" spans="1:10" x14ac:dyDescent="0.25">
      <c r="A79">
        <v>21</v>
      </c>
      <c r="B79">
        <v>367004</v>
      </c>
      <c r="C79">
        <f t="shared" si="9"/>
        <v>9.0090384438312548E-2</v>
      </c>
      <c r="D79">
        <f t="shared" si="11"/>
        <v>5.5646707976811376</v>
      </c>
      <c r="E79" t="s">
        <v>6</v>
      </c>
      <c r="F79" s="1">
        <v>43927</v>
      </c>
      <c r="G79">
        <v>10859</v>
      </c>
      <c r="H79">
        <f t="shared" si="8"/>
        <v>19683</v>
      </c>
      <c r="I79">
        <v>336462</v>
      </c>
      <c r="J79">
        <f t="shared" si="10"/>
        <v>30331</v>
      </c>
    </row>
    <row r="80" spans="1:10" x14ac:dyDescent="0.25">
      <c r="A80">
        <v>22</v>
      </c>
      <c r="B80">
        <v>400335</v>
      </c>
      <c r="C80">
        <f t="shared" si="9"/>
        <v>9.0819173632984931E-2</v>
      </c>
      <c r="D80">
        <f t="shared" si="11"/>
        <v>5.6024235607331097</v>
      </c>
      <c r="E80" t="s">
        <v>6</v>
      </c>
      <c r="F80" s="1">
        <v>43928</v>
      </c>
      <c r="G80">
        <v>12841</v>
      </c>
      <c r="H80">
        <f t="shared" si="8"/>
        <v>21674</v>
      </c>
      <c r="I80">
        <v>365820</v>
      </c>
      <c r="J80">
        <f t="shared" si="10"/>
        <v>33331</v>
      </c>
    </row>
    <row r="81" spans="1:10" x14ac:dyDescent="0.25">
      <c r="A81">
        <v>23</v>
      </c>
      <c r="B81">
        <v>434927</v>
      </c>
      <c r="C81">
        <f t="shared" si="9"/>
        <v>8.6407633606854259E-2</v>
      </c>
      <c r="D81">
        <f t="shared" si="11"/>
        <v>5.6384163692358893</v>
      </c>
      <c r="E81" t="s">
        <v>6</v>
      </c>
      <c r="F81" s="1">
        <v>43929</v>
      </c>
      <c r="G81">
        <v>14473</v>
      </c>
      <c r="H81">
        <f t="shared" si="8"/>
        <v>22638</v>
      </c>
      <c r="I81">
        <v>397816</v>
      </c>
      <c r="J81">
        <f t="shared" si="10"/>
        <v>34592</v>
      </c>
    </row>
    <row r="82" spans="1:10" x14ac:dyDescent="0.25">
      <c r="A82">
        <v>24</v>
      </c>
      <c r="B82">
        <v>469124</v>
      </c>
      <c r="C82">
        <f t="shared" si="9"/>
        <v>7.8626987977292742E-2</v>
      </c>
      <c r="D82">
        <f t="shared" si="11"/>
        <v>5.6712876516658604</v>
      </c>
      <c r="E82" t="s">
        <v>6</v>
      </c>
      <c r="F82" s="1">
        <v>43930</v>
      </c>
      <c r="G82">
        <v>16712</v>
      </c>
      <c r="H82">
        <f t="shared" si="8"/>
        <v>25924</v>
      </c>
      <c r="I82">
        <v>426488</v>
      </c>
      <c r="J82">
        <f t="shared" si="10"/>
        <v>34197</v>
      </c>
    </row>
    <row r="83" spans="1:10" x14ac:dyDescent="0.25">
      <c r="A83">
        <v>25</v>
      </c>
      <c r="B83">
        <v>502876</v>
      </c>
      <c r="C83">
        <f t="shared" si="9"/>
        <v>7.1946862663176472E-2</v>
      </c>
      <c r="D83">
        <f t="shared" si="11"/>
        <v>5.7014609092015895</v>
      </c>
      <c r="E83" t="s">
        <v>6</v>
      </c>
      <c r="F83" s="1">
        <v>43931</v>
      </c>
      <c r="G83">
        <v>18747</v>
      </c>
      <c r="H83">
        <f t="shared" si="8"/>
        <v>27314</v>
      </c>
      <c r="I83">
        <v>456815</v>
      </c>
      <c r="J83">
        <f t="shared" si="10"/>
        <v>33752</v>
      </c>
    </row>
    <row r="84" spans="1:10" x14ac:dyDescent="0.25">
      <c r="A84">
        <v>26</v>
      </c>
      <c r="B84">
        <v>539942</v>
      </c>
      <c r="C84">
        <f t="shared" si="9"/>
        <v>7.3708031403367832E-2</v>
      </c>
      <c r="D84">
        <f t="shared" si="11"/>
        <v>5.7323471108733495</v>
      </c>
      <c r="E84" t="s">
        <v>6</v>
      </c>
      <c r="F84" s="1">
        <v>43932</v>
      </c>
      <c r="G84">
        <v>24062</v>
      </c>
      <c r="H84">
        <f t="shared" si="8"/>
        <v>34031</v>
      </c>
      <c r="I84">
        <v>481849</v>
      </c>
      <c r="J84">
        <f t="shared" si="10"/>
        <v>37066</v>
      </c>
    </row>
    <row r="85" spans="1:10" x14ac:dyDescent="0.25">
      <c r="A85">
        <v>27</v>
      </c>
      <c r="B85">
        <v>567708</v>
      </c>
      <c r="C85">
        <f t="shared" si="9"/>
        <v>5.1424041841531126E-2</v>
      </c>
      <c r="D85">
        <f t="shared" si="11"/>
        <v>5.7541250142384035</v>
      </c>
      <c r="E85" t="s">
        <v>6</v>
      </c>
      <c r="F85" s="1">
        <v>43933</v>
      </c>
      <c r="G85">
        <v>25789</v>
      </c>
      <c r="H85">
        <v>31976</v>
      </c>
      <c r="J85">
        <f t="shared" si="10"/>
        <v>27766</v>
      </c>
    </row>
    <row r="86" spans="1:10" x14ac:dyDescent="0.25">
      <c r="A86">
        <v>28</v>
      </c>
      <c r="B86">
        <v>594693</v>
      </c>
      <c r="C86">
        <f t="shared" si="9"/>
        <v>4.7533238918599001E-2</v>
      </c>
      <c r="D86">
        <f t="shared" si="11"/>
        <v>5.7742928265449045</v>
      </c>
      <c r="E86" t="s">
        <v>6</v>
      </c>
      <c r="F86" s="1">
        <v>43934</v>
      </c>
      <c r="G86">
        <v>27515</v>
      </c>
      <c r="H86">
        <f>B86-I86-G86</f>
        <v>40825</v>
      </c>
      <c r="I86">
        <v>526353</v>
      </c>
      <c r="J86">
        <f t="shared" si="10"/>
        <v>26985</v>
      </c>
    </row>
    <row r="87" spans="1:10" x14ac:dyDescent="0.25">
      <c r="A87">
        <v>29</v>
      </c>
      <c r="B87">
        <v>621953</v>
      </c>
      <c r="C87">
        <f t="shared" si="9"/>
        <v>4.583877731871739E-2</v>
      </c>
      <c r="D87">
        <f t="shared" si="11"/>
        <v>5.7937575669868391</v>
      </c>
      <c r="E87" t="s">
        <v>6</v>
      </c>
      <c r="F87" s="1">
        <v>43935</v>
      </c>
      <c r="G87">
        <v>30081</v>
      </c>
      <c r="H87">
        <f>B87-I87-G87</f>
        <v>42853</v>
      </c>
      <c r="I87">
        <v>549019</v>
      </c>
      <c r="J87">
        <f t="shared" si="10"/>
        <v>27260</v>
      </c>
    </row>
    <row r="88" spans="1:10" x14ac:dyDescent="0.25">
      <c r="A88">
        <v>30</v>
      </c>
      <c r="B88">
        <v>652474</v>
      </c>
      <c r="C88">
        <f t="shared" si="9"/>
        <v>4.9072839909124963E-2</v>
      </c>
      <c r="D88">
        <f t="shared" si="11"/>
        <v>5.8145632104447964</v>
      </c>
      <c r="E88" t="s">
        <v>6</v>
      </c>
      <c r="F88" s="1">
        <v>43936</v>
      </c>
      <c r="G88">
        <v>32712</v>
      </c>
      <c r="H88">
        <v>48131</v>
      </c>
      <c r="J88">
        <f t="shared" si="10"/>
        <v>30521</v>
      </c>
    </row>
    <row r="89" spans="1:10" x14ac:dyDescent="0.25">
      <c r="A89">
        <v>31</v>
      </c>
      <c r="B89">
        <v>682454</v>
      </c>
      <c r="C89">
        <f t="shared" si="9"/>
        <v>4.5948191039029911E-2</v>
      </c>
      <c r="D89">
        <f t="shared" si="11"/>
        <v>5.8340733835964063</v>
      </c>
      <c r="E89" t="s">
        <v>6</v>
      </c>
      <c r="F89" s="1">
        <v>43937</v>
      </c>
      <c r="G89">
        <v>34905</v>
      </c>
      <c r="H89">
        <v>57256</v>
      </c>
      <c r="J89">
        <f t="shared" si="10"/>
        <v>29980</v>
      </c>
    </row>
    <row r="90" spans="1:10" x14ac:dyDescent="0.25">
      <c r="A90">
        <v>32</v>
      </c>
      <c r="B90">
        <v>714822</v>
      </c>
      <c r="C90">
        <f t="shared" si="9"/>
        <v>4.7428837694555234E-2</v>
      </c>
      <c r="D90">
        <f t="shared" si="11"/>
        <v>5.8541979102739701</v>
      </c>
      <c r="E90" t="s">
        <v>6</v>
      </c>
      <c r="F90" s="1">
        <v>43938</v>
      </c>
      <c r="G90">
        <v>37448</v>
      </c>
      <c r="H90">
        <f>B90-I90-G90</f>
        <v>65296</v>
      </c>
      <c r="I90">
        <v>612078</v>
      </c>
      <c r="J90">
        <f t="shared" si="10"/>
        <v>32368</v>
      </c>
    </row>
    <row r="91" spans="1:10" x14ac:dyDescent="0.25">
      <c r="A91">
        <v>33</v>
      </c>
      <c r="B91">
        <v>743901</v>
      </c>
      <c r="C91">
        <f t="shared" si="9"/>
        <v>4.0680057412894398E-2</v>
      </c>
      <c r="D91">
        <f t="shared" si="11"/>
        <v>5.8715151425155998</v>
      </c>
      <c r="E91" t="s">
        <v>6</v>
      </c>
      <c r="F91" s="1">
        <v>43939</v>
      </c>
      <c r="G91">
        <v>39331</v>
      </c>
      <c r="H91">
        <f>B91-I91-G91</f>
        <v>73061</v>
      </c>
      <c r="I91">
        <v>631509</v>
      </c>
      <c r="J91">
        <f t="shared" si="10"/>
        <v>29079</v>
      </c>
    </row>
    <row r="92" spans="1:10" x14ac:dyDescent="0.25">
      <c r="A92">
        <v>34</v>
      </c>
      <c r="B92">
        <v>770084</v>
      </c>
      <c r="C92">
        <f t="shared" si="9"/>
        <v>3.5196887757914026E-2</v>
      </c>
      <c r="D92">
        <f t="shared" si="11"/>
        <v>5.8865381001682824</v>
      </c>
      <c r="E92" t="s">
        <v>6</v>
      </c>
      <c r="F92" s="1">
        <v>43940</v>
      </c>
      <c r="G92">
        <v>40901</v>
      </c>
      <c r="H92">
        <f>B92-I92-G92</f>
        <v>76309</v>
      </c>
      <c r="I92">
        <v>652874</v>
      </c>
      <c r="J92">
        <f t="shared" si="10"/>
        <v>26183</v>
      </c>
    </row>
    <row r="93" spans="1:10" x14ac:dyDescent="0.25">
      <c r="A93">
        <v>35</v>
      </c>
      <c r="B93">
        <v>798227</v>
      </c>
      <c r="C93">
        <f t="shared" si="9"/>
        <v>3.6545363882381665E-2</v>
      </c>
      <c r="D93">
        <f t="shared" si="11"/>
        <v>5.9021264136919198</v>
      </c>
      <c r="E93" t="s">
        <v>6</v>
      </c>
      <c r="F93" s="1">
        <v>43941</v>
      </c>
      <c r="G93">
        <v>42853</v>
      </c>
      <c r="H93">
        <f>B93-I93-G93</f>
        <v>77518</v>
      </c>
      <c r="I93">
        <v>677856</v>
      </c>
      <c r="J93">
        <f t="shared" si="10"/>
        <v>28143</v>
      </c>
    </row>
    <row r="94" spans="1:10" x14ac:dyDescent="0.25">
      <c r="A94">
        <v>36</v>
      </c>
      <c r="B94">
        <v>824332</v>
      </c>
      <c r="C94">
        <f t="shared" si="9"/>
        <v>3.2703729640816456E-2</v>
      </c>
      <c r="D94">
        <f t="shared" si="11"/>
        <v>5.9161021591833522</v>
      </c>
      <c r="E94" t="s">
        <v>6</v>
      </c>
      <c r="F94" s="1">
        <v>43942</v>
      </c>
      <c r="G94">
        <v>45536</v>
      </c>
      <c r="H94">
        <v>82923</v>
      </c>
      <c r="J94">
        <f t="shared" si="10"/>
        <v>26105</v>
      </c>
    </row>
    <row r="95" spans="1:10" x14ac:dyDescent="0.25">
      <c r="A95">
        <v>37</v>
      </c>
      <c r="B95">
        <v>854542</v>
      </c>
      <c r="C95">
        <f t="shared" si="9"/>
        <v>3.6647855475706391E-2</v>
      </c>
      <c r="D95">
        <f t="shared" si="11"/>
        <v>5.9317334127793808</v>
      </c>
      <c r="E95" t="s">
        <v>6</v>
      </c>
      <c r="F95" s="1">
        <v>43943</v>
      </c>
      <c r="G95">
        <v>47894</v>
      </c>
      <c r="H95">
        <v>83910</v>
      </c>
      <c r="J95">
        <f t="shared" si="10"/>
        <v>30210</v>
      </c>
    </row>
    <row r="96" spans="1:10" x14ac:dyDescent="0.25">
      <c r="A96">
        <v>38</v>
      </c>
      <c r="B96">
        <v>886442</v>
      </c>
      <c r="C96">
        <f t="shared" si="9"/>
        <v>3.7329938142303128E-2</v>
      </c>
      <c r="D96">
        <f t="shared" si="11"/>
        <v>5.9476503249296098</v>
      </c>
      <c r="E96" t="s">
        <v>6</v>
      </c>
      <c r="F96" s="1">
        <v>43944</v>
      </c>
      <c r="G96">
        <v>50236</v>
      </c>
      <c r="H96">
        <f>B96-I96-G96</f>
        <v>85922</v>
      </c>
      <c r="I96">
        <v>750284</v>
      </c>
      <c r="J96">
        <f t="shared" si="10"/>
        <v>31900</v>
      </c>
    </row>
    <row r="97" spans="1:10" x14ac:dyDescent="0.25">
      <c r="A97">
        <v>39</v>
      </c>
      <c r="B97">
        <v>925232</v>
      </c>
      <c r="C97">
        <f t="shared" si="9"/>
        <v>4.3759208160263165E-2</v>
      </c>
      <c r="D97">
        <f t="shared" si="11"/>
        <v>5.9662506448325745</v>
      </c>
      <c r="E97" t="s">
        <v>6</v>
      </c>
      <c r="F97" s="1">
        <v>43945</v>
      </c>
      <c r="G97">
        <v>52191</v>
      </c>
      <c r="H97">
        <f>B97-I97-G97</f>
        <v>50329</v>
      </c>
      <c r="I97">
        <v>822712</v>
      </c>
      <c r="J97">
        <f t="shared" si="10"/>
        <v>38790</v>
      </c>
    </row>
    <row r="98" spans="1:10" x14ac:dyDescent="0.25">
      <c r="A98">
        <v>40</v>
      </c>
      <c r="B98">
        <v>960651</v>
      </c>
      <c r="C98">
        <f t="shared" si="9"/>
        <v>3.8281209469624919E-2</v>
      </c>
      <c r="D98">
        <f t="shared" si="11"/>
        <v>5.9825656391743065</v>
      </c>
      <c r="E98" t="s">
        <v>6</v>
      </c>
      <c r="F98" s="1">
        <v>43946</v>
      </c>
      <c r="G98">
        <v>54256</v>
      </c>
      <c r="H98">
        <v>84897</v>
      </c>
      <c r="J98">
        <f t="shared" si="10"/>
        <v>35419</v>
      </c>
    </row>
    <row r="99" spans="1:10" x14ac:dyDescent="0.25">
      <c r="A99">
        <v>41</v>
      </c>
      <c r="B99">
        <v>987160</v>
      </c>
      <c r="C99">
        <f t="shared" si="9"/>
        <v>2.759482892330305E-2</v>
      </c>
      <c r="D99">
        <f t="shared" si="11"/>
        <v>5.9943875493115053</v>
      </c>
      <c r="E99" t="s">
        <v>6</v>
      </c>
      <c r="F99" s="1">
        <v>43947</v>
      </c>
      <c r="G99">
        <v>55413</v>
      </c>
      <c r="H99">
        <v>118735</v>
      </c>
      <c r="J99">
        <f t="shared" si="10"/>
        <v>26509</v>
      </c>
    </row>
    <row r="100" spans="1:10" x14ac:dyDescent="0.25">
      <c r="A100">
        <v>42</v>
      </c>
      <c r="B100">
        <v>1004942</v>
      </c>
      <c r="C100">
        <f t="shared" si="9"/>
        <v>1.8013290651971312E-2</v>
      </c>
      <c r="D100">
        <f t="shared" si="11"/>
        <v>6.002140997272102</v>
      </c>
      <c r="E100" t="s">
        <v>6</v>
      </c>
      <c r="F100" s="1">
        <v>43948</v>
      </c>
      <c r="G100">
        <v>56527</v>
      </c>
      <c r="H100">
        <v>137591</v>
      </c>
      <c r="J100">
        <f t="shared" si="10"/>
        <v>17782</v>
      </c>
    </row>
    <row r="101" spans="1:10" x14ac:dyDescent="0.25">
      <c r="A101">
        <v>43</v>
      </c>
      <c r="B101">
        <v>1035765</v>
      </c>
      <c r="C101">
        <f t="shared" si="9"/>
        <v>3.0671421833299833E-2</v>
      </c>
      <c r="D101">
        <f t="shared" si="11"/>
        <v>6.015261231490058</v>
      </c>
      <c r="E101" t="s">
        <v>6</v>
      </c>
      <c r="F101" s="1">
        <v>43949</v>
      </c>
      <c r="G101">
        <v>59266</v>
      </c>
      <c r="H101">
        <v>140138</v>
      </c>
      <c r="J101">
        <f t="shared" si="10"/>
        <v>30823</v>
      </c>
    </row>
    <row r="102" spans="1:10" x14ac:dyDescent="0.25">
      <c r="A102">
        <v>44</v>
      </c>
      <c r="B102">
        <v>1055455</v>
      </c>
      <c r="C102">
        <f t="shared" si="9"/>
        <v>1.901010364320092E-2</v>
      </c>
      <c r="D102">
        <f t="shared" si="11"/>
        <v>6.0234397216149684</v>
      </c>
      <c r="E102" t="s">
        <v>6</v>
      </c>
      <c r="F102" s="1">
        <v>43950</v>
      </c>
      <c r="G102">
        <v>61112</v>
      </c>
      <c r="H102">
        <v>144423</v>
      </c>
      <c r="J102">
        <f t="shared" si="10"/>
        <v>19690</v>
      </c>
    </row>
    <row r="103" spans="1:10" x14ac:dyDescent="0.25">
      <c r="A103">
        <v>1</v>
      </c>
      <c r="B103">
        <v>5232</v>
      </c>
      <c r="C103">
        <v>0</v>
      </c>
      <c r="D103">
        <f t="shared" si="11"/>
        <v>3.7186677353162101</v>
      </c>
      <c r="E103" t="s">
        <v>7</v>
      </c>
      <c r="F103" s="1">
        <v>43903</v>
      </c>
      <c r="G103">
        <v>133</v>
      </c>
      <c r="J103" t="e">
        <f>B103-#REF!</f>
        <v>#REF!</v>
      </c>
    </row>
    <row r="104" spans="1:10" x14ac:dyDescent="0.25">
      <c r="A104">
        <v>2</v>
      </c>
      <c r="B104">
        <v>6391</v>
      </c>
      <c r="C104">
        <f t="shared" ref="C104:C115" si="12">(B104-B103)/B103</f>
        <v>0.22152140672782875</v>
      </c>
      <c r="D104">
        <f t="shared" si="11"/>
        <v>3.8055688175485556</v>
      </c>
      <c r="E104" t="s">
        <v>7</v>
      </c>
      <c r="F104" s="1">
        <v>43904</v>
      </c>
      <c r="G104">
        <v>196</v>
      </c>
      <c r="J104">
        <f t="shared" si="10"/>
        <v>1159</v>
      </c>
    </row>
    <row r="105" spans="1:10" x14ac:dyDescent="0.25">
      <c r="A105">
        <v>3</v>
      </c>
      <c r="B105">
        <v>7988</v>
      </c>
      <c r="C105">
        <f t="shared" si="12"/>
        <v>0.24988264747300892</v>
      </c>
      <c r="D105">
        <f t="shared" si="11"/>
        <v>3.9024380561986645</v>
      </c>
      <c r="E105" t="s">
        <v>7</v>
      </c>
      <c r="F105" s="1">
        <v>43905</v>
      </c>
      <c r="G105">
        <v>294</v>
      </c>
      <c r="J105">
        <f t="shared" si="10"/>
        <v>1597</v>
      </c>
    </row>
    <row r="106" spans="1:10" x14ac:dyDescent="0.25">
      <c r="A106">
        <v>4</v>
      </c>
      <c r="B106">
        <v>9942</v>
      </c>
      <c r="C106">
        <f t="shared" si="12"/>
        <v>0.24461692538808213</v>
      </c>
      <c r="D106">
        <f t="shared" si="11"/>
        <v>3.9974737588029798</v>
      </c>
      <c r="E106" t="s">
        <v>7</v>
      </c>
      <c r="F106" s="1">
        <v>43906</v>
      </c>
      <c r="G106">
        <v>342</v>
      </c>
      <c r="J106">
        <f t="shared" ref="J106:J163" si="13">B106-B105</f>
        <v>1954</v>
      </c>
    </row>
    <row r="107" spans="1:10" x14ac:dyDescent="0.25">
      <c r="A107">
        <v>5</v>
      </c>
      <c r="B107">
        <v>11826</v>
      </c>
      <c r="C107">
        <f t="shared" si="12"/>
        <v>0.18949909474954738</v>
      </c>
      <c r="D107">
        <f t="shared" si="11"/>
        <v>4.0728378746630858</v>
      </c>
      <c r="E107" t="s">
        <v>7</v>
      </c>
      <c r="F107" s="1">
        <v>43907</v>
      </c>
      <c r="G107">
        <v>533</v>
      </c>
      <c r="J107">
        <f t="shared" si="13"/>
        <v>1884</v>
      </c>
    </row>
    <row r="108" spans="1:10" x14ac:dyDescent="0.25">
      <c r="A108">
        <v>6</v>
      </c>
      <c r="B108">
        <v>14769</v>
      </c>
      <c r="C108">
        <f t="shared" si="12"/>
        <v>0.24885844748858446</v>
      </c>
      <c r="D108">
        <f t="shared" si="11"/>
        <v>4.1693510904924178</v>
      </c>
      <c r="E108" t="s">
        <v>7</v>
      </c>
      <c r="F108" s="1">
        <v>43908</v>
      </c>
      <c r="G108">
        <v>638</v>
      </c>
      <c r="J108">
        <f t="shared" si="13"/>
        <v>2943</v>
      </c>
    </row>
    <row r="109" spans="1:10" x14ac:dyDescent="0.25">
      <c r="A109">
        <v>7</v>
      </c>
      <c r="B109">
        <v>18077</v>
      </c>
      <c r="C109">
        <f t="shared" si="12"/>
        <v>0.22398266639582909</v>
      </c>
      <c r="D109">
        <f t="shared" si="11"/>
        <v>4.2571263580225924</v>
      </c>
      <c r="E109" t="s">
        <v>7</v>
      </c>
      <c r="F109" s="1">
        <v>43909</v>
      </c>
      <c r="G109">
        <v>831</v>
      </c>
      <c r="J109">
        <f t="shared" si="13"/>
        <v>3308</v>
      </c>
    </row>
    <row r="110" spans="1:10" x14ac:dyDescent="0.25">
      <c r="A110">
        <v>8</v>
      </c>
      <c r="B110">
        <v>21571</v>
      </c>
      <c r="C110">
        <f t="shared" si="12"/>
        <v>0.19328428389666427</v>
      </c>
      <c r="D110">
        <f t="shared" si="11"/>
        <v>4.3338702788260086</v>
      </c>
      <c r="E110" t="s">
        <v>7</v>
      </c>
      <c r="F110" s="1">
        <v>43910</v>
      </c>
      <c r="G110">
        <v>1093</v>
      </c>
      <c r="J110">
        <f t="shared" si="13"/>
        <v>3494</v>
      </c>
    </row>
    <row r="111" spans="1:10" x14ac:dyDescent="0.25">
      <c r="A111">
        <v>9</v>
      </c>
      <c r="B111">
        <v>25496</v>
      </c>
      <c r="C111">
        <f t="shared" si="12"/>
        <v>0.18195725742895555</v>
      </c>
      <c r="D111">
        <f t="shared" si="11"/>
        <v>4.406472050465676</v>
      </c>
      <c r="E111" t="s">
        <v>7</v>
      </c>
      <c r="F111" s="1">
        <v>43911</v>
      </c>
      <c r="G111">
        <v>1381</v>
      </c>
      <c r="J111">
        <f t="shared" si="13"/>
        <v>3925</v>
      </c>
    </row>
    <row r="112" spans="1:10" x14ac:dyDescent="0.25">
      <c r="A112">
        <v>10</v>
      </c>
      <c r="B112">
        <v>28603</v>
      </c>
      <c r="C112">
        <f t="shared" si="12"/>
        <v>0.12186225290241606</v>
      </c>
      <c r="D112">
        <f t="shared" si="11"/>
        <v>4.456411586105177</v>
      </c>
      <c r="E112" t="s">
        <v>7</v>
      </c>
      <c r="F112" s="1">
        <v>43912</v>
      </c>
      <c r="G112">
        <v>1756</v>
      </c>
      <c r="J112">
        <f t="shared" si="13"/>
        <v>3107</v>
      </c>
    </row>
    <row r="113" spans="1:10" x14ac:dyDescent="0.25">
      <c r="A113">
        <v>11</v>
      </c>
      <c r="B113">
        <v>33089</v>
      </c>
      <c r="C113">
        <f t="shared" si="12"/>
        <v>0.15683669545152606</v>
      </c>
      <c r="D113">
        <f t="shared" si="11"/>
        <v>4.5196836423171698</v>
      </c>
      <c r="E113" t="s">
        <v>7</v>
      </c>
      <c r="F113" s="1">
        <v>43913</v>
      </c>
      <c r="G113">
        <v>2207</v>
      </c>
      <c r="J113">
        <f t="shared" si="13"/>
        <v>4486</v>
      </c>
    </row>
    <row r="114" spans="1:10" x14ac:dyDescent="0.25">
      <c r="A114">
        <v>12</v>
      </c>
      <c r="B114">
        <v>42058</v>
      </c>
      <c r="C114">
        <f t="shared" si="12"/>
        <v>0.27105684668620994</v>
      </c>
      <c r="D114">
        <f t="shared" si="11"/>
        <v>4.6238486166713759</v>
      </c>
      <c r="E114" t="s">
        <v>7</v>
      </c>
      <c r="F114" s="1">
        <v>43914</v>
      </c>
      <c r="G114">
        <v>2991</v>
      </c>
      <c r="J114">
        <f t="shared" si="13"/>
        <v>8969</v>
      </c>
    </row>
    <row r="115" spans="1:10" x14ac:dyDescent="0.25">
      <c r="A115">
        <v>13</v>
      </c>
      <c r="B115">
        <v>47611</v>
      </c>
      <c r="C115">
        <f t="shared" si="12"/>
        <v>0.1320319558704646</v>
      </c>
      <c r="D115">
        <f t="shared" si="11"/>
        <v>4.677707303295997</v>
      </c>
      <c r="E115" t="s">
        <v>7</v>
      </c>
      <c r="F115" s="1">
        <v>43915</v>
      </c>
      <c r="G115">
        <v>3445</v>
      </c>
      <c r="J115">
        <f t="shared" si="13"/>
        <v>5553</v>
      </c>
    </row>
    <row r="116" spans="1:10" x14ac:dyDescent="0.25">
      <c r="A116">
        <v>14</v>
      </c>
      <c r="B116">
        <v>56347</v>
      </c>
      <c r="C116">
        <f>(B116-B115)/B115</f>
        <v>0.18348700930457248</v>
      </c>
      <c r="D116">
        <f t="shared" si="11"/>
        <v>4.7508707984987382</v>
      </c>
      <c r="E116" t="s">
        <v>7</v>
      </c>
      <c r="F116" s="1">
        <v>43916</v>
      </c>
      <c r="G116">
        <v>4154</v>
      </c>
      <c r="J116">
        <f t="shared" si="13"/>
        <v>8736</v>
      </c>
    </row>
    <row r="117" spans="1:10" x14ac:dyDescent="0.25">
      <c r="A117">
        <v>15</v>
      </c>
      <c r="B117">
        <v>65719</v>
      </c>
      <c r="C117">
        <f t="shared" ref="C117:C118" si="14">(B117-B116)/B116</f>
        <v>0.16632651250288391</v>
      </c>
      <c r="D117">
        <f t="shared" si="11"/>
        <v>4.8176909464583062</v>
      </c>
      <c r="E117" t="s">
        <v>7</v>
      </c>
      <c r="F117" s="1">
        <v>43917</v>
      </c>
      <c r="G117">
        <v>5138</v>
      </c>
      <c r="J117">
        <f t="shared" si="13"/>
        <v>9372</v>
      </c>
    </row>
    <row r="118" spans="1:10" x14ac:dyDescent="0.25">
      <c r="A118">
        <v>16</v>
      </c>
      <c r="B118">
        <v>73232</v>
      </c>
      <c r="C118">
        <f t="shared" si="14"/>
        <v>0.11432005964789482</v>
      </c>
      <c r="D118">
        <f t="shared" si="11"/>
        <v>4.8647008950832236</v>
      </c>
      <c r="E118" t="s">
        <v>7</v>
      </c>
      <c r="F118" s="1">
        <v>43918</v>
      </c>
      <c r="G118">
        <v>5982</v>
      </c>
      <c r="J118">
        <f t="shared" si="13"/>
        <v>7513</v>
      </c>
    </row>
    <row r="119" spans="1:10" x14ac:dyDescent="0.25">
      <c r="A119">
        <v>17</v>
      </c>
      <c r="B119">
        <v>80110</v>
      </c>
      <c r="C119">
        <f>(B119-B118)/B118</f>
        <v>9.3920690408564558E-2</v>
      </c>
      <c r="D119">
        <f t="shared" si="11"/>
        <v>4.903686731736502</v>
      </c>
      <c r="E119" t="s">
        <v>7</v>
      </c>
      <c r="F119" s="1">
        <v>43919</v>
      </c>
      <c r="G119">
        <v>6803</v>
      </c>
      <c r="J119">
        <f t="shared" si="13"/>
        <v>6878</v>
      </c>
    </row>
    <row r="120" spans="1:10" x14ac:dyDescent="0.25">
      <c r="A120">
        <v>18</v>
      </c>
      <c r="B120">
        <v>87956</v>
      </c>
      <c r="C120">
        <f t="shared" ref="C120" si="15">(B120-B119)/B119</f>
        <v>9.794033204344027E-2</v>
      </c>
      <c r="D120">
        <f t="shared" si="11"/>
        <v>4.9442654706043037</v>
      </c>
      <c r="E120" t="s">
        <v>7</v>
      </c>
      <c r="F120" s="1">
        <v>43920</v>
      </c>
      <c r="G120">
        <v>7716</v>
      </c>
      <c r="J120">
        <f t="shared" si="13"/>
        <v>7846</v>
      </c>
    </row>
    <row r="121" spans="1:10" x14ac:dyDescent="0.25">
      <c r="A121">
        <v>19</v>
      </c>
      <c r="B121">
        <v>95923</v>
      </c>
      <c r="C121">
        <f>(B121-B120)/B120</f>
        <v>9.0579380599390608E-2</v>
      </c>
      <c r="D121">
        <f t="shared" si="11"/>
        <v>4.9819227529001289</v>
      </c>
      <c r="E121" t="s">
        <v>7</v>
      </c>
      <c r="F121" s="1">
        <v>43921</v>
      </c>
      <c r="G121">
        <v>8464</v>
      </c>
      <c r="J121">
        <f t="shared" si="13"/>
        <v>7967</v>
      </c>
    </row>
    <row r="122" spans="1:10" x14ac:dyDescent="0.25">
      <c r="A122">
        <v>20</v>
      </c>
      <c r="B122">
        <v>102179</v>
      </c>
      <c r="C122">
        <f t="shared" ref="C122:C123" si="16">(B122-B121)/B121</f>
        <v>6.5218977721714297E-2</v>
      </c>
      <c r="D122">
        <f t="shared" si="11"/>
        <v>5.0093616480369176</v>
      </c>
      <c r="E122" t="s">
        <v>7</v>
      </c>
      <c r="F122" s="1">
        <v>43922</v>
      </c>
      <c r="G122">
        <v>9131</v>
      </c>
      <c r="J122">
        <f t="shared" si="13"/>
        <v>6256</v>
      </c>
    </row>
    <row r="123" spans="1:10" x14ac:dyDescent="0.25">
      <c r="A123">
        <v>21</v>
      </c>
      <c r="B123">
        <v>110409</v>
      </c>
      <c r="C123">
        <f t="shared" si="16"/>
        <v>8.0544926061128022E-2</v>
      </c>
      <c r="D123">
        <f t="shared" si="11"/>
        <v>5.0430044763916015</v>
      </c>
      <c r="E123" t="s">
        <v>7</v>
      </c>
      <c r="F123" s="1">
        <v>43923</v>
      </c>
      <c r="G123">
        <v>10106</v>
      </c>
      <c r="J123">
        <f t="shared" si="13"/>
        <v>8230</v>
      </c>
    </row>
    <row r="124" spans="1:10" x14ac:dyDescent="0.25">
      <c r="A124">
        <v>22</v>
      </c>
      <c r="B124">
        <v>119199</v>
      </c>
      <c r="C124">
        <f>(B124-B123)/B123</f>
        <v>7.9613075021058063E-2</v>
      </c>
      <c r="D124">
        <f t="shared" si="11"/>
        <v>5.076272611978851</v>
      </c>
      <c r="E124" t="s">
        <v>7</v>
      </c>
      <c r="F124" s="1">
        <v>43924</v>
      </c>
      <c r="G124">
        <v>11198</v>
      </c>
      <c r="J124">
        <f t="shared" si="13"/>
        <v>8790</v>
      </c>
    </row>
    <row r="125" spans="1:10" x14ac:dyDescent="0.25">
      <c r="A125">
        <v>23</v>
      </c>
      <c r="B125">
        <v>124736</v>
      </c>
      <c r="C125">
        <f t="shared" ref="C125:C150" si="17">(B125-B124)/B124</f>
        <v>4.6451731977617261E-2</v>
      </c>
      <c r="D125">
        <f t="shared" ref="D125:D165" si="18">LOG(B125,10)</f>
        <v>5.0959918131015085</v>
      </c>
      <c r="E125" t="s">
        <v>7</v>
      </c>
      <c r="F125" s="1">
        <v>43925</v>
      </c>
      <c r="G125">
        <v>11744</v>
      </c>
      <c r="J125">
        <f t="shared" si="13"/>
        <v>5537</v>
      </c>
    </row>
    <row r="126" spans="1:10" x14ac:dyDescent="0.25">
      <c r="A126">
        <v>24</v>
      </c>
      <c r="B126">
        <v>130854</v>
      </c>
      <c r="C126">
        <f t="shared" si="17"/>
        <v>4.9047588506926629E-2</v>
      </c>
      <c r="D126">
        <f t="shared" si="18"/>
        <v>5.1167870028748368</v>
      </c>
      <c r="E126" t="s">
        <v>7</v>
      </c>
      <c r="F126" s="1">
        <v>43926</v>
      </c>
      <c r="G126">
        <v>12518</v>
      </c>
      <c r="J126">
        <f t="shared" si="13"/>
        <v>6118</v>
      </c>
    </row>
    <row r="127" spans="1:10" x14ac:dyDescent="0.25">
      <c r="A127">
        <v>25</v>
      </c>
      <c r="B127">
        <v>136675</v>
      </c>
      <c r="C127">
        <f t="shared" si="17"/>
        <v>4.4484692863802404E-2</v>
      </c>
      <c r="D127">
        <f t="shared" si="18"/>
        <v>5.1356890825635944</v>
      </c>
      <c r="E127" t="s">
        <v>7</v>
      </c>
      <c r="F127" s="1">
        <v>43927</v>
      </c>
      <c r="G127">
        <v>13341</v>
      </c>
      <c r="J127">
        <f t="shared" si="13"/>
        <v>5821</v>
      </c>
    </row>
    <row r="128" spans="1:10" x14ac:dyDescent="0.25">
      <c r="A128">
        <v>26</v>
      </c>
      <c r="B128">
        <v>141942</v>
      </c>
      <c r="C128">
        <f t="shared" si="17"/>
        <v>3.8536674593012618E-2</v>
      </c>
      <c r="D128">
        <f t="shared" si="18"/>
        <v>5.1521109202591102</v>
      </c>
      <c r="E128" t="s">
        <v>7</v>
      </c>
      <c r="F128" s="1">
        <v>43928</v>
      </c>
      <c r="G128">
        <v>14045</v>
      </c>
      <c r="J128">
        <f t="shared" si="13"/>
        <v>5267</v>
      </c>
    </row>
    <row r="129" spans="1:10" x14ac:dyDescent="0.25">
      <c r="A129">
        <v>27</v>
      </c>
      <c r="B129">
        <v>148220</v>
      </c>
      <c r="C129">
        <f t="shared" si="17"/>
        <v>4.4229333107889138E-2</v>
      </c>
      <c r="D129">
        <f t="shared" si="18"/>
        <v>5.1709068089307468</v>
      </c>
      <c r="E129" t="s">
        <v>7</v>
      </c>
      <c r="F129" s="1">
        <v>43929</v>
      </c>
      <c r="G129">
        <v>14673</v>
      </c>
      <c r="J129">
        <f t="shared" si="13"/>
        <v>6278</v>
      </c>
    </row>
    <row r="130" spans="1:10" x14ac:dyDescent="0.25">
      <c r="A130">
        <v>28</v>
      </c>
      <c r="B130">
        <v>153222</v>
      </c>
      <c r="C130">
        <f t="shared" si="17"/>
        <v>3.3747132640669274E-2</v>
      </c>
      <c r="D130">
        <f t="shared" si="18"/>
        <v>5.1853211268673487</v>
      </c>
      <c r="E130" t="s">
        <v>7</v>
      </c>
      <c r="F130" s="1">
        <v>43930</v>
      </c>
      <c r="G130">
        <v>15447</v>
      </c>
      <c r="J130">
        <f t="shared" si="13"/>
        <v>5002</v>
      </c>
    </row>
    <row r="131" spans="1:10" x14ac:dyDescent="0.25">
      <c r="A131">
        <v>29</v>
      </c>
      <c r="B131">
        <v>158273</v>
      </c>
      <c r="C131">
        <f t="shared" si="17"/>
        <v>3.2965239978593151E-2</v>
      </c>
      <c r="D131">
        <f t="shared" si="18"/>
        <v>5.1994068343119615</v>
      </c>
      <c r="E131" t="s">
        <v>7</v>
      </c>
      <c r="F131" s="1">
        <v>43931</v>
      </c>
      <c r="G131">
        <v>16081</v>
      </c>
      <c r="J131">
        <f t="shared" si="13"/>
        <v>5051</v>
      </c>
    </row>
    <row r="132" spans="1:10" x14ac:dyDescent="0.25">
      <c r="A132">
        <v>30</v>
      </c>
      <c r="B132">
        <v>163027</v>
      </c>
      <c r="C132">
        <f t="shared" si="17"/>
        <v>3.0036708724798293E-2</v>
      </c>
      <c r="D132">
        <f t="shared" si="18"/>
        <v>5.2122595367962941</v>
      </c>
      <c r="E132" t="s">
        <v>7</v>
      </c>
      <c r="F132" s="1">
        <v>43932</v>
      </c>
      <c r="G132">
        <v>16606</v>
      </c>
      <c r="J132">
        <f t="shared" si="13"/>
        <v>4754</v>
      </c>
    </row>
    <row r="133" spans="1:10" x14ac:dyDescent="0.25">
      <c r="A133">
        <v>31</v>
      </c>
      <c r="B133">
        <v>166831</v>
      </c>
      <c r="C133">
        <f t="shared" si="17"/>
        <v>2.3333558244953291E-2</v>
      </c>
      <c r="D133">
        <f t="shared" si="18"/>
        <v>5.2222767530045004</v>
      </c>
      <c r="E133" t="s">
        <v>7</v>
      </c>
      <c r="F133" s="1">
        <v>43933</v>
      </c>
      <c r="G133">
        <v>17209</v>
      </c>
      <c r="J133">
        <f t="shared" si="13"/>
        <v>3804</v>
      </c>
    </row>
    <row r="134" spans="1:10" x14ac:dyDescent="0.25">
      <c r="A134">
        <v>32</v>
      </c>
      <c r="B134">
        <v>170099</v>
      </c>
      <c r="C134">
        <f t="shared" si="17"/>
        <v>1.9588685556041742E-2</v>
      </c>
      <c r="D134">
        <f t="shared" si="18"/>
        <v>5.2307017604335062</v>
      </c>
      <c r="E134" t="s">
        <v>7</v>
      </c>
      <c r="F134" s="1">
        <v>43934</v>
      </c>
      <c r="G134">
        <v>17756</v>
      </c>
      <c r="J134">
        <f t="shared" si="13"/>
        <v>3268</v>
      </c>
    </row>
    <row r="135" spans="1:10" x14ac:dyDescent="0.25">
      <c r="A135">
        <v>33</v>
      </c>
      <c r="B135">
        <v>174060</v>
      </c>
      <c r="C135">
        <f t="shared" si="17"/>
        <v>2.3286439073715894E-2</v>
      </c>
      <c r="D135">
        <f t="shared" si="18"/>
        <v>5.2406989791863072</v>
      </c>
      <c r="E135" t="s">
        <v>7</v>
      </c>
      <c r="F135" s="1">
        <v>43935</v>
      </c>
      <c r="G135">
        <v>18255</v>
      </c>
      <c r="J135">
        <f t="shared" si="13"/>
        <v>3961</v>
      </c>
    </row>
    <row r="136" spans="1:10" x14ac:dyDescent="0.25">
      <c r="A136">
        <v>34</v>
      </c>
      <c r="B136">
        <v>177644</v>
      </c>
      <c r="C136">
        <f t="shared" si="17"/>
        <v>2.0590600942203836E-2</v>
      </c>
      <c r="D136">
        <f t="shared" si="18"/>
        <v>5.2495505435962642</v>
      </c>
      <c r="E136" t="s">
        <v>7</v>
      </c>
      <c r="F136" s="1">
        <v>43936</v>
      </c>
      <c r="G136">
        <v>18708</v>
      </c>
      <c r="J136">
        <f t="shared" si="13"/>
        <v>3584</v>
      </c>
    </row>
    <row r="137" spans="1:10" x14ac:dyDescent="0.25">
      <c r="A137">
        <v>35</v>
      </c>
      <c r="B137">
        <v>184948</v>
      </c>
      <c r="C137">
        <f t="shared" si="17"/>
        <v>4.1115939744657853E-2</v>
      </c>
      <c r="D137">
        <f t="shared" si="18"/>
        <v>5.2670496392812574</v>
      </c>
      <c r="E137" t="s">
        <v>7</v>
      </c>
      <c r="F137" s="1">
        <v>43937</v>
      </c>
      <c r="G137">
        <v>19130</v>
      </c>
      <c r="J137">
        <f t="shared" si="13"/>
        <v>7304</v>
      </c>
    </row>
    <row r="138" spans="1:10" x14ac:dyDescent="0.25">
      <c r="A138">
        <v>36</v>
      </c>
      <c r="B138">
        <v>190839</v>
      </c>
      <c r="C138">
        <f t="shared" si="17"/>
        <v>3.1852196293012093E-2</v>
      </c>
      <c r="D138">
        <f t="shared" si="18"/>
        <v>5.280667132181482</v>
      </c>
      <c r="E138" t="s">
        <v>7</v>
      </c>
      <c r="F138" s="1">
        <v>43938</v>
      </c>
      <c r="G138">
        <v>19478</v>
      </c>
      <c r="J138">
        <f t="shared" si="13"/>
        <v>5891</v>
      </c>
    </row>
    <row r="139" spans="1:10" x14ac:dyDescent="0.25">
      <c r="A139">
        <v>37</v>
      </c>
      <c r="B139">
        <v>194416</v>
      </c>
      <c r="C139">
        <f t="shared" si="17"/>
        <v>1.8743548226515545E-2</v>
      </c>
      <c r="D139">
        <f t="shared" si="18"/>
        <v>5.2887320035211758</v>
      </c>
      <c r="E139" t="s">
        <v>7</v>
      </c>
      <c r="F139" s="1">
        <v>43939</v>
      </c>
      <c r="G139">
        <v>20043</v>
      </c>
      <c r="J139">
        <f t="shared" si="13"/>
        <v>3577</v>
      </c>
    </row>
    <row r="140" spans="1:10" x14ac:dyDescent="0.25">
      <c r="A140">
        <v>38</v>
      </c>
      <c r="B140">
        <v>198674</v>
      </c>
      <c r="C140">
        <f t="shared" si="17"/>
        <v>2.190148958933421E-2</v>
      </c>
      <c r="D140">
        <f t="shared" si="18"/>
        <v>5.2981410357290715</v>
      </c>
      <c r="E140" t="s">
        <v>7</v>
      </c>
      <c r="F140" s="1">
        <v>43940</v>
      </c>
      <c r="G140">
        <v>20453</v>
      </c>
      <c r="J140">
        <f t="shared" si="13"/>
        <v>4258</v>
      </c>
    </row>
    <row r="141" spans="1:10" x14ac:dyDescent="0.25">
      <c r="A141">
        <v>39</v>
      </c>
      <c r="B141">
        <v>200210</v>
      </c>
      <c r="C141">
        <f t="shared" si="17"/>
        <v>7.7312582421454239E-3</v>
      </c>
      <c r="D141">
        <f t="shared" si="18"/>
        <v>5.3014857656325978</v>
      </c>
      <c r="E141" t="s">
        <v>7</v>
      </c>
      <c r="F141" s="1">
        <v>43941</v>
      </c>
      <c r="G141">
        <v>20852</v>
      </c>
      <c r="J141">
        <f t="shared" si="13"/>
        <v>1536</v>
      </c>
    </row>
    <row r="142" spans="1:10" x14ac:dyDescent="0.25">
      <c r="A142">
        <v>40</v>
      </c>
      <c r="B142">
        <v>204178</v>
      </c>
      <c r="C142">
        <f t="shared" si="17"/>
        <v>1.981918985065681E-2</v>
      </c>
      <c r="D142">
        <f t="shared" si="18"/>
        <v>5.3100089454231405</v>
      </c>
      <c r="E142" t="s">
        <v>7</v>
      </c>
      <c r="F142" s="1">
        <v>43942</v>
      </c>
      <c r="G142">
        <v>21282</v>
      </c>
      <c r="J142">
        <f t="shared" si="13"/>
        <v>3968</v>
      </c>
    </row>
    <row r="143" spans="1:10" x14ac:dyDescent="0.25">
      <c r="A143">
        <v>41</v>
      </c>
      <c r="B143">
        <v>208389</v>
      </c>
      <c r="C143">
        <f t="shared" si="17"/>
        <v>2.0624161271047811E-2</v>
      </c>
      <c r="D143">
        <f t="shared" si="18"/>
        <v>5.3188747906093283</v>
      </c>
      <c r="E143" t="s">
        <v>7</v>
      </c>
      <c r="F143" s="1">
        <v>43943</v>
      </c>
      <c r="G143">
        <v>21717</v>
      </c>
      <c r="J143">
        <f t="shared" si="13"/>
        <v>4211</v>
      </c>
    </row>
    <row r="144" spans="1:10" x14ac:dyDescent="0.25">
      <c r="A144">
        <v>42</v>
      </c>
      <c r="B144">
        <v>213024</v>
      </c>
      <c r="C144">
        <f t="shared" si="17"/>
        <v>2.2242056922390337E-2</v>
      </c>
      <c r="D144">
        <f t="shared" si="18"/>
        <v>5.3284285352715761</v>
      </c>
      <c r="E144" t="s">
        <v>7</v>
      </c>
      <c r="F144" s="1">
        <v>43944</v>
      </c>
      <c r="G144">
        <v>22157</v>
      </c>
      <c r="J144">
        <f t="shared" si="13"/>
        <v>4635</v>
      </c>
    </row>
    <row r="145" spans="1:10" x14ac:dyDescent="0.25">
      <c r="A145">
        <v>43</v>
      </c>
      <c r="B145">
        <v>219764</v>
      </c>
      <c r="C145">
        <f t="shared" si="17"/>
        <v>3.1639627459816737E-2</v>
      </c>
      <c r="D145">
        <f t="shared" si="18"/>
        <v>5.3419565512273852</v>
      </c>
      <c r="E145" t="s">
        <v>7</v>
      </c>
      <c r="F145" s="1">
        <v>43945</v>
      </c>
      <c r="G145">
        <v>22524</v>
      </c>
      <c r="J145">
        <f t="shared" si="13"/>
        <v>6740</v>
      </c>
    </row>
    <row r="146" spans="1:10" x14ac:dyDescent="0.25">
      <c r="A146">
        <v>44</v>
      </c>
      <c r="B146">
        <v>223759</v>
      </c>
      <c r="C146">
        <f t="shared" si="17"/>
        <v>1.817859158005861E-2</v>
      </c>
      <c r="D146">
        <f t="shared" si="18"/>
        <v>5.3497805124649522</v>
      </c>
      <c r="E146" t="s">
        <v>7</v>
      </c>
      <c r="F146" s="1">
        <v>43946</v>
      </c>
      <c r="G146">
        <v>22902</v>
      </c>
      <c r="J146">
        <f t="shared" si="13"/>
        <v>3995</v>
      </c>
    </row>
    <row r="147" spans="1:10" x14ac:dyDescent="0.25">
      <c r="A147">
        <v>45</v>
      </c>
      <c r="B147">
        <v>226629</v>
      </c>
      <c r="C147">
        <f t="shared" si="17"/>
        <v>1.2826299724256902E-2</v>
      </c>
      <c r="D147">
        <f t="shared" si="18"/>
        <v>5.3553154824652722</v>
      </c>
      <c r="E147" t="s">
        <v>7</v>
      </c>
      <c r="F147" s="1">
        <v>43947</v>
      </c>
      <c r="G147">
        <v>23190</v>
      </c>
      <c r="J147">
        <f t="shared" si="13"/>
        <v>2870</v>
      </c>
    </row>
    <row r="148" spans="1:10" x14ac:dyDescent="0.25">
      <c r="A148">
        <v>46</v>
      </c>
      <c r="B148">
        <v>229422</v>
      </c>
      <c r="C148">
        <f t="shared" si="17"/>
        <v>1.2324106800100605E-2</v>
      </c>
      <c r="D148">
        <f t="shared" si="18"/>
        <v>5.3606350614313456</v>
      </c>
      <c r="E148" t="s">
        <v>7</v>
      </c>
      <c r="F148" s="1">
        <v>43948</v>
      </c>
      <c r="G148">
        <v>23521</v>
      </c>
      <c r="J148">
        <f t="shared" si="13"/>
        <v>2793</v>
      </c>
    </row>
    <row r="149" spans="1:10" x14ac:dyDescent="0.25">
      <c r="A149">
        <v>47</v>
      </c>
      <c r="B149">
        <v>232128</v>
      </c>
      <c r="C149">
        <f t="shared" si="17"/>
        <v>1.1794858383241362E-2</v>
      </c>
      <c r="D149">
        <f t="shared" si="18"/>
        <v>5.365727529564321</v>
      </c>
      <c r="E149" t="s">
        <v>7</v>
      </c>
      <c r="F149" s="1">
        <v>43949</v>
      </c>
      <c r="G149">
        <v>23822</v>
      </c>
      <c r="J149">
        <f t="shared" si="13"/>
        <v>2706</v>
      </c>
    </row>
    <row r="150" spans="1:10" x14ac:dyDescent="0.25">
      <c r="A150">
        <v>48</v>
      </c>
      <c r="B150">
        <v>236899</v>
      </c>
      <c r="C150">
        <f t="shared" si="17"/>
        <v>2.0553315412186381E-2</v>
      </c>
      <c r="D150">
        <f t="shared" si="18"/>
        <v>5.3745632274792081</v>
      </c>
      <c r="E150" t="s">
        <v>7</v>
      </c>
      <c r="F150" s="1">
        <v>43950</v>
      </c>
      <c r="G150">
        <v>24275</v>
      </c>
      <c r="J150">
        <f t="shared" si="13"/>
        <v>4771</v>
      </c>
    </row>
    <row r="151" spans="1:10" x14ac:dyDescent="0.25">
      <c r="A151">
        <v>1</v>
      </c>
      <c r="B151">
        <v>3904</v>
      </c>
      <c r="C151">
        <v>0</v>
      </c>
      <c r="D151">
        <f t="shared" si="18"/>
        <v>3.5915098089946538</v>
      </c>
      <c r="E151" t="s">
        <v>5</v>
      </c>
      <c r="F151" s="1">
        <v>43918</v>
      </c>
      <c r="G151">
        <v>114</v>
      </c>
      <c r="H151">
        <f t="shared" ref="H151:H183" si="19">ROUND(G151/2,0)</f>
        <v>57</v>
      </c>
      <c r="J151" t="e">
        <f>B151-#REF!</f>
        <v>#REF!</v>
      </c>
    </row>
    <row r="152" spans="1:10" x14ac:dyDescent="0.25">
      <c r="A152">
        <v>2</v>
      </c>
      <c r="B152">
        <v>4256</v>
      </c>
      <c r="C152">
        <f t="shared" ref="C152:C183" si="20">(B152-B151)/B151</f>
        <v>9.0163934426229511E-2</v>
      </c>
      <c r="D152">
        <f t="shared" si="18"/>
        <v>3.6290016192869916</v>
      </c>
      <c r="E152" t="s">
        <v>5</v>
      </c>
      <c r="F152" s="1">
        <v>43919</v>
      </c>
      <c r="G152">
        <v>136</v>
      </c>
      <c r="H152">
        <f t="shared" si="19"/>
        <v>68</v>
      </c>
      <c r="J152">
        <f t="shared" si="13"/>
        <v>352</v>
      </c>
    </row>
    <row r="153" spans="1:10" x14ac:dyDescent="0.25">
      <c r="A153">
        <v>3</v>
      </c>
      <c r="B153">
        <v>4579</v>
      </c>
      <c r="C153">
        <f t="shared" si="20"/>
        <v>7.5892857142857137E-2</v>
      </c>
      <c r="D153">
        <f t="shared" si="18"/>
        <v>3.6607706435276968</v>
      </c>
      <c r="E153" t="s">
        <v>5</v>
      </c>
      <c r="F153" s="1">
        <v>43920</v>
      </c>
      <c r="G153">
        <v>159</v>
      </c>
      <c r="H153">
        <f t="shared" si="19"/>
        <v>80</v>
      </c>
      <c r="J153">
        <f t="shared" si="13"/>
        <v>323</v>
      </c>
    </row>
    <row r="154" spans="1:10" x14ac:dyDescent="0.25">
      <c r="A154">
        <v>4</v>
      </c>
      <c r="B154">
        <v>5717</v>
      </c>
      <c r="C154">
        <f t="shared" si="20"/>
        <v>0.24852587901288492</v>
      </c>
      <c r="D154">
        <f t="shared" si="18"/>
        <v>3.7571681922142726</v>
      </c>
      <c r="E154" t="s">
        <v>5</v>
      </c>
      <c r="F154" s="1">
        <v>43921</v>
      </c>
      <c r="G154">
        <v>201</v>
      </c>
      <c r="H154">
        <f t="shared" si="19"/>
        <v>101</v>
      </c>
      <c r="J154">
        <f t="shared" si="13"/>
        <v>1138</v>
      </c>
    </row>
    <row r="155" spans="1:10" x14ac:dyDescent="0.25">
      <c r="A155">
        <v>5</v>
      </c>
      <c r="B155">
        <v>6836</v>
      </c>
      <c r="C155">
        <f t="shared" si="20"/>
        <v>0.19573202728703865</v>
      </c>
      <c r="D155">
        <f t="shared" si="18"/>
        <v>3.8348020540486991</v>
      </c>
      <c r="E155" t="s">
        <v>5</v>
      </c>
      <c r="F155" s="1">
        <v>43922</v>
      </c>
      <c r="G155">
        <v>240</v>
      </c>
      <c r="H155">
        <f t="shared" si="19"/>
        <v>120</v>
      </c>
      <c r="J155">
        <f t="shared" si="13"/>
        <v>1119</v>
      </c>
    </row>
    <row r="156" spans="1:10" x14ac:dyDescent="0.25">
      <c r="A156">
        <v>6</v>
      </c>
      <c r="B156">
        <v>7910</v>
      </c>
      <c r="C156">
        <f t="shared" si="20"/>
        <v>0.15710942071386777</v>
      </c>
      <c r="D156">
        <f t="shared" si="18"/>
        <v>3.898176483497676</v>
      </c>
      <c r="E156" t="s">
        <v>5</v>
      </c>
      <c r="F156" s="1">
        <v>43923</v>
      </c>
      <c r="G156">
        <v>299</v>
      </c>
      <c r="H156">
        <f t="shared" si="19"/>
        <v>150</v>
      </c>
      <c r="J156">
        <f t="shared" si="13"/>
        <v>1074</v>
      </c>
    </row>
    <row r="157" spans="1:10" x14ac:dyDescent="0.25">
      <c r="A157">
        <v>7</v>
      </c>
      <c r="B157">
        <v>9056</v>
      </c>
      <c r="C157">
        <f t="shared" si="20"/>
        <v>0.14487989886219974</v>
      </c>
      <c r="D157">
        <f t="shared" si="18"/>
        <v>3.956936413844196</v>
      </c>
      <c r="E157" t="s">
        <v>5</v>
      </c>
      <c r="F157" s="1">
        <v>43924</v>
      </c>
      <c r="G157">
        <v>359</v>
      </c>
      <c r="H157">
        <f t="shared" si="19"/>
        <v>180</v>
      </c>
      <c r="J157">
        <f t="shared" si="13"/>
        <v>1146</v>
      </c>
    </row>
    <row r="158" spans="1:10" x14ac:dyDescent="0.25">
      <c r="A158">
        <v>8</v>
      </c>
      <c r="B158">
        <v>10278</v>
      </c>
      <c r="C158">
        <f t="shared" si="20"/>
        <v>0.1349381625441696</v>
      </c>
      <c r="D158">
        <f t="shared" si="18"/>
        <v>4.0119086133491537</v>
      </c>
      <c r="E158" t="s">
        <v>5</v>
      </c>
      <c r="F158" s="1">
        <v>43925</v>
      </c>
      <c r="G158">
        <v>431</v>
      </c>
      <c r="H158">
        <f t="shared" si="19"/>
        <v>216</v>
      </c>
      <c r="J158">
        <f t="shared" si="13"/>
        <v>1222</v>
      </c>
    </row>
    <row r="159" spans="1:10" x14ac:dyDescent="0.25">
      <c r="A159">
        <v>9</v>
      </c>
      <c r="B159">
        <v>11130</v>
      </c>
      <c r="C159">
        <f t="shared" si="20"/>
        <v>8.2895504962054875E-2</v>
      </c>
      <c r="D159">
        <f t="shared" si="18"/>
        <v>4.0464951643347078</v>
      </c>
      <c r="E159" t="s">
        <v>5</v>
      </c>
      <c r="F159" s="1">
        <v>43926</v>
      </c>
      <c r="G159">
        <v>486</v>
      </c>
      <c r="H159">
        <f t="shared" si="19"/>
        <v>243</v>
      </c>
      <c r="J159">
        <f t="shared" si="13"/>
        <v>852</v>
      </c>
    </row>
    <row r="160" spans="1:10" x14ac:dyDescent="0.25">
      <c r="A160">
        <v>10</v>
      </c>
      <c r="B160">
        <v>12056</v>
      </c>
      <c r="C160">
        <f t="shared" si="20"/>
        <v>8.3198562443845464E-2</v>
      </c>
      <c r="D160">
        <f t="shared" si="18"/>
        <v>4.0812032393065749</v>
      </c>
      <c r="E160" t="s">
        <v>5</v>
      </c>
      <c r="F160" s="1">
        <v>43927</v>
      </c>
      <c r="G160">
        <v>553</v>
      </c>
      <c r="H160">
        <f t="shared" si="19"/>
        <v>277</v>
      </c>
      <c r="J160">
        <f t="shared" si="13"/>
        <v>926</v>
      </c>
    </row>
    <row r="161" spans="1:10" x14ac:dyDescent="0.25">
      <c r="A161">
        <v>11</v>
      </c>
      <c r="B161">
        <v>13717</v>
      </c>
      <c r="C161">
        <f t="shared" si="20"/>
        <v>0.13777372262773724</v>
      </c>
      <c r="D161">
        <f t="shared" si="18"/>
        <v>4.1372591386367672</v>
      </c>
      <c r="E161" t="s">
        <v>5</v>
      </c>
      <c r="F161" s="1">
        <v>43928</v>
      </c>
      <c r="G161">
        <v>667</v>
      </c>
      <c r="H161">
        <f t="shared" si="19"/>
        <v>334</v>
      </c>
      <c r="J161">
        <f t="shared" si="13"/>
        <v>1661</v>
      </c>
    </row>
    <row r="162" spans="1:10" x14ac:dyDescent="0.25">
      <c r="A162">
        <v>12</v>
      </c>
      <c r="B162">
        <v>15927</v>
      </c>
      <c r="C162">
        <f t="shared" si="20"/>
        <v>0.16111394619814828</v>
      </c>
      <c r="D162">
        <f t="shared" si="18"/>
        <v>4.2021339800608191</v>
      </c>
      <c r="E162" t="s">
        <v>5</v>
      </c>
      <c r="F162" s="1">
        <v>43929</v>
      </c>
      <c r="G162">
        <v>800</v>
      </c>
      <c r="H162">
        <f t="shared" si="19"/>
        <v>400</v>
      </c>
      <c r="J162">
        <f t="shared" si="13"/>
        <v>2210</v>
      </c>
    </row>
    <row r="163" spans="1:10" x14ac:dyDescent="0.25">
      <c r="A163">
        <v>13</v>
      </c>
      <c r="B163">
        <v>17847</v>
      </c>
      <c r="C163">
        <f t="shared" si="20"/>
        <v>0.12055000941796949</v>
      </c>
      <c r="D163">
        <f t="shared" si="18"/>
        <v>4.2515652236446275</v>
      </c>
      <c r="E163" t="s">
        <v>5</v>
      </c>
      <c r="F163" s="1">
        <v>43930</v>
      </c>
      <c r="G163">
        <v>941</v>
      </c>
      <c r="H163">
        <f t="shared" si="19"/>
        <v>471</v>
      </c>
      <c r="J163">
        <f t="shared" si="13"/>
        <v>1920</v>
      </c>
    </row>
    <row r="164" spans="1:10" x14ac:dyDescent="0.25">
      <c r="A164">
        <v>14</v>
      </c>
      <c r="B164">
        <v>19943</v>
      </c>
      <c r="C164">
        <f t="shared" si="20"/>
        <v>0.11744270745783605</v>
      </c>
      <c r="D164">
        <f t="shared" si="18"/>
        <v>4.2997904892537333</v>
      </c>
      <c r="E164" t="s">
        <v>5</v>
      </c>
      <c r="F164" s="1">
        <v>43931</v>
      </c>
      <c r="G164">
        <v>1074</v>
      </c>
      <c r="H164">
        <f t="shared" si="19"/>
        <v>537</v>
      </c>
      <c r="J164">
        <f t="shared" ref="J164:J183" si="21">B164-B163</f>
        <v>2096</v>
      </c>
    </row>
    <row r="165" spans="1:10" x14ac:dyDescent="0.25">
      <c r="A165">
        <v>15</v>
      </c>
      <c r="B165">
        <v>20964</v>
      </c>
      <c r="C165">
        <f t="shared" si="20"/>
        <v>5.1195908338765479E-2</v>
      </c>
      <c r="D165">
        <f t="shared" si="18"/>
        <v>4.3214741510305554</v>
      </c>
      <c r="E165" t="s">
        <v>5</v>
      </c>
      <c r="F165" s="1">
        <v>43932</v>
      </c>
      <c r="G165">
        <v>1141</v>
      </c>
      <c r="H165">
        <f t="shared" si="19"/>
        <v>571</v>
      </c>
      <c r="J165">
        <f t="shared" si="21"/>
        <v>1021</v>
      </c>
    </row>
    <row r="166" spans="1:10" x14ac:dyDescent="0.25">
      <c r="A166">
        <v>16</v>
      </c>
      <c r="B166">
        <v>22169</v>
      </c>
      <c r="C166">
        <f t="shared" si="20"/>
        <v>5.747948864720473E-2</v>
      </c>
      <c r="D166">
        <f>LOG(B166,10)</f>
        <v>4.3457461033861682</v>
      </c>
      <c r="E166" t="s">
        <v>5</v>
      </c>
      <c r="F166" s="1">
        <v>43933</v>
      </c>
      <c r="G166">
        <v>1223</v>
      </c>
      <c r="H166">
        <f t="shared" si="19"/>
        <v>612</v>
      </c>
      <c r="J166">
        <f t="shared" si="21"/>
        <v>1205</v>
      </c>
    </row>
    <row r="167" spans="1:10" x14ac:dyDescent="0.25">
      <c r="A167">
        <v>17</v>
      </c>
      <c r="B167">
        <v>23430</v>
      </c>
      <c r="C167">
        <f t="shared" si="20"/>
        <v>5.6881230547160447E-2</v>
      </c>
      <c r="D167">
        <f t="shared" ref="D167:D192" si="22">LOG(B167,10)</f>
        <v>4.3697722885969625</v>
      </c>
      <c r="E167" t="s">
        <v>5</v>
      </c>
      <c r="F167" s="1">
        <v>43934</v>
      </c>
      <c r="G167">
        <v>1328</v>
      </c>
      <c r="H167">
        <f t="shared" si="19"/>
        <v>664</v>
      </c>
      <c r="J167">
        <f t="shared" si="21"/>
        <v>1261</v>
      </c>
    </row>
    <row r="168" spans="1:10" x14ac:dyDescent="0.25">
      <c r="A168">
        <v>18</v>
      </c>
      <c r="B168">
        <v>25262</v>
      </c>
      <c r="C168">
        <f t="shared" si="20"/>
        <v>7.8190354246692281E-2</v>
      </c>
      <c r="D168">
        <f t="shared" si="22"/>
        <v>4.4024677308028295</v>
      </c>
      <c r="E168" t="s">
        <v>5</v>
      </c>
      <c r="F168" s="1">
        <v>43935</v>
      </c>
      <c r="G168">
        <v>1532</v>
      </c>
      <c r="H168">
        <f t="shared" si="19"/>
        <v>766</v>
      </c>
      <c r="J168">
        <f t="shared" si="21"/>
        <v>1832</v>
      </c>
    </row>
    <row r="169" spans="1:10" x14ac:dyDescent="0.25">
      <c r="A169">
        <v>19</v>
      </c>
      <c r="B169">
        <v>28320</v>
      </c>
      <c r="C169">
        <f t="shared" si="20"/>
        <v>0.12105138152165308</v>
      </c>
      <c r="D169">
        <f t="shared" si="22"/>
        <v>4.4520932490177314</v>
      </c>
      <c r="E169" t="s">
        <v>5</v>
      </c>
      <c r="F169" s="1">
        <v>43936</v>
      </c>
      <c r="G169">
        <v>1736</v>
      </c>
      <c r="H169">
        <f t="shared" si="19"/>
        <v>868</v>
      </c>
      <c r="J169">
        <f t="shared" si="21"/>
        <v>3058</v>
      </c>
    </row>
    <row r="170" spans="1:10" x14ac:dyDescent="0.25">
      <c r="A170">
        <v>20</v>
      </c>
      <c r="B170">
        <v>30425</v>
      </c>
      <c r="C170">
        <f t="shared" si="20"/>
        <v>7.4329096045197746E-2</v>
      </c>
      <c r="D170">
        <f t="shared" si="22"/>
        <v>4.4832305869021019</v>
      </c>
      <c r="E170" t="s">
        <v>5</v>
      </c>
      <c r="F170" s="1">
        <v>43937</v>
      </c>
      <c r="G170">
        <v>1924</v>
      </c>
      <c r="H170">
        <f t="shared" si="19"/>
        <v>962</v>
      </c>
      <c r="J170">
        <f t="shared" si="21"/>
        <v>2105</v>
      </c>
    </row>
    <row r="171" spans="1:10" x14ac:dyDescent="0.25">
      <c r="A171">
        <v>21</v>
      </c>
      <c r="B171">
        <v>33682</v>
      </c>
      <c r="C171">
        <f t="shared" si="20"/>
        <v>0.10705012325390303</v>
      </c>
      <c r="D171">
        <f t="shared" si="22"/>
        <v>4.527397871520467</v>
      </c>
      <c r="E171" t="s">
        <v>5</v>
      </c>
      <c r="F171" s="1">
        <v>43938</v>
      </c>
      <c r="G171">
        <v>2141</v>
      </c>
      <c r="H171">
        <f t="shared" si="19"/>
        <v>1071</v>
      </c>
      <c r="J171">
        <f t="shared" si="21"/>
        <v>3257</v>
      </c>
    </row>
    <row r="172" spans="1:10" x14ac:dyDescent="0.25">
      <c r="A172">
        <v>22</v>
      </c>
      <c r="B172">
        <v>36599</v>
      </c>
      <c r="C172">
        <f t="shared" si="20"/>
        <v>8.6604120895433762E-2</v>
      </c>
      <c r="D172">
        <f t="shared" si="22"/>
        <v>4.5634692192628528</v>
      </c>
      <c r="E172" t="s">
        <v>5</v>
      </c>
      <c r="F172" s="1">
        <v>43939</v>
      </c>
      <c r="G172">
        <v>2347</v>
      </c>
      <c r="H172">
        <f t="shared" si="19"/>
        <v>1174</v>
      </c>
      <c r="J172">
        <f t="shared" si="21"/>
        <v>2917</v>
      </c>
    </row>
    <row r="173" spans="1:10" x14ac:dyDescent="0.25">
      <c r="A173">
        <v>23</v>
      </c>
      <c r="B173">
        <v>38654</v>
      </c>
      <c r="C173">
        <f t="shared" si="20"/>
        <v>5.6149075111341838E-2</v>
      </c>
      <c r="D173">
        <f t="shared" si="22"/>
        <v>4.5871944423175011</v>
      </c>
      <c r="E173" t="s">
        <v>5</v>
      </c>
      <c r="F173" s="1">
        <v>43940</v>
      </c>
      <c r="G173">
        <v>2462</v>
      </c>
      <c r="H173">
        <f t="shared" si="19"/>
        <v>1231</v>
      </c>
      <c r="J173">
        <f t="shared" si="21"/>
        <v>2055</v>
      </c>
    </row>
    <row r="174" spans="1:10" x14ac:dyDescent="0.25">
      <c r="A174">
        <v>24</v>
      </c>
      <c r="B174">
        <v>40581</v>
      </c>
      <c r="C174">
        <f t="shared" si="20"/>
        <v>4.9852537900346668E-2</v>
      </c>
      <c r="D174">
        <f t="shared" si="22"/>
        <v>4.6083227447458954</v>
      </c>
      <c r="E174" t="s">
        <v>5</v>
      </c>
      <c r="F174" s="1">
        <v>43941</v>
      </c>
      <c r="G174">
        <v>2575</v>
      </c>
      <c r="H174">
        <f t="shared" si="19"/>
        <v>1288</v>
      </c>
      <c r="J174">
        <f t="shared" si="21"/>
        <v>1927</v>
      </c>
    </row>
    <row r="175" spans="1:10" x14ac:dyDescent="0.25">
      <c r="A175">
        <v>25</v>
      </c>
      <c r="B175">
        <v>43079</v>
      </c>
      <c r="C175">
        <f t="shared" si="20"/>
        <v>6.1555900544589835E-2</v>
      </c>
      <c r="D175">
        <f t="shared" si="22"/>
        <v>4.6342656133928299</v>
      </c>
      <c r="E175" t="s">
        <v>5</v>
      </c>
      <c r="F175" s="1">
        <v>43942</v>
      </c>
      <c r="G175">
        <v>2741</v>
      </c>
      <c r="H175">
        <f t="shared" si="19"/>
        <v>1371</v>
      </c>
      <c r="J175">
        <f t="shared" si="21"/>
        <v>2498</v>
      </c>
    </row>
    <row r="176" spans="1:10" x14ac:dyDescent="0.25">
      <c r="A176">
        <v>26</v>
      </c>
      <c r="B176">
        <v>45757</v>
      </c>
      <c r="C176">
        <f t="shared" si="20"/>
        <v>6.2164859908540121E-2</v>
      </c>
      <c r="D176">
        <f t="shared" si="22"/>
        <v>4.6604575427483468</v>
      </c>
      <c r="E176" t="s">
        <v>5</v>
      </c>
      <c r="F176" s="1">
        <v>43943</v>
      </c>
      <c r="G176">
        <v>2906</v>
      </c>
      <c r="H176">
        <f t="shared" si="19"/>
        <v>1453</v>
      </c>
      <c r="J176">
        <f t="shared" si="21"/>
        <v>2678</v>
      </c>
    </row>
    <row r="177" spans="1:10" x14ac:dyDescent="0.25">
      <c r="A177">
        <v>27</v>
      </c>
      <c r="B177">
        <v>49492</v>
      </c>
      <c r="C177">
        <f t="shared" si="20"/>
        <v>8.1626854907445853E-2</v>
      </c>
      <c r="D177">
        <f t="shared" si="22"/>
        <v>4.6945350042539422</v>
      </c>
      <c r="E177" t="s">
        <v>5</v>
      </c>
      <c r="F177" s="1">
        <v>43944</v>
      </c>
      <c r="G177">
        <v>3313</v>
      </c>
      <c r="H177">
        <f t="shared" si="19"/>
        <v>1657</v>
      </c>
      <c r="J177">
        <f t="shared" si="21"/>
        <v>3735</v>
      </c>
    </row>
    <row r="178" spans="1:10" x14ac:dyDescent="0.25">
      <c r="A178">
        <v>28</v>
      </c>
      <c r="B178">
        <v>52995</v>
      </c>
      <c r="C178">
        <f t="shared" si="20"/>
        <v>7.0779115816697644E-2</v>
      </c>
      <c r="D178">
        <f t="shared" si="22"/>
        <v>4.7242348964905263</v>
      </c>
      <c r="E178" t="s">
        <v>5</v>
      </c>
      <c r="F178" s="1">
        <v>43945</v>
      </c>
      <c r="G178">
        <v>3670</v>
      </c>
      <c r="H178">
        <f t="shared" si="19"/>
        <v>1835</v>
      </c>
      <c r="J178">
        <f t="shared" si="21"/>
        <v>3503</v>
      </c>
    </row>
    <row r="179" spans="1:10" x14ac:dyDescent="0.25">
      <c r="A179">
        <v>29</v>
      </c>
      <c r="B179">
        <v>58509</v>
      </c>
      <c r="C179">
        <f t="shared" si="20"/>
        <v>0.10404755165581658</v>
      </c>
      <c r="D179">
        <f t="shared" si="22"/>
        <v>4.7672226754788047</v>
      </c>
      <c r="E179" t="s">
        <v>5</v>
      </c>
      <c r="F179" s="1">
        <v>43946</v>
      </c>
      <c r="G179">
        <v>4016</v>
      </c>
      <c r="H179">
        <f t="shared" si="19"/>
        <v>2008</v>
      </c>
      <c r="J179">
        <f t="shared" si="21"/>
        <v>5514</v>
      </c>
    </row>
    <row r="180" spans="1:10" x14ac:dyDescent="0.25">
      <c r="A180">
        <v>30</v>
      </c>
      <c r="B180">
        <v>61888</v>
      </c>
      <c r="C180">
        <f t="shared" si="20"/>
        <v>5.7751798868550135E-2</v>
      </c>
      <c r="D180">
        <f t="shared" si="22"/>
        <v>4.7916064480668883</v>
      </c>
      <c r="E180" t="s">
        <v>5</v>
      </c>
      <c r="F180" s="1">
        <v>43947</v>
      </c>
      <c r="G180">
        <v>4205</v>
      </c>
      <c r="H180">
        <f t="shared" si="19"/>
        <v>2103</v>
      </c>
      <c r="J180">
        <f t="shared" si="21"/>
        <v>3379</v>
      </c>
    </row>
    <row r="181" spans="1:10" x14ac:dyDescent="0.25">
      <c r="A181">
        <v>31</v>
      </c>
      <c r="B181">
        <v>66501</v>
      </c>
      <c r="C181">
        <f t="shared" si="20"/>
        <v>7.4537874870734225E-2</v>
      </c>
      <c r="D181">
        <f t="shared" si="22"/>
        <v>4.8228281759980902</v>
      </c>
      <c r="E181" t="s">
        <v>5</v>
      </c>
      <c r="F181" s="1">
        <v>43948</v>
      </c>
      <c r="G181">
        <v>4543</v>
      </c>
      <c r="H181">
        <f t="shared" si="19"/>
        <v>2272</v>
      </c>
      <c r="J181">
        <f t="shared" si="21"/>
        <v>4613</v>
      </c>
    </row>
    <row r="182" spans="1:10" x14ac:dyDescent="0.25">
      <c r="A182">
        <v>32</v>
      </c>
      <c r="B182">
        <v>71886</v>
      </c>
      <c r="C182">
        <f t="shared" si="20"/>
        <v>8.0976225921414721E-2</v>
      </c>
      <c r="D182">
        <f t="shared" si="22"/>
        <v>4.8566443185502157</v>
      </c>
      <c r="E182" t="s">
        <v>5</v>
      </c>
      <c r="F182" s="1">
        <v>43949</v>
      </c>
      <c r="G182">
        <v>5017</v>
      </c>
      <c r="H182">
        <f t="shared" si="19"/>
        <v>2509</v>
      </c>
      <c r="J182">
        <f t="shared" si="21"/>
        <v>5385</v>
      </c>
    </row>
    <row r="183" spans="1:10" x14ac:dyDescent="0.25">
      <c r="A183">
        <v>33</v>
      </c>
      <c r="B183">
        <v>78162</v>
      </c>
      <c r="C183">
        <f t="shared" si="20"/>
        <v>8.7304899424088145E-2</v>
      </c>
      <c r="D183">
        <f t="shared" si="22"/>
        <v>4.8929956635286667</v>
      </c>
      <c r="E183" t="s">
        <v>5</v>
      </c>
      <c r="F183" s="1">
        <v>43950</v>
      </c>
      <c r="G183">
        <v>5466</v>
      </c>
      <c r="H183">
        <f t="shared" si="19"/>
        <v>2733</v>
      </c>
      <c r="J183">
        <f t="shared" si="21"/>
        <v>6276</v>
      </c>
    </row>
    <row r="184" spans="1:10" x14ac:dyDescent="0.25">
      <c r="A184">
        <v>1</v>
      </c>
      <c r="B184">
        <v>2626</v>
      </c>
      <c r="C184" t="e">
        <f>(B184-#REF!)/#REF!</f>
        <v>#REF!</v>
      </c>
      <c r="D184">
        <f t="shared" si="22"/>
        <v>3.4192947217534599</v>
      </c>
      <c r="E184" t="s">
        <v>9</v>
      </c>
      <c r="F184" s="1">
        <v>43908</v>
      </c>
      <c r="G184">
        <v>115</v>
      </c>
      <c r="J184" t="e">
        <f>B184-#REF!</f>
        <v>#REF!</v>
      </c>
    </row>
    <row r="185" spans="1:10" x14ac:dyDescent="0.25">
      <c r="A185">
        <v>2</v>
      </c>
      <c r="B185">
        <v>3269</v>
      </c>
      <c r="C185">
        <f t="shared" ref="C185:C226" si="23">(B185-B184)/B184</f>
        <v>0.24485910129474486</v>
      </c>
      <c r="D185">
        <f t="shared" si="22"/>
        <v>3.5144149205803688</v>
      </c>
      <c r="E185" t="s">
        <v>9</v>
      </c>
      <c r="F185" s="1">
        <v>43909</v>
      </c>
      <c r="G185">
        <v>158</v>
      </c>
      <c r="J185">
        <f t="shared" ref="J185:J218" si="24">B185-B184</f>
        <v>643</v>
      </c>
    </row>
    <row r="186" spans="1:10" x14ac:dyDescent="0.25">
      <c r="A186">
        <v>3</v>
      </c>
      <c r="B186">
        <v>3983</v>
      </c>
      <c r="C186">
        <f t="shared" si="23"/>
        <v>0.21841541755888652</v>
      </c>
      <c r="D186">
        <f t="shared" si="22"/>
        <v>3.6002103064093274</v>
      </c>
      <c r="E186" t="s">
        <v>9</v>
      </c>
      <c r="F186" s="1">
        <v>43910</v>
      </c>
      <c r="G186">
        <v>194</v>
      </c>
      <c r="J186">
        <f t="shared" si="24"/>
        <v>714</v>
      </c>
    </row>
    <row r="187" spans="1:10" x14ac:dyDescent="0.25">
      <c r="A187">
        <v>4</v>
      </c>
      <c r="B187">
        <v>5018</v>
      </c>
      <c r="C187">
        <f t="shared" si="23"/>
        <v>0.25985438111975895</v>
      </c>
      <c r="D187">
        <f t="shared" si="22"/>
        <v>3.7005306569785912</v>
      </c>
      <c r="E187" t="s">
        <v>9</v>
      </c>
      <c r="F187" s="1">
        <v>43911</v>
      </c>
      <c r="G187">
        <v>250</v>
      </c>
      <c r="J187">
        <f t="shared" si="24"/>
        <v>1035</v>
      </c>
    </row>
    <row r="188" spans="1:10" x14ac:dyDescent="0.25">
      <c r="A188">
        <v>5</v>
      </c>
      <c r="B188">
        <v>5683</v>
      </c>
      <c r="C188">
        <f t="shared" si="23"/>
        <v>0.13252291749701076</v>
      </c>
      <c r="D188">
        <f t="shared" si="22"/>
        <v>3.7545776560447299</v>
      </c>
      <c r="E188" t="s">
        <v>9</v>
      </c>
      <c r="F188" s="1">
        <v>43912</v>
      </c>
      <c r="G188">
        <v>285</v>
      </c>
      <c r="J188">
        <f t="shared" si="24"/>
        <v>665</v>
      </c>
    </row>
    <row r="189" spans="1:10" x14ac:dyDescent="0.25">
      <c r="A189">
        <v>6</v>
      </c>
      <c r="B189">
        <v>6650</v>
      </c>
      <c r="C189">
        <f t="shared" si="23"/>
        <v>0.17015660742565547</v>
      </c>
      <c r="D189">
        <f t="shared" si="22"/>
        <v>3.8228216453031045</v>
      </c>
      <c r="E189" t="s">
        <v>9</v>
      </c>
      <c r="F189" s="1">
        <v>43913</v>
      </c>
      <c r="G189">
        <v>359</v>
      </c>
      <c r="J189">
        <f t="shared" si="24"/>
        <v>967</v>
      </c>
    </row>
    <row r="190" spans="1:10" x14ac:dyDescent="0.25">
      <c r="A190">
        <v>7</v>
      </c>
      <c r="B190">
        <v>8077</v>
      </c>
      <c r="C190">
        <f t="shared" si="23"/>
        <v>0.21458646616541355</v>
      </c>
      <c r="D190">
        <f t="shared" si="22"/>
        <v>3.9072500828813279</v>
      </c>
      <c r="E190" t="s">
        <v>9</v>
      </c>
      <c r="F190" s="1">
        <v>43914</v>
      </c>
      <c r="G190">
        <v>508</v>
      </c>
      <c r="J190">
        <f t="shared" si="24"/>
        <v>1427</v>
      </c>
    </row>
    <row r="191" spans="1:10" x14ac:dyDescent="0.25">
      <c r="A191">
        <v>8</v>
      </c>
      <c r="B191">
        <v>9529</v>
      </c>
      <c r="C191">
        <f t="shared" si="23"/>
        <v>0.17976971647889067</v>
      </c>
      <c r="D191">
        <f t="shared" si="22"/>
        <v>3.9790473269479643</v>
      </c>
      <c r="E191" t="s">
        <v>9</v>
      </c>
      <c r="F191" s="1">
        <v>43915</v>
      </c>
      <c r="G191">
        <v>694</v>
      </c>
      <c r="J191">
        <f t="shared" si="24"/>
        <v>1452</v>
      </c>
    </row>
    <row r="192" spans="1:10" x14ac:dyDescent="0.25">
      <c r="A192">
        <v>9</v>
      </c>
      <c r="B192">
        <v>11658</v>
      </c>
      <c r="C192">
        <f t="shared" si="23"/>
        <v>0.22342323433728617</v>
      </c>
      <c r="D192">
        <f t="shared" si="22"/>
        <v>4.0666240509834264</v>
      </c>
      <c r="E192" t="s">
        <v>9</v>
      </c>
      <c r="F192" s="1">
        <v>43916</v>
      </c>
      <c r="G192">
        <v>877</v>
      </c>
      <c r="J192">
        <f t="shared" si="24"/>
        <v>2129</v>
      </c>
    </row>
    <row r="193" spans="1:10" x14ac:dyDescent="0.25">
      <c r="A193">
        <v>10</v>
      </c>
      <c r="B193">
        <v>14543</v>
      </c>
      <c r="C193">
        <f t="shared" si="23"/>
        <v>0.24746954880768571</v>
      </c>
      <c r="D193">
        <f t="shared" ref="D193:D226" si="25">LOG(B193,10)</f>
        <v>4.1626540041195756</v>
      </c>
      <c r="E193" t="s">
        <v>9</v>
      </c>
      <c r="F193" s="1">
        <v>43917</v>
      </c>
      <c r="G193">
        <v>1161</v>
      </c>
      <c r="J193">
        <f t="shared" si="24"/>
        <v>2885</v>
      </c>
    </row>
    <row r="194" spans="1:10" x14ac:dyDescent="0.25">
      <c r="A194">
        <v>11</v>
      </c>
      <c r="B194">
        <v>17089</v>
      </c>
      <c r="C194">
        <f t="shared" si="23"/>
        <v>0.17506704256343258</v>
      </c>
      <c r="D194">
        <f t="shared" si="25"/>
        <v>4.2327166497781681</v>
      </c>
      <c r="E194" t="s">
        <v>9</v>
      </c>
      <c r="F194" s="1">
        <v>43918</v>
      </c>
      <c r="G194">
        <v>1455</v>
      </c>
      <c r="J194">
        <f t="shared" si="24"/>
        <v>2546</v>
      </c>
    </row>
    <row r="195" spans="1:10" x14ac:dyDescent="0.25">
      <c r="A195">
        <v>12</v>
      </c>
      <c r="B195">
        <v>19522</v>
      </c>
      <c r="C195">
        <f t="shared" si="23"/>
        <v>0.14237228626601908</v>
      </c>
      <c r="D195">
        <f t="shared" si="25"/>
        <v>4.29052430843669</v>
      </c>
      <c r="E195" t="s">
        <v>9</v>
      </c>
      <c r="F195" s="1">
        <v>43919</v>
      </c>
      <c r="G195">
        <v>1669</v>
      </c>
      <c r="J195">
        <f t="shared" si="24"/>
        <v>2433</v>
      </c>
    </row>
    <row r="196" spans="1:10" x14ac:dyDescent="0.25">
      <c r="A196">
        <v>13</v>
      </c>
      <c r="B196">
        <v>22141</v>
      </c>
      <c r="C196">
        <f t="shared" si="23"/>
        <v>0.13415633644093844</v>
      </c>
      <c r="D196">
        <f t="shared" si="25"/>
        <v>4.345197231929979</v>
      </c>
      <c r="E196" t="s">
        <v>9</v>
      </c>
      <c r="F196" s="1">
        <v>43920</v>
      </c>
      <c r="G196">
        <v>2043</v>
      </c>
      <c r="J196">
        <f t="shared" si="24"/>
        <v>2619</v>
      </c>
    </row>
    <row r="197" spans="1:10" x14ac:dyDescent="0.25">
      <c r="A197">
        <v>14</v>
      </c>
      <c r="B197">
        <v>25150</v>
      </c>
      <c r="C197">
        <f t="shared" si="23"/>
        <v>0.13590172078948556</v>
      </c>
      <c r="D197">
        <f t="shared" si="25"/>
        <v>4.4005379893919452</v>
      </c>
      <c r="E197" t="s">
        <v>9</v>
      </c>
      <c r="F197" s="1">
        <v>43921</v>
      </c>
      <c r="G197">
        <v>2425</v>
      </c>
      <c r="J197">
        <f t="shared" si="24"/>
        <v>3009</v>
      </c>
    </row>
    <row r="198" spans="1:10" x14ac:dyDescent="0.25">
      <c r="A198">
        <v>15</v>
      </c>
      <c r="B198">
        <v>29474</v>
      </c>
      <c r="C198">
        <f t="shared" si="23"/>
        <v>0.17192842942345923</v>
      </c>
      <c r="D198">
        <f t="shared" si="25"/>
        <v>4.4694390791836067</v>
      </c>
      <c r="E198" t="s">
        <v>9</v>
      </c>
      <c r="F198" s="1">
        <v>43922</v>
      </c>
      <c r="G198">
        <v>3095</v>
      </c>
      <c r="J198">
        <f t="shared" si="24"/>
        <v>4324</v>
      </c>
    </row>
    <row r="199" spans="1:10" x14ac:dyDescent="0.25">
      <c r="A199">
        <v>16</v>
      </c>
      <c r="B199">
        <v>33718</v>
      </c>
      <c r="C199">
        <f t="shared" si="23"/>
        <v>0.14399131437877452</v>
      </c>
      <c r="D199">
        <f t="shared" si="25"/>
        <v>4.5278618063227016</v>
      </c>
      <c r="E199" t="s">
        <v>9</v>
      </c>
      <c r="F199" s="1">
        <v>43923</v>
      </c>
      <c r="G199">
        <v>3747</v>
      </c>
      <c r="J199">
        <f t="shared" si="24"/>
        <v>4244</v>
      </c>
    </row>
    <row r="200" spans="1:10" x14ac:dyDescent="0.25">
      <c r="A200">
        <v>17</v>
      </c>
      <c r="B200">
        <v>38168</v>
      </c>
      <c r="C200">
        <f t="shared" si="23"/>
        <v>0.13197698558633372</v>
      </c>
      <c r="D200">
        <f t="shared" si="25"/>
        <v>4.5816994035508687</v>
      </c>
      <c r="E200" t="s">
        <v>9</v>
      </c>
      <c r="F200" s="1">
        <v>43924</v>
      </c>
      <c r="G200">
        <v>4461</v>
      </c>
      <c r="J200">
        <f t="shared" si="24"/>
        <v>4450</v>
      </c>
    </row>
    <row r="201" spans="1:10" x14ac:dyDescent="0.25">
      <c r="A201">
        <v>18</v>
      </c>
      <c r="B201">
        <v>41903</v>
      </c>
      <c r="C201">
        <f t="shared" si="23"/>
        <v>9.7856843429050516E-2</v>
      </c>
      <c r="D201">
        <f t="shared" si="25"/>
        <v>4.6222451169234624</v>
      </c>
      <c r="E201" t="s">
        <v>9</v>
      </c>
      <c r="F201" s="1">
        <v>43925</v>
      </c>
      <c r="G201">
        <v>5221</v>
      </c>
      <c r="J201">
        <f t="shared" si="24"/>
        <v>3735</v>
      </c>
    </row>
    <row r="202" spans="1:10" x14ac:dyDescent="0.25">
      <c r="A202">
        <v>19</v>
      </c>
      <c r="B202">
        <v>47806</v>
      </c>
      <c r="C202">
        <f t="shared" si="23"/>
        <v>0.14087296852254017</v>
      </c>
      <c r="D202">
        <f t="shared" si="25"/>
        <v>4.6794824071427303</v>
      </c>
      <c r="E202" t="s">
        <v>9</v>
      </c>
      <c r="F202" s="1">
        <v>43926</v>
      </c>
      <c r="G202">
        <v>5865</v>
      </c>
      <c r="J202">
        <f t="shared" si="24"/>
        <v>5903</v>
      </c>
    </row>
    <row r="203" spans="1:10" x14ac:dyDescent="0.25">
      <c r="A203">
        <v>20</v>
      </c>
      <c r="B203">
        <v>51608</v>
      </c>
      <c r="C203">
        <f t="shared" si="23"/>
        <v>7.9529766138141653E-2</v>
      </c>
      <c r="D203">
        <f t="shared" si="25"/>
        <v>4.7127170288859928</v>
      </c>
      <c r="E203" t="s">
        <v>9</v>
      </c>
      <c r="F203" s="1">
        <v>43927</v>
      </c>
      <c r="G203">
        <v>6433</v>
      </c>
      <c r="J203">
        <f t="shared" si="24"/>
        <v>3802</v>
      </c>
    </row>
    <row r="204" spans="1:10" x14ac:dyDescent="0.25">
      <c r="A204">
        <v>21</v>
      </c>
      <c r="B204">
        <v>55242</v>
      </c>
      <c r="C204">
        <f t="shared" si="23"/>
        <v>7.0415439466749344E-2</v>
      </c>
      <c r="D204">
        <f t="shared" si="25"/>
        <v>4.7422693935351283</v>
      </c>
      <c r="E204" t="s">
        <v>9</v>
      </c>
      <c r="F204" s="1">
        <v>43928</v>
      </c>
      <c r="G204">
        <v>7417</v>
      </c>
      <c r="J204">
        <f t="shared" si="24"/>
        <v>3634</v>
      </c>
    </row>
    <row r="205" spans="1:10" x14ac:dyDescent="0.25">
      <c r="A205">
        <v>22</v>
      </c>
      <c r="B205">
        <v>60733</v>
      </c>
      <c r="C205">
        <f t="shared" si="23"/>
        <v>9.9399008001158543E-2</v>
      </c>
      <c r="D205">
        <f t="shared" si="25"/>
        <v>4.7834247342967142</v>
      </c>
      <c r="E205" t="s">
        <v>9</v>
      </c>
      <c r="F205" s="1">
        <v>43929</v>
      </c>
      <c r="G205">
        <v>8505</v>
      </c>
      <c r="J205">
        <f t="shared" si="24"/>
        <v>5491</v>
      </c>
    </row>
    <row r="206" spans="1:10" x14ac:dyDescent="0.25">
      <c r="A206">
        <v>23</v>
      </c>
      <c r="B206">
        <v>65077</v>
      </c>
      <c r="C206">
        <f t="shared" si="23"/>
        <v>7.1526188398399554E-2</v>
      </c>
      <c r="D206">
        <f t="shared" si="25"/>
        <v>4.8134275240823348</v>
      </c>
      <c r="E206" t="s">
        <v>9</v>
      </c>
      <c r="F206" s="1">
        <v>43930</v>
      </c>
      <c r="G206">
        <v>9608</v>
      </c>
      <c r="J206">
        <f t="shared" si="24"/>
        <v>4344</v>
      </c>
    </row>
    <row r="207" spans="1:10" x14ac:dyDescent="0.25">
      <c r="A207">
        <v>24</v>
      </c>
      <c r="B207">
        <v>73758</v>
      </c>
      <c r="C207">
        <f t="shared" si="23"/>
        <v>0.13339582340919218</v>
      </c>
      <c r="D207">
        <f t="shared" si="25"/>
        <v>4.8678091320051724</v>
      </c>
      <c r="E207" t="s">
        <v>9</v>
      </c>
      <c r="F207" s="1">
        <v>43931</v>
      </c>
      <c r="G207">
        <v>10760</v>
      </c>
      <c r="J207">
        <f t="shared" si="24"/>
        <v>8681</v>
      </c>
    </row>
    <row r="208" spans="1:10" x14ac:dyDescent="0.25">
      <c r="A208">
        <v>25</v>
      </c>
      <c r="B208">
        <v>78991</v>
      </c>
      <c r="C208">
        <f t="shared" si="23"/>
        <v>7.0948236123539135E-2</v>
      </c>
      <c r="D208">
        <f t="shared" si="25"/>
        <v>4.8975776118853949</v>
      </c>
      <c r="E208" t="s">
        <v>9</v>
      </c>
      <c r="F208" s="1">
        <v>43932</v>
      </c>
      <c r="G208">
        <v>11599</v>
      </c>
      <c r="J208">
        <f t="shared" si="24"/>
        <v>5233</v>
      </c>
    </row>
    <row r="209" spans="1:10" x14ac:dyDescent="0.25">
      <c r="A209">
        <v>26</v>
      </c>
      <c r="B209">
        <v>84279</v>
      </c>
      <c r="C209">
        <f t="shared" si="23"/>
        <v>6.6944335430618673E-2</v>
      </c>
      <c r="D209">
        <f t="shared" si="25"/>
        <v>4.9257193739097396</v>
      </c>
      <c r="E209" t="s">
        <v>9</v>
      </c>
      <c r="F209" s="1">
        <v>43933</v>
      </c>
      <c r="G209">
        <v>12285</v>
      </c>
      <c r="J209">
        <f t="shared" si="24"/>
        <v>5288</v>
      </c>
    </row>
    <row r="210" spans="1:10" x14ac:dyDescent="0.25">
      <c r="A210">
        <v>27</v>
      </c>
      <c r="B210">
        <v>88621</v>
      </c>
      <c r="C210">
        <f t="shared" si="23"/>
        <v>5.1519358321764616E-2</v>
      </c>
      <c r="D210">
        <f t="shared" si="25"/>
        <v>4.9475366463052932</v>
      </c>
      <c r="E210" t="s">
        <v>9</v>
      </c>
      <c r="F210" s="1">
        <v>43934</v>
      </c>
      <c r="G210">
        <v>13029</v>
      </c>
      <c r="J210">
        <f t="shared" si="24"/>
        <v>4342</v>
      </c>
    </row>
    <row r="211" spans="1:10" x14ac:dyDescent="0.25">
      <c r="A211">
        <v>28</v>
      </c>
      <c r="B211">
        <v>93873</v>
      </c>
      <c r="C211">
        <f t="shared" si="23"/>
        <v>5.9263605691653218E-2</v>
      </c>
      <c r="D211">
        <f t="shared" si="25"/>
        <v>4.9725406973015289</v>
      </c>
      <c r="E211" t="s">
        <v>9</v>
      </c>
      <c r="F211" s="1">
        <v>43935</v>
      </c>
      <c r="G211">
        <v>14073</v>
      </c>
      <c r="J211">
        <f t="shared" si="24"/>
        <v>5252</v>
      </c>
    </row>
    <row r="212" spans="1:10" x14ac:dyDescent="0.25">
      <c r="A212">
        <v>29</v>
      </c>
      <c r="B212">
        <v>98476</v>
      </c>
      <c r="C212">
        <f t="shared" si="23"/>
        <v>4.9034333620955974E-2</v>
      </c>
      <c r="D212">
        <f t="shared" si="25"/>
        <v>4.9933303996591611</v>
      </c>
      <c r="E212" t="s">
        <v>9</v>
      </c>
      <c r="F212" s="1">
        <v>43936</v>
      </c>
      <c r="G212">
        <v>14915</v>
      </c>
      <c r="J212">
        <f t="shared" si="24"/>
        <v>4603</v>
      </c>
    </row>
    <row r="213" spans="1:10" x14ac:dyDescent="0.25">
      <c r="A213">
        <v>30</v>
      </c>
      <c r="B213">
        <v>103093</v>
      </c>
      <c r="C213">
        <f t="shared" si="23"/>
        <v>4.6884520086112352E-2</v>
      </c>
      <c r="D213">
        <f t="shared" si="25"/>
        <v>5.0132291777512092</v>
      </c>
      <c r="E213" t="s">
        <v>9</v>
      </c>
      <c r="F213" s="1">
        <v>43937</v>
      </c>
      <c r="G213">
        <v>15944</v>
      </c>
      <c r="J213">
        <f t="shared" si="24"/>
        <v>4617</v>
      </c>
    </row>
    <row r="214" spans="1:10" x14ac:dyDescent="0.25">
      <c r="A214">
        <v>31</v>
      </c>
      <c r="B214">
        <v>108692</v>
      </c>
      <c r="C214">
        <f t="shared" si="23"/>
        <v>5.4310185948609507E-2</v>
      </c>
      <c r="D214">
        <f t="shared" si="25"/>
        <v>5.0361975801146963</v>
      </c>
      <c r="E214" t="s">
        <v>9</v>
      </c>
      <c r="F214" s="1">
        <v>43938</v>
      </c>
      <c r="G214">
        <v>16879</v>
      </c>
      <c r="J214">
        <f t="shared" si="24"/>
        <v>5599</v>
      </c>
    </row>
    <row r="215" spans="1:10" x14ac:dyDescent="0.25">
      <c r="A215">
        <v>32</v>
      </c>
      <c r="B215">
        <v>114217</v>
      </c>
      <c r="C215">
        <f t="shared" si="23"/>
        <v>5.0831707945386967E-2</v>
      </c>
      <c r="D215">
        <f t="shared" si="25"/>
        <v>5.0577307488898962</v>
      </c>
      <c r="E215" t="s">
        <v>9</v>
      </c>
      <c r="F215" s="1">
        <v>43939</v>
      </c>
      <c r="G215">
        <v>17994</v>
      </c>
      <c r="J215">
        <f t="shared" si="24"/>
        <v>5525</v>
      </c>
    </row>
    <row r="216" spans="1:10" x14ac:dyDescent="0.25">
      <c r="A216">
        <v>33</v>
      </c>
      <c r="B216">
        <v>120067</v>
      </c>
      <c r="C216">
        <f t="shared" si="23"/>
        <v>5.1218294999868672E-2</v>
      </c>
      <c r="D216">
        <f t="shared" si="25"/>
        <v>5.0794236594659035</v>
      </c>
      <c r="E216" t="s">
        <v>9</v>
      </c>
      <c r="F216" s="1">
        <v>43940</v>
      </c>
      <c r="G216">
        <v>18492</v>
      </c>
      <c r="J216">
        <f t="shared" si="24"/>
        <v>5850</v>
      </c>
    </row>
    <row r="217" spans="1:10" x14ac:dyDescent="0.25">
      <c r="A217">
        <v>34</v>
      </c>
      <c r="B217">
        <v>124743</v>
      </c>
      <c r="C217">
        <f t="shared" si="23"/>
        <v>3.8944922418316437E-2</v>
      </c>
      <c r="D217">
        <f t="shared" si="25"/>
        <v>5.0960161843822505</v>
      </c>
      <c r="E217" t="s">
        <v>9</v>
      </c>
      <c r="F217" s="1">
        <v>43941</v>
      </c>
      <c r="G217">
        <v>19051</v>
      </c>
      <c r="J217">
        <f t="shared" si="24"/>
        <v>4676</v>
      </c>
    </row>
    <row r="218" spans="1:10" x14ac:dyDescent="0.25">
      <c r="A218">
        <v>35</v>
      </c>
      <c r="B218">
        <v>129044</v>
      </c>
      <c r="C218">
        <f t="shared" si="23"/>
        <v>3.4478888594951219E-2</v>
      </c>
      <c r="D218">
        <f t="shared" si="25"/>
        <v>5.1107378164934554</v>
      </c>
      <c r="E218" t="s">
        <v>9</v>
      </c>
      <c r="F218" s="1">
        <v>43942</v>
      </c>
      <c r="G218">
        <v>20223</v>
      </c>
      <c r="J218">
        <f t="shared" si="24"/>
        <v>4301</v>
      </c>
    </row>
    <row r="219" spans="1:10" x14ac:dyDescent="0.25">
      <c r="A219">
        <v>36</v>
      </c>
      <c r="B219">
        <v>133495</v>
      </c>
      <c r="C219">
        <f t="shared" si="23"/>
        <v>3.4492111217879172E-2</v>
      </c>
      <c r="D219">
        <f t="shared" si="25"/>
        <v>5.1254649996850521</v>
      </c>
      <c r="E219" t="s">
        <v>9</v>
      </c>
      <c r="F219" s="1">
        <v>43943</v>
      </c>
      <c r="G219">
        <v>21060</v>
      </c>
      <c r="J219">
        <f>B219-B218</f>
        <v>4451</v>
      </c>
    </row>
    <row r="220" spans="1:10" x14ac:dyDescent="0.25">
      <c r="A220">
        <v>37</v>
      </c>
      <c r="B220">
        <v>138078</v>
      </c>
      <c r="C220">
        <f t="shared" si="23"/>
        <v>3.4330873815498708E-2</v>
      </c>
      <c r="D220">
        <f t="shared" si="25"/>
        <v>5.1401244878493033</v>
      </c>
      <c r="E220" t="s">
        <v>9</v>
      </c>
      <c r="F220" s="1">
        <v>43944</v>
      </c>
      <c r="G220">
        <v>21787</v>
      </c>
      <c r="J220">
        <f t="shared" ref="J220:J223" si="26">B220-B219</f>
        <v>4583</v>
      </c>
    </row>
    <row r="221" spans="1:10" x14ac:dyDescent="0.25">
      <c r="A221">
        <v>38</v>
      </c>
      <c r="B221">
        <v>143464</v>
      </c>
      <c r="C221">
        <f t="shared" si="23"/>
        <v>3.9006938107446515E-2</v>
      </c>
      <c r="D221">
        <f t="shared" si="25"/>
        <v>5.1567429354755072</v>
      </c>
      <c r="E221" t="s">
        <v>9</v>
      </c>
      <c r="F221" s="1">
        <v>43945</v>
      </c>
      <c r="G221">
        <v>22792</v>
      </c>
      <c r="J221">
        <f t="shared" si="26"/>
        <v>5386</v>
      </c>
    </row>
    <row r="222" spans="1:10" x14ac:dyDescent="0.25">
      <c r="A222">
        <v>39</v>
      </c>
      <c r="B222">
        <v>148377</v>
      </c>
      <c r="C222">
        <f t="shared" si="23"/>
        <v>3.4245525009758547E-2</v>
      </c>
      <c r="D222">
        <f t="shared" si="25"/>
        <v>5.1713665859347433</v>
      </c>
      <c r="E222" t="s">
        <v>9</v>
      </c>
      <c r="F222" s="1">
        <v>43946</v>
      </c>
      <c r="G222">
        <v>23635</v>
      </c>
      <c r="J222">
        <f t="shared" si="26"/>
        <v>4913</v>
      </c>
    </row>
    <row r="223" spans="1:10" x14ac:dyDescent="0.25">
      <c r="A223">
        <v>40</v>
      </c>
      <c r="B223">
        <v>152840</v>
      </c>
      <c r="C223">
        <f t="shared" si="23"/>
        <v>3.0078785795642181E-2</v>
      </c>
      <c r="D223">
        <f t="shared" si="25"/>
        <v>5.1842370290163711</v>
      </c>
      <c r="E223" t="s">
        <v>9</v>
      </c>
      <c r="F223" s="1">
        <v>43947</v>
      </c>
      <c r="G223">
        <v>24055</v>
      </c>
      <c r="J223">
        <f t="shared" si="26"/>
        <v>4463</v>
      </c>
    </row>
    <row r="224" spans="1:10" x14ac:dyDescent="0.25">
      <c r="A224">
        <v>41</v>
      </c>
      <c r="B224">
        <v>157149</v>
      </c>
      <c r="C224">
        <f t="shared" si="23"/>
        <v>2.8192881444647998E-2</v>
      </c>
      <c r="D224">
        <f t="shared" si="25"/>
        <v>5.1963116217782641</v>
      </c>
      <c r="E224" t="s">
        <v>9</v>
      </c>
      <c r="F224" s="1">
        <v>43948</v>
      </c>
      <c r="G224">
        <v>24393</v>
      </c>
      <c r="J224">
        <f>B224-B223</f>
        <v>4309</v>
      </c>
    </row>
    <row r="225" spans="1:10" x14ac:dyDescent="0.25">
      <c r="A225">
        <v>42</v>
      </c>
      <c r="B225">
        <v>161145</v>
      </c>
      <c r="C225">
        <f t="shared" si="23"/>
        <v>2.5428096901666572E-2</v>
      </c>
      <c r="D225">
        <f t="shared" si="25"/>
        <v>5.2072168347872463</v>
      </c>
      <c r="E225" t="s">
        <v>9</v>
      </c>
      <c r="F225" s="1">
        <v>43949</v>
      </c>
      <c r="G225">
        <v>25302</v>
      </c>
      <c r="J225">
        <f t="shared" ref="J225:J226" si="27">B225-B224</f>
        <v>3996</v>
      </c>
    </row>
    <row r="226" spans="1:10" x14ac:dyDescent="0.25">
      <c r="A226">
        <v>43</v>
      </c>
      <c r="B226">
        <v>165221</v>
      </c>
      <c r="C226">
        <f t="shared" si="23"/>
        <v>2.5293989884886282E-2</v>
      </c>
      <c r="D226">
        <f t="shared" si="25"/>
        <v>5.2180652464014114</v>
      </c>
      <c r="E226" t="s">
        <v>9</v>
      </c>
      <c r="F226" s="1">
        <v>43950</v>
      </c>
      <c r="G226">
        <v>26097</v>
      </c>
      <c r="J226">
        <f t="shared" si="27"/>
        <v>4076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78A49-B33F-4577-858B-35CF5CAE9C86}">
  <dimension ref="A1:M47"/>
  <sheetViews>
    <sheetView topLeftCell="F6" zoomScale="110" zoomScaleNormal="110" workbookViewId="0">
      <selection activeCell="K35" sqref="K35:K37"/>
    </sheetView>
  </sheetViews>
  <sheetFormatPr defaultRowHeight="15" x14ac:dyDescent="0.25"/>
  <sheetData>
    <row r="1" spans="1:13" x14ac:dyDescent="0.25">
      <c r="B1" t="s">
        <v>16</v>
      </c>
      <c r="C1" t="s">
        <v>17</v>
      </c>
      <c r="D1" t="s">
        <v>54</v>
      </c>
      <c r="E1" t="s">
        <v>14</v>
      </c>
      <c r="F1" t="s">
        <v>15</v>
      </c>
      <c r="G1" t="s">
        <v>57</v>
      </c>
      <c r="H1" t="s">
        <v>58</v>
      </c>
      <c r="I1" t="s">
        <v>59</v>
      </c>
      <c r="J1" t="s">
        <v>60</v>
      </c>
      <c r="K1" t="s">
        <v>18</v>
      </c>
      <c r="L1" t="s">
        <v>19</v>
      </c>
      <c r="M1" t="s">
        <v>61</v>
      </c>
    </row>
    <row r="2" spans="1:13" x14ac:dyDescent="0.25">
      <c r="A2">
        <v>1</v>
      </c>
      <c r="B2">
        <v>100</v>
      </c>
      <c r="C2">
        <v>151</v>
      </c>
      <c r="D2">
        <v>116</v>
      </c>
      <c r="E2">
        <v>6</v>
      </c>
      <c r="F2">
        <v>0</v>
      </c>
      <c r="G2">
        <v>1</v>
      </c>
      <c r="H2">
        <v>0</v>
      </c>
      <c r="I2" s="2">
        <v>0</v>
      </c>
      <c r="J2" s="2">
        <v>0</v>
      </c>
      <c r="K2" s="3">
        <f t="shared" ref="K2:K37" si="0">F2/C2</f>
        <v>0</v>
      </c>
      <c r="L2" s="3">
        <f>E2/B2</f>
        <v>0.06</v>
      </c>
      <c r="M2" s="3">
        <f>G2/D2</f>
        <v>8.6206896551724137E-3</v>
      </c>
    </row>
    <row r="3" spans="1:13" x14ac:dyDescent="0.25">
      <c r="A3">
        <v>2</v>
      </c>
      <c r="B3">
        <v>124</v>
      </c>
      <c r="C3">
        <v>200</v>
      </c>
      <c r="D3">
        <v>164</v>
      </c>
      <c r="E3">
        <v>9</v>
      </c>
      <c r="F3">
        <v>0</v>
      </c>
      <c r="G3">
        <v>2</v>
      </c>
      <c r="H3" s="2">
        <v>0</v>
      </c>
      <c r="I3" s="2">
        <f>(E3-E2)/E2</f>
        <v>0.5</v>
      </c>
      <c r="J3" s="2">
        <f>(G3-G2)/G2</f>
        <v>1</v>
      </c>
      <c r="K3" s="3">
        <f t="shared" si="0"/>
        <v>0</v>
      </c>
      <c r="L3" s="3">
        <f t="shared" ref="L3:L32" si="1">E3/B3</f>
        <v>7.2580645161290328E-2</v>
      </c>
      <c r="M3" s="3">
        <f t="shared" ref="M3:M43" si="2">G3/D3</f>
        <v>1.2195121951219513E-2</v>
      </c>
    </row>
    <row r="4" spans="1:13" x14ac:dyDescent="0.25">
      <c r="A4">
        <v>3</v>
      </c>
      <c r="B4">
        <v>158</v>
      </c>
      <c r="C4">
        <v>234</v>
      </c>
      <c r="D4">
        <v>209</v>
      </c>
      <c r="E4">
        <v>11</v>
      </c>
      <c r="F4">
        <v>0</v>
      </c>
      <c r="G4">
        <v>2</v>
      </c>
      <c r="H4" s="2">
        <v>0</v>
      </c>
      <c r="I4" s="2">
        <f t="shared" ref="I4:I32" si="3">(E4-E3)/E3</f>
        <v>0.22222222222222221</v>
      </c>
      <c r="J4" s="2">
        <f t="shared" ref="J4:J43" si="4">(G4-G3)/G3</f>
        <v>0</v>
      </c>
      <c r="K4" s="3">
        <f t="shared" si="0"/>
        <v>0</v>
      </c>
      <c r="L4" s="3">
        <f t="shared" si="1"/>
        <v>6.9620253164556958E-2</v>
      </c>
      <c r="M4" s="3">
        <f t="shared" si="2"/>
        <v>9.5693779904306216E-3</v>
      </c>
    </row>
    <row r="5" spans="1:13" x14ac:dyDescent="0.25">
      <c r="A5">
        <v>4</v>
      </c>
      <c r="B5">
        <v>221</v>
      </c>
      <c r="C5">
        <v>346</v>
      </c>
      <c r="D5">
        <v>278</v>
      </c>
      <c r="E5">
        <v>12</v>
      </c>
      <c r="F5">
        <v>1</v>
      </c>
      <c r="G5">
        <v>3</v>
      </c>
      <c r="H5" s="2">
        <v>0</v>
      </c>
      <c r="I5" s="2">
        <f t="shared" si="3"/>
        <v>9.0909090909090912E-2</v>
      </c>
      <c r="J5" s="2">
        <f t="shared" si="4"/>
        <v>0.5</v>
      </c>
      <c r="K5" s="3">
        <f t="shared" si="0"/>
        <v>2.8901734104046241E-3</v>
      </c>
      <c r="L5" s="3">
        <f t="shared" si="1"/>
        <v>5.4298642533936653E-2</v>
      </c>
      <c r="M5" s="3">
        <f t="shared" si="2"/>
        <v>1.0791366906474821E-2</v>
      </c>
    </row>
    <row r="6" spans="1:13" x14ac:dyDescent="0.25">
      <c r="A6">
        <v>5</v>
      </c>
      <c r="B6">
        <v>319</v>
      </c>
      <c r="C6">
        <v>529</v>
      </c>
      <c r="D6">
        <v>321</v>
      </c>
      <c r="E6">
        <v>15</v>
      </c>
      <c r="F6">
        <v>4</v>
      </c>
      <c r="G6">
        <v>5</v>
      </c>
      <c r="H6" s="2">
        <v>1</v>
      </c>
      <c r="I6" s="2">
        <f t="shared" si="3"/>
        <v>0.25</v>
      </c>
      <c r="J6" s="2">
        <f t="shared" si="4"/>
        <v>0.66666666666666663</v>
      </c>
      <c r="K6" s="3">
        <f t="shared" si="0"/>
        <v>7.5614366729678641E-3</v>
      </c>
      <c r="L6" s="3">
        <f t="shared" si="1"/>
        <v>4.7021943573667714E-2</v>
      </c>
      <c r="M6" s="3">
        <f t="shared" si="2"/>
        <v>1.5576323987538941E-2</v>
      </c>
    </row>
    <row r="7" spans="1:13" x14ac:dyDescent="0.25">
      <c r="A7">
        <v>6</v>
      </c>
      <c r="B7">
        <v>435</v>
      </c>
      <c r="C7">
        <v>640</v>
      </c>
      <c r="D7">
        <v>383</v>
      </c>
      <c r="E7">
        <v>19</v>
      </c>
      <c r="F7">
        <v>7</v>
      </c>
      <c r="G7">
        <v>6</v>
      </c>
      <c r="H7" s="2">
        <f t="shared" ref="H7:H37" si="5">(F7-F6)/F6</f>
        <v>0.75</v>
      </c>
      <c r="I7" s="2">
        <f t="shared" si="3"/>
        <v>0.26666666666666666</v>
      </c>
      <c r="J7" s="2">
        <f t="shared" si="4"/>
        <v>0.2</v>
      </c>
      <c r="K7" s="3">
        <f t="shared" si="0"/>
        <v>1.0937499999999999E-2</v>
      </c>
      <c r="L7" s="3">
        <f t="shared" si="1"/>
        <v>4.3678160919540229E-2</v>
      </c>
      <c r="M7" s="3">
        <f t="shared" si="2"/>
        <v>1.5665796344647518E-2</v>
      </c>
    </row>
    <row r="8" spans="1:13" x14ac:dyDescent="0.25">
      <c r="A8">
        <v>7</v>
      </c>
      <c r="B8">
        <v>541</v>
      </c>
      <c r="C8">
        <v>970</v>
      </c>
      <c r="D8">
        <v>460</v>
      </c>
      <c r="E8">
        <v>22</v>
      </c>
      <c r="F8">
        <v>11</v>
      </c>
      <c r="G8">
        <v>8</v>
      </c>
      <c r="H8" s="2">
        <f t="shared" si="5"/>
        <v>0.5714285714285714</v>
      </c>
      <c r="I8" s="2">
        <f t="shared" si="3"/>
        <v>0.15789473684210525</v>
      </c>
      <c r="J8" s="2">
        <f t="shared" si="4"/>
        <v>0.33333333333333331</v>
      </c>
      <c r="K8" s="3">
        <f t="shared" si="0"/>
        <v>1.134020618556701E-2</v>
      </c>
      <c r="L8" s="3">
        <f t="shared" si="1"/>
        <v>4.0665434380776341E-2</v>
      </c>
      <c r="M8" s="3">
        <f t="shared" si="2"/>
        <v>1.7391304347826087E-2</v>
      </c>
    </row>
    <row r="9" spans="1:13" x14ac:dyDescent="0.25">
      <c r="A9">
        <v>8</v>
      </c>
      <c r="B9">
        <v>704</v>
      </c>
      <c r="C9">
        <v>1178</v>
      </c>
      <c r="D9">
        <v>590</v>
      </c>
      <c r="E9">
        <v>26</v>
      </c>
      <c r="F9">
        <v>18</v>
      </c>
      <c r="G9">
        <v>10</v>
      </c>
      <c r="H9" s="2">
        <f t="shared" si="5"/>
        <v>0.63636363636363635</v>
      </c>
      <c r="I9" s="2">
        <f t="shared" si="3"/>
        <v>0.18181818181818182</v>
      </c>
      <c r="J9" s="2">
        <f t="shared" si="4"/>
        <v>0.25</v>
      </c>
      <c r="K9" s="3">
        <f t="shared" si="0"/>
        <v>1.5280135823429542E-2</v>
      </c>
      <c r="L9" s="3">
        <f t="shared" si="1"/>
        <v>3.6931818181818184E-2</v>
      </c>
      <c r="M9" s="3">
        <f t="shared" si="2"/>
        <v>1.6949152542372881E-2</v>
      </c>
    </row>
    <row r="10" spans="1:13" x14ac:dyDescent="0.25">
      <c r="A10">
        <v>9</v>
      </c>
      <c r="B10">
        <v>994</v>
      </c>
      <c r="C10">
        <v>1546</v>
      </c>
      <c r="D10">
        <v>798</v>
      </c>
      <c r="E10">
        <v>30</v>
      </c>
      <c r="F10">
        <v>25</v>
      </c>
      <c r="G10">
        <v>11</v>
      </c>
      <c r="H10" s="2">
        <f t="shared" si="5"/>
        <v>0.3888888888888889</v>
      </c>
      <c r="I10" s="2">
        <f t="shared" si="3"/>
        <v>0.15384615384615385</v>
      </c>
      <c r="J10" s="2">
        <f t="shared" si="4"/>
        <v>0.1</v>
      </c>
      <c r="K10" s="3">
        <f t="shared" si="0"/>
        <v>1.6170763260025874E-2</v>
      </c>
      <c r="L10" s="3">
        <f t="shared" si="1"/>
        <v>3.0181086519114688E-2</v>
      </c>
      <c r="M10" s="3">
        <f t="shared" si="2"/>
        <v>1.3784461152882205E-2</v>
      </c>
    </row>
    <row r="11" spans="1:13" x14ac:dyDescent="0.25">
      <c r="A11">
        <v>10</v>
      </c>
      <c r="B11">
        <v>1301</v>
      </c>
      <c r="C11">
        <v>1891</v>
      </c>
      <c r="D11">
        <v>1140</v>
      </c>
      <c r="E11">
        <v>38</v>
      </c>
      <c r="F11">
        <v>34</v>
      </c>
      <c r="G11">
        <v>21</v>
      </c>
      <c r="H11" s="2">
        <f t="shared" si="5"/>
        <v>0.36</v>
      </c>
      <c r="I11" s="2">
        <f t="shared" si="3"/>
        <v>0.26666666666666666</v>
      </c>
      <c r="J11" s="2">
        <f t="shared" si="4"/>
        <v>0.90909090909090906</v>
      </c>
      <c r="K11" s="3">
        <f t="shared" si="0"/>
        <v>1.7979904812268643E-2</v>
      </c>
      <c r="L11" s="3">
        <f t="shared" si="1"/>
        <v>2.9208301306687164E-2</v>
      </c>
      <c r="M11" s="3">
        <f t="shared" si="2"/>
        <v>1.8421052631578946E-2</v>
      </c>
    </row>
    <row r="12" spans="1:13" x14ac:dyDescent="0.25">
      <c r="A12">
        <v>11</v>
      </c>
      <c r="B12">
        <v>1697</v>
      </c>
      <c r="C12">
        <v>2247</v>
      </c>
      <c r="D12">
        <v>1391</v>
      </c>
      <c r="E12">
        <v>41</v>
      </c>
      <c r="F12">
        <v>46</v>
      </c>
      <c r="G12">
        <v>35</v>
      </c>
      <c r="H12" s="2">
        <f t="shared" si="5"/>
        <v>0.35294117647058826</v>
      </c>
      <c r="I12" s="2">
        <f t="shared" si="3"/>
        <v>7.8947368421052627E-2</v>
      </c>
      <c r="J12" s="2">
        <f t="shared" si="4"/>
        <v>0.66666666666666663</v>
      </c>
      <c r="K12" s="3">
        <f t="shared" si="0"/>
        <v>2.0471740097908322E-2</v>
      </c>
      <c r="L12" s="3">
        <f t="shared" si="1"/>
        <v>2.4160282852091926E-2</v>
      </c>
      <c r="M12" s="3">
        <f t="shared" si="2"/>
        <v>2.5161754133716751E-2</v>
      </c>
    </row>
    <row r="13" spans="1:13" x14ac:dyDescent="0.25">
      <c r="A13">
        <v>12</v>
      </c>
      <c r="B13">
        <v>2247</v>
      </c>
      <c r="C13">
        <v>2433</v>
      </c>
      <c r="D13">
        <v>1543</v>
      </c>
      <c r="E13">
        <v>49</v>
      </c>
      <c r="F13">
        <v>57</v>
      </c>
      <c r="G13">
        <v>55</v>
      </c>
      <c r="H13" s="2">
        <f t="shared" si="5"/>
        <v>0.2391304347826087</v>
      </c>
      <c r="I13" s="2">
        <f t="shared" si="3"/>
        <v>0.1951219512195122</v>
      </c>
      <c r="J13" s="2">
        <f t="shared" si="4"/>
        <v>0.5714285714285714</v>
      </c>
      <c r="K13" s="3">
        <f t="shared" si="0"/>
        <v>2.3427866831072751E-2</v>
      </c>
      <c r="L13" s="3">
        <f t="shared" si="1"/>
        <v>2.1806853582554516E-2</v>
      </c>
      <c r="M13" s="3">
        <f t="shared" si="2"/>
        <v>3.5644847699287101E-2</v>
      </c>
    </row>
    <row r="14" spans="1:13" x14ac:dyDescent="0.25">
      <c r="A14">
        <v>13</v>
      </c>
      <c r="B14">
        <v>2943</v>
      </c>
      <c r="C14">
        <v>2915</v>
      </c>
      <c r="D14">
        <v>1950</v>
      </c>
      <c r="E14">
        <v>57</v>
      </c>
      <c r="F14">
        <v>77</v>
      </c>
      <c r="G14">
        <v>71</v>
      </c>
      <c r="H14" s="2">
        <f t="shared" si="5"/>
        <v>0.35087719298245612</v>
      </c>
      <c r="I14" s="2">
        <f t="shared" si="3"/>
        <v>0.16326530612244897</v>
      </c>
      <c r="J14" s="2">
        <f t="shared" si="4"/>
        <v>0.29090909090909089</v>
      </c>
      <c r="K14" s="3">
        <f t="shared" si="0"/>
        <v>2.6415094339622643E-2</v>
      </c>
      <c r="L14" s="3">
        <f t="shared" si="1"/>
        <v>1.9367991845056064E-2</v>
      </c>
      <c r="M14" s="3">
        <f t="shared" si="2"/>
        <v>3.6410256410256407E-2</v>
      </c>
    </row>
    <row r="15" spans="1:13" x14ac:dyDescent="0.25">
      <c r="A15">
        <v>14</v>
      </c>
      <c r="B15">
        <v>3680</v>
      </c>
      <c r="C15">
        <v>3417</v>
      </c>
      <c r="D15">
        <v>2626</v>
      </c>
      <c r="E15">
        <v>68</v>
      </c>
      <c r="F15">
        <v>92</v>
      </c>
      <c r="G15">
        <v>104</v>
      </c>
      <c r="H15" s="2">
        <f t="shared" si="5"/>
        <v>0.19480519480519481</v>
      </c>
      <c r="I15" s="2">
        <f t="shared" si="3"/>
        <v>0.19298245614035087</v>
      </c>
      <c r="J15" s="2">
        <f t="shared" si="4"/>
        <v>0.46478873239436619</v>
      </c>
      <c r="K15" s="3">
        <f t="shared" si="0"/>
        <v>2.6924202516827627E-2</v>
      </c>
      <c r="L15" s="3">
        <f t="shared" si="1"/>
        <v>1.8478260869565218E-2</v>
      </c>
      <c r="M15" s="3">
        <f t="shared" si="2"/>
        <v>3.9603960396039604E-2</v>
      </c>
    </row>
    <row r="16" spans="1:13" x14ac:dyDescent="0.25">
      <c r="A16">
        <v>15</v>
      </c>
      <c r="B16">
        <v>4663</v>
      </c>
      <c r="C16">
        <v>3904</v>
      </c>
      <c r="D16">
        <v>3269</v>
      </c>
      <c r="E16">
        <v>86</v>
      </c>
      <c r="F16">
        <v>114</v>
      </c>
      <c r="G16">
        <v>144</v>
      </c>
      <c r="H16" s="2">
        <f t="shared" si="5"/>
        <v>0.2391304347826087</v>
      </c>
      <c r="I16" s="2">
        <f t="shared" si="3"/>
        <v>0.26470588235294118</v>
      </c>
      <c r="J16" s="2">
        <f t="shared" si="4"/>
        <v>0.38461538461538464</v>
      </c>
      <c r="K16" s="3">
        <f t="shared" si="0"/>
        <v>2.9200819672131149E-2</v>
      </c>
      <c r="L16" s="3">
        <f t="shared" si="1"/>
        <v>1.844306240617628E-2</v>
      </c>
      <c r="M16" s="3">
        <f t="shared" si="2"/>
        <v>4.4050168247170389E-2</v>
      </c>
    </row>
    <row r="17" spans="1:13" x14ac:dyDescent="0.25">
      <c r="A17">
        <v>16</v>
      </c>
      <c r="B17">
        <v>6411</v>
      </c>
      <c r="C17">
        <v>4256</v>
      </c>
      <c r="D17">
        <v>3983</v>
      </c>
      <c r="E17">
        <v>109</v>
      </c>
      <c r="F17">
        <v>136</v>
      </c>
      <c r="G17">
        <v>177</v>
      </c>
      <c r="H17" s="2">
        <f t="shared" si="5"/>
        <v>0.19298245614035087</v>
      </c>
      <c r="I17" s="2">
        <f t="shared" si="3"/>
        <v>0.26744186046511625</v>
      </c>
      <c r="J17" s="2">
        <f t="shared" si="4"/>
        <v>0.22916666666666666</v>
      </c>
      <c r="K17" s="3">
        <f t="shared" si="0"/>
        <v>3.1954887218045111E-2</v>
      </c>
      <c r="L17" s="3">
        <f t="shared" si="1"/>
        <v>1.7002027764779284E-2</v>
      </c>
      <c r="M17" s="3">
        <f t="shared" si="2"/>
        <v>4.4438865177002261E-2</v>
      </c>
    </row>
    <row r="18" spans="1:13" x14ac:dyDescent="0.25">
      <c r="A18">
        <v>17</v>
      </c>
      <c r="B18">
        <v>9259</v>
      </c>
      <c r="C18">
        <v>4579</v>
      </c>
      <c r="D18">
        <v>5018</v>
      </c>
      <c r="E18">
        <v>150</v>
      </c>
      <c r="F18">
        <v>159</v>
      </c>
      <c r="G18">
        <v>233</v>
      </c>
      <c r="H18" s="2">
        <f t="shared" si="5"/>
        <v>0.16911764705882354</v>
      </c>
      <c r="I18" s="2">
        <f t="shared" si="3"/>
        <v>0.37614678899082571</v>
      </c>
      <c r="J18" s="2">
        <f t="shared" si="4"/>
        <v>0.31638418079096048</v>
      </c>
      <c r="K18" s="3">
        <f t="shared" si="0"/>
        <v>3.4723738807599915E-2</v>
      </c>
      <c r="L18" s="3">
        <f t="shared" si="1"/>
        <v>1.6200453612701157E-2</v>
      </c>
      <c r="M18" s="3">
        <f t="shared" si="2"/>
        <v>4.6432841769629335E-2</v>
      </c>
    </row>
    <row r="19" spans="1:13" x14ac:dyDescent="0.25">
      <c r="A19">
        <v>18</v>
      </c>
      <c r="B19">
        <v>13789</v>
      </c>
      <c r="C19">
        <v>5717</v>
      </c>
      <c r="D19">
        <v>5683</v>
      </c>
      <c r="E19">
        <v>207</v>
      </c>
      <c r="F19" s="9">
        <v>201</v>
      </c>
      <c r="G19">
        <v>281</v>
      </c>
      <c r="H19" s="2">
        <f t="shared" si="5"/>
        <v>0.26415094339622641</v>
      </c>
      <c r="I19" s="2">
        <f t="shared" si="3"/>
        <v>0.38</v>
      </c>
      <c r="J19" s="2">
        <f t="shared" si="4"/>
        <v>0.20600858369098712</v>
      </c>
      <c r="K19" s="3">
        <f t="shared" si="0"/>
        <v>3.5158299807591394E-2</v>
      </c>
      <c r="L19" s="3">
        <f t="shared" si="1"/>
        <v>1.501196605990282E-2</v>
      </c>
      <c r="M19" s="3">
        <f t="shared" si="2"/>
        <v>4.9445715291219425E-2</v>
      </c>
    </row>
    <row r="20" spans="1:13" x14ac:dyDescent="0.25">
      <c r="A20">
        <v>19</v>
      </c>
      <c r="B20">
        <v>19383</v>
      </c>
      <c r="C20">
        <v>6836</v>
      </c>
      <c r="D20">
        <v>6650</v>
      </c>
      <c r="E20">
        <v>256</v>
      </c>
      <c r="F20" s="9">
        <v>240</v>
      </c>
      <c r="G20">
        <v>335</v>
      </c>
      <c r="H20" s="2">
        <f t="shared" si="5"/>
        <v>0.19402985074626866</v>
      </c>
      <c r="I20" s="2">
        <f t="shared" si="3"/>
        <v>0.23671497584541062</v>
      </c>
      <c r="J20" s="2">
        <f t="shared" si="4"/>
        <v>0.19217081850533807</v>
      </c>
      <c r="K20" s="3">
        <f t="shared" si="0"/>
        <v>3.5108250438853128E-2</v>
      </c>
      <c r="L20" s="3">
        <f t="shared" si="1"/>
        <v>1.3207449827168137E-2</v>
      </c>
      <c r="M20" s="3">
        <f t="shared" si="2"/>
        <v>5.037593984962406E-2</v>
      </c>
    </row>
    <row r="21" spans="1:13" x14ac:dyDescent="0.25">
      <c r="A21">
        <v>20</v>
      </c>
      <c r="B21">
        <v>24207</v>
      </c>
      <c r="C21">
        <v>7910</v>
      </c>
      <c r="D21">
        <v>8077</v>
      </c>
      <c r="E21">
        <v>302</v>
      </c>
      <c r="F21" s="9">
        <v>299</v>
      </c>
      <c r="G21">
        <v>422</v>
      </c>
      <c r="H21" s="2">
        <f t="shared" si="5"/>
        <v>0.24583333333333332</v>
      </c>
      <c r="I21" s="2">
        <f t="shared" si="3"/>
        <v>0.1796875</v>
      </c>
      <c r="J21" s="2">
        <f t="shared" si="4"/>
        <v>0.25970149253731345</v>
      </c>
      <c r="K21" s="3">
        <f t="shared" si="0"/>
        <v>3.7800252844500636E-2</v>
      </c>
      <c r="L21" s="3">
        <f t="shared" si="1"/>
        <v>1.2475730160697319E-2</v>
      </c>
      <c r="M21" s="3">
        <f t="shared" si="2"/>
        <v>5.2247121455986131E-2</v>
      </c>
    </row>
    <row r="22" spans="1:13" x14ac:dyDescent="0.25">
      <c r="A22">
        <v>21</v>
      </c>
      <c r="B22">
        <v>33546</v>
      </c>
      <c r="C22">
        <v>9056</v>
      </c>
      <c r="D22">
        <v>9529</v>
      </c>
      <c r="E22">
        <v>419</v>
      </c>
      <c r="F22" s="9">
        <v>359</v>
      </c>
      <c r="G22">
        <v>463</v>
      </c>
      <c r="H22" s="2">
        <f t="shared" si="5"/>
        <v>0.20066889632107024</v>
      </c>
      <c r="I22" s="2">
        <f t="shared" si="3"/>
        <v>0.38741721854304634</v>
      </c>
      <c r="J22" s="2">
        <f t="shared" si="4"/>
        <v>9.7156398104265407E-2</v>
      </c>
      <c r="K22" s="3">
        <f t="shared" si="0"/>
        <v>3.9642226148409891E-2</v>
      </c>
      <c r="L22" s="3">
        <f t="shared" si="1"/>
        <v>1.2490311810648065E-2</v>
      </c>
      <c r="M22" s="3">
        <f t="shared" si="2"/>
        <v>4.8588519257004935E-2</v>
      </c>
    </row>
    <row r="23" spans="1:13" x14ac:dyDescent="0.25">
      <c r="A23">
        <v>22</v>
      </c>
      <c r="B23">
        <v>42751</v>
      </c>
      <c r="C23">
        <v>10278</v>
      </c>
      <c r="D23">
        <v>11658</v>
      </c>
      <c r="E23">
        <v>520</v>
      </c>
      <c r="F23" s="9">
        <v>431</v>
      </c>
      <c r="G23">
        <v>578</v>
      </c>
      <c r="H23" s="2">
        <f t="shared" si="5"/>
        <v>0.20055710306406685</v>
      </c>
      <c r="I23" s="2">
        <f t="shared" si="3"/>
        <v>0.24105011933174225</v>
      </c>
      <c r="J23" s="2">
        <f t="shared" si="4"/>
        <v>0.24838012958963282</v>
      </c>
      <c r="K23" s="3">
        <f t="shared" si="0"/>
        <v>4.1934228449114611E-2</v>
      </c>
      <c r="L23" s="3">
        <f t="shared" si="1"/>
        <v>1.2163458164721292E-2</v>
      </c>
      <c r="M23" s="3">
        <f t="shared" si="2"/>
        <v>4.9579687768056269E-2</v>
      </c>
    </row>
    <row r="24" spans="1:13" x14ac:dyDescent="0.25">
      <c r="A24">
        <v>23</v>
      </c>
      <c r="B24">
        <v>54881</v>
      </c>
      <c r="C24">
        <v>11130</v>
      </c>
      <c r="D24">
        <v>14543</v>
      </c>
      <c r="E24">
        <v>780</v>
      </c>
      <c r="F24" s="9">
        <v>486</v>
      </c>
      <c r="G24">
        <v>759</v>
      </c>
      <c r="H24" s="2">
        <f t="shared" si="5"/>
        <v>0.12761020881670534</v>
      </c>
      <c r="I24" s="2">
        <f t="shared" si="3"/>
        <v>0.5</v>
      </c>
      <c r="J24" s="2">
        <f t="shared" si="4"/>
        <v>0.31314878892733566</v>
      </c>
      <c r="K24" s="3">
        <f t="shared" si="0"/>
        <v>4.366576819407008E-2</v>
      </c>
      <c r="L24" s="3">
        <f t="shared" si="1"/>
        <v>1.4212569012955303E-2</v>
      </c>
      <c r="M24" s="3">
        <f t="shared" si="2"/>
        <v>5.2190057072130924E-2</v>
      </c>
    </row>
    <row r="25" spans="1:13" x14ac:dyDescent="0.25">
      <c r="A25">
        <v>24</v>
      </c>
      <c r="B25">
        <v>64775</v>
      </c>
      <c r="C25">
        <v>12056</v>
      </c>
      <c r="D25">
        <v>17089</v>
      </c>
      <c r="E25">
        <v>910</v>
      </c>
      <c r="F25" s="9">
        <v>553</v>
      </c>
      <c r="G25">
        <v>1019</v>
      </c>
      <c r="H25" s="2">
        <f t="shared" si="5"/>
        <v>0.13786008230452676</v>
      </c>
      <c r="I25" s="2">
        <f t="shared" si="3"/>
        <v>0.16666666666666666</v>
      </c>
      <c r="J25" s="2">
        <f t="shared" si="4"/>
        <v>0.34255599472990778</v>
      </c>
      <c r="K25" s="3">
        <f t="shared" si="0"/>
        <v>4.5869276708692765E-2</v>
      </c>
      <c r="L25" s="3">
        <f t="shared" si="1"/>
        <v>1.4048629872636048E-2</v>
      </c>
      <c r="M25" s="3">
        <f t="shared" si="2"/>
        <v>5.962900111182632E-2</v>
      </c>
    </row>
    <row r="26" spans="1:13" x14ac:dyDescent="0.25">
      <c r="A26">
        <v>25</v>
      </c>
      <c r="B26">
        <v>82179</v>
      </c>
      <c r="C26">
        <v>13717</v>
      </c>
      <c r="D26">
        <v>19522</v>
      </c>
      <c r="E26">
        <v>1177</v>
      </c>
      <c r="F26">
        <v>667</v>
      </c>
      <c r="G26">
        <v>1228</v>
      </c>
      <c r="H26" s="2">
        <f t="shared" si="5"/>
        <v>0.20614828209764918</v>
      </c>
      <c r="I26" s="2">
        <f t="shared" si="3"/>
        <v>0.29340659340659342</v>
      </c>
      <c r="J26" s="2">
        <f t="shared" si="4"/>
        <v>0.20510304219823355</v>
      </c>
      <c r="K26" s="3">
        <f t="shared" si="0"/>
        <v>4.8625792811839326E-2</v>
      </c>
      <c r="L26" s="3">
        <f t="shared" si="1"/>
        <v>1.4322393798902397E-2</v>
      </c>
      <c r="M26" s="3">
        <f t="shared" si="2"/>
        <v>6.2903391045999388E-2</v>
      </c>
    </row>
    <row r="27" spans="1:13" x14ac:dyDescent="0.25">
      <c r="A27">
        <v>26</v>
      </c>
      <c r="B27">
        <v>103729</v>
      </c>
      <c r="C27">
        <v>15927</v>
      </c>
      <c r="D27">
        <v>22141</v>
      </c>
      <c r="E27">
        <v>1693</v>
      </c>
      <c r="F27">
        <v>800</v>
      </c>
      <c r="G27">
        <v>1408</v>
      </c>
      <c r="H27" s="2">
        <f t="shared" si="5"/>
        <v>0.19940029985007496</v>
      </c>
      <c r="I27" s="2">
        <f t="shared" si="3"/>
        <v>0.43840271877655057</v>
      </c>
      <c r="J27" s="2">
        <f t="shared" si="4"/>
        <v>0.1465798045602606</v>
      </c>
      <c r="K27" s="3">
        <f t="shared" si="0"/>
        <v>5.0229170590820618E-2</v>
      </c>
      <c r="L27" s="3">
        <f t="shared" si="1"/>
        <v>1.6321375892951826E-2</v>
      </c>
      <c r="M27" s="3">
        <f t="shared" si="2"/>
        <v>6.3592430332866628E-2</v>
      </c>
    </row>
    <row r="28" spans="1:13" x14ac:dyDescent="0.25">
      <c r="A28">
        <v>27</v>
      </c>
      <c r="B28">
        <v>120529</v>
      </c>
      <c r="C28">
        <v>17847</v>
      </c>
      <c r="D28">
        <v>25150</v>
      </c>
      <c r="E28">
        <v>2008</v>
      </c>
      <c r="F28">
        <v>941</v>
      </c>
      <c r="G28">
        <v>1789</v>
      </c>
      <c r="H28" s="2">
        <f t="shared" si="5"/>
        <v>0.17624999999999999</v>
      </c>
      <c r="I28" s="2">
        <f>(E28-E27)/E27</f>
        <v>0.18606024808033078</v>
      </c>
      <c r="J28" s="2">
        <f t="shared" si="4"/>
        <v>0.27059659090909088</v>
      </c>
      <c r="K28" s="3">
        <f t="shared" si="0"/>
        <v>5.2725948338656355E-2</v>
      </c>
      <c r="L28" s="3">
        <f t="shared" si="1"/>
        <v>1.6659890980593881E-2</v>
      </c>
      <c r="M28" s="3">
        <f t="shared" si="2"/>
        <v>7.1133200795228627E-2</v>
      </c>
    </row>
    <row r="29" spans="1:13" x14ac:dyDescent="0.25">
      <c r="A29">
        <v>28</v>
      </c>
      <c r="B29">
        <v>142460</v>
      </c>
      <c r="C29">
        <v>19943</v>
      </c>
      <c r="D29">
        <v>29474</v>
      </c>
      <c r="E29">
        <v>2484</v>
      </c>
      <c r="F29">
        <v>1074</v>
      </c>
      <c r="G29">
        <v>2352</v>
      </c>
      <c r="H29" s="2">
        <f t="shared" si="5"/>
        <v>0.14133900106269925</v>
      </c>
      <c r="I29" s="2">
        <f t="shared" si="3"/>
        <v>0.23705179282868527</v>
      </c>
      <c r="J29" s="2">
        <f t="shared" si="4"/>
        <v>0.31470095025153716</v>
      </c>
      <c r="K29" s="3">
        <f t="shared" si="0"/>
        <v>5.3853482424910996E-2</v>
      </c>
      <c r="L29" s="3">
        <f t="shared" si="1"/>
        <v>1.7436473396040993E-2</v>
      </c>
      <c r="M29" s="3">
        <f t="shared" si="2"/>
        <v>7.9799145009160619E-2</v>
      </c>
    </row>
    <row r="30" spans="1:13" x14ac:dyDescent="0.25">
      <c r="A30">
        <v>29</v>
      </c>
      <c r="B30">
        <v>160344</v>
      </c>
      <c r="C30">
        <v>20964</v>
      </c>
      <c r="D30">
        <v>33718</v>
      </c>
      <c r="E30">
        <v>2953</v>
      </c>
      <c r="F30">
        <v>1141</v>
      </c>
      <c r="G30">
        <v>2921</v>
      </c>
      <c r="H30" s="2">
        <f t="shared" si="5"/>
        <v>6.2383612662942269E-2</v>
      </c>
      <c r="I30" s="2">
        <f t="shared" si="3"/>
        <v>0.18880837359098229</v>
      </c>
      <c r="J30" s="2">
        <f t="shared" si="4"/>
        <v>0.241921768707483</v>
      </c>
      <c r="K30" s="3">
        <f t="shared" si="0"/>
        <v>5.4426636138141575E-2</v>
      </c>
      <c r="L30" s="3">
        <f t="shared" si="1"/>
        <v>1.8416654193484008E-2</v>
      </c>
      <c r="M30" s="3">
        <f t="shared" si="2"/>
        <v>8.6630286493860842E-2</v>
      </c>
    </row>
    <row r="31" spans="1:13" x14ac:dyDescent="0.25">
      <c r="A31">
        <v>30</v>
      </c>
      <c r="B31">
        <v>184487</v>
      </c>
      <c r="C31">
        <v>22169</v>
      </c>
      <c r="D31">
        <v>38168</v>
      </c>
      <c r="E31">
        <v>3756</v>
      </c>
      <c r="F31">
        <v>1223</v>
      </c>
      <c r="G31">
        <v>3605</v>
      </c>
      <c r="H31" s="2">
        <f t="shared" si="5"/>
        <v>7.1866783523225244E-2</v>
      </c>
      <c r="I31" s="2">
        <f t="shared" si="3"/>
        <v>0.27192685404673211</v>
      </c>
      <c r="J31" s="2">
        <f t="shared" si="4"/>
        <v>0.23416638137624102</v>
      </c>
      <c r="K31" s="3">
        <f t="shared" si="0"/>
        <v>5.5167125265009699E-2</v>
      </c>
      <c r="L31" s="3">
        <f t="shared" si="1"/>
        <v>2.0359158097860555E-2</v>
      </c>
      <c r="M31" s="3">
        <f t="shared" si="2"/>
        <v>9.4450848878641788E-2</v>
      </c>
    </row>
    <row r="32" spans="1:13" x14ac:dyDescent="0.25">
      <c r="A32">
        <v>31</v>
      </c>
      <c r="B32">
        <v>211143</v>
      </c>
      <c r="C32">
        <v>23430</v>
      </c>
      <c r="D32">
        <v>41903</v>
      </c>
      <c r="E32">
        <v>4713</v>
      </c>
      <c r="F32">
        <v>1328</v>
      </c>
      <c r="G32">
        <v>4313</v>
      </c>
      <c r="H32" s="2">
        <f t="shared" si="5"/>
        <v>8.5854456255110387E-2</v>
      </c>
      <c r="I32" s="2">
        <f t="shared" si="3"/>
        <v>0.25479233226837061</v>
      </c>
      <c r="J32" s="2">
        <f t="shared" si="4"/>
        <v>0.19639389736477114</v>
      </c>
      <c r="K32" s="3">
        <f t="shared" si="0"/>
        <v>5.6679470763977807E-2</v>
      </c>
      <c r="L32" s="3">
        <f t="shared" si="1"/>
        <v>2.2321365141160256E-2</v>
      </c>
      <c r="M32" s="3">
        <f t="shared" si="2"/>
        <v>0.10292819129895234</v>
      </c>
    </row>
    <row r="33" spans="1:13" x14ac:dyDescent="0.25">
      <c r="A33">
        <v>32</v>
      </c>
      <c r="B33">
        <v>240375</v>
      </c>
      <c r="C33">
        <v>25262</v>
      </c>
      <c r="D33">
        <v>47806</v>
      </c>
      <c r="E33">
        <v>5807</v>
      </c>
      <c r="F33">
        <v>1532</v>
      </c>
      <c r="G33">
        <v>4934</v>
      </c>
      <c r="H33" s="2">
        <f t="shared" si="5"/>
        <v>0.1536144578313253</v>
      </c>
      <c r="I33" s="2">
        <f t="shared" ref="I33:I36" si="6">(E33-E32)/E32</f>
        <v>0.2321239125822194</v>
      </c>
      <c r="J33" s="2">
        <f t="shared" si="4"/>
        <v>0.14398330628332948</v>
      </c>
      <c r="K33" s="3">
        <f t="shared" si="0"/>
        <v>6.0644446203784341E-2</v>
      </c>
      <c r="L33" s="3">
        <f t="shared" ref="L33:L46" si="7">E33/B33</f>
        <v>2.4158086323452937E-2</v>
      </c>
      <c r="M33" s="3">
        <f t="shared" si="2"/>
        <v>0.10320880224239636</v>
      </c>
    </row>
    <row r="34" spans="1:13" x14ac:dyDescent="0.25">
      <c r="A34">
        <v>33</v>
      </c>
      <c r="B34">
        <v>276965</v>
      </c>
      <c r="C34">
        <v>28320</v>
      </c>
      <c r="D34">
        <v>51608</v>
      </c>
      <c r="E34">
        <v>7391</v>
      </c>
      <c r="F34">
        <v>1736</v>
      </c>
      <c r="G34">
        <v>5373</v>
      </c>
      <c r="H34" s="2">
        <f t="shared" si="5"/>
        <v>0.13315926892950392</v>
      </c>
      <c r="I34" s="2">
        <f t="shared" si="6"/>
        <v>0.27277423798863443</v>
      </c>
      <c r="J34" s="2">
        <f t="shared" si="4"/>
        <v>8.8974462910417509E-2</v>
      </c>
      <c r="K34" s="3">
        <f t="shared" si="0"/>
        <v>6.129943502824859E-2</v>
      </c>
      <c r="L34" s="3">
        <f t="shared" si="7"/>
        <v>2.668568230642861E-2</v>
      </c>
      <c r="M34" s="3">
        <f t="shared" si="2"/>
        <v>0.10411176561773368</v>
      </c>
    </row>
    <row r="35" spans="1:13" x14ac:dyDescent="0.25">
      <c r="A35">
        <v>34</v>
      </c>
      <c r="B35">
        <v>306519</v>
      </c>
      <c r="C35">
        <v>30425</v>
      </c>
      <c r="D35">
        <v>55242</v>
      </c>
      <c r="E35">
        <v>8344</v>
      </c>
      <c r="F35">
        <v>1924</v>
      </c>
      <c r="G35">
        <v>6159</v>
      </c>
      <c r="H35" s="2">
        <f t="shared" si="5"/>
        <v>0.10829493087557604</v>
      </c>
      <c r="I35" s="2">
        <f t="shared" si="6"/>
        <v>0.12894060343661209</v>
      </c>
      <c r="J35" s="2">
        <f t="shared" si="4"/>
        <v>0.14628699050809604</v>
      </c>
      <c r="K35" s="3">
        <f t="shared" si="0"/>
        <v>6.3237469186524245E-2</v>
      </c>
      <c r="L35" s="3">
        <f t="shared" si="7"/>
        <v>2.7221803542357897E-2</v>
      </c>
      <c r="M35" s="3">
        <f t="shared" si="2"/>
        <v>0.11149125665254697</v>
      </c>
    </row>
    <row r="36" spans="1:13" x14ac:dyDescent="0.25">
      <c r="A36">
        <v>35</v>
      </c>
      <c r="B36">
        <v>333173</v>
      </c>
      <c r="C36">
        <v>36599</v>
      </c>
      <c r="D36">
        <v>60733</v>
      </c>
      <c r="E36">
        <v>9536</v>
      </c>
      <c r="F36">
        <v>2347</v>
      </c>
      <c r="G36">
        <v>7097</v>
      </c>
      <c r="H36" s="2">
        <f t="shared" si="5"/>
        <v>0.21985446985446985</v>
      </c>
      <c r="I36" s="2">
        <f t="shared" si="6"/>
        <v>0.14285714285714285</v>
      </c>
      <c r="J36" s="2">
        <f t="shared" si="4"/>
        <v>0.15229745088488392</v>
      </c>
      <c r="K36" s="3">
        <f t="shared" si="0"/>
        <v>6.4127435175824476E-2</v>
      </c>
      <c r="L36" s="3">
        <f t="shared" si="7"/>
        <v>2.8621767069960651E-2</v>
      </c>
      <c r="M36" s="3">
        <f t="shared" si="2"/>
        <v>0.11685574564075543</v>
      </c>
    </row>
    <row r="37" spans="1:13" x14ac:dyDescent="0.25">
      <c r="A37">
        <v>36</v>
      </c>
      <c r="B37">
        <v>367004</v>
      </c>
      <c r="C37">
        <v>38654</v>
      </c>
      <c r="D37">
        <v>65077</v>
      </c>
      <c r="E37">
        <v>10859</v>
      </c>
      <c r="F37">
        <v>2462</v>
      </c>
      <c r="G37">
        <v>7978</v>
      </c>
      <c r="H37" s="2">
        <f t="shared" si="5"/>
        <v>4.8998721772475502E-2</v>
      </c>
      <c r="I37" s="2">
        <f>(E37-E36)/E36</f>
        <v>0.13873741610738255</v>
      </c>
      <c r="J37" s="2">
        <f t="shared" si="4"/>
        <v>0.12413695927856841</v>
      </c>
      <c r="K37" s="3">
        <f t="shared" si="0"/>
        <v>6.3693278832721065E-2</v>
      </c>
      <c r="L37" s="3">
        <f t="shared" si="7"/>
        <v>2.9588233370753451E-2</v>
      </c>
      <c r="M37" s="3">
        <f t="shared" si="2"/>
        <v>0.12259323570539515</v>
      </c>
    </row>
    <row r="38" spans="1:13" x14ac:dyDescent="0.25">
      <c r="A38">
        <v>37</v>
      </c>
      <c r="B38">
        <v>400335</v>
      </c>
      <c r="D38">
        <v>73758</v>
      </c>
      <c r="E38">
        <v>12841</v>
      </c>
      <c r="G38">
        <v>8958</v>
      </c>
      <c r="I38" s="2">
        <f t="shared" ref="I38:I46" si="8">(E38-E37)/E37</f>
        <v>0.1825214108113086</v>
      </c>
      <c r="J38" s="2">
        <f t="shared" si="4"/>
        <v>0.12283780396089246</v>
      </c>
      <c r="L38" s="3">
        <f t="shared" si="7"/>
        <v>3.207563665430202E-2</v>
      </c>
      <c r="M38" s="3">
        <f t="shared" si="2"/>
        <v>0.12145123240868787</v>
      </c>
    </row>
    <row r="39" spans="1:13" x14ac:dyDescent="0.25">
      <c r="A39">
        <v>38</v>
      </c>
      <c r="B39">
        <v>434927</v>
      </c>
      <c r="D39">
        <v>78991</v>
      </c>
      <c r="E39">
        <v>14473</v>
      </c>
      <c r="G39">
        <v>9875</v>
      </c>
      <c r="I39" s="2">
        <f t="shared" si="8"/>
        <v>0.12709290553695196</v>
      </c>
      <c r="J39" s="2">
        <f t="shared" si="4"/>
        <v>0.10236659968743023</v>
      </c>
      <c r="L39" s="3">
        <f t="shared" si="7"/>
        <v>3.3276848758527294E-2</v>
      </c>
      <c r="M39" s="3">
        <f t="shared" si="2"/>
        <v>0.12501424212885012</v>
      </c>
    </row>
    <row r="40" spans="1:13" x14ac:dyDescent="0.25">
      <c r="A40">
        <v>39</v>
      </c>
      <c r="B40">
        <v>469124</v>
      </c>
      <c r="D40">
        <v>84279</v>
      </c>
      <c r="E40">
        <v>16712</v>
      </c>
      <c r="G40">
        <v>10612</v>
      </c>
      <c r="I40" s="2">
        <f t="shared" si="8"/>
        <v>0.1547018586333172</v>
      </c>
      <c r="J40" s="2">
        <f t="shared" si="4"/>
        <v>7.4632911392405063E-2</v>
      </c>
      <c r="L40" s="3">
        <f t="shared" si="7"/>
        <v>3.5623843589328193E-2</v>
      </c>
      <c r="M40" s="3">
        <f t="shared" si="2"/>
        <v>0.12591511527189453</v>
      </c>
    </row>
    <row r="41" spans="1:13" x14ac:dyDescent="0.25">
      <c r="A41">
        <v>40</v>
      </c>
      <c r="B41">
        <v>502876</v>
      </c>
      <c r="D41">
        <v>88621</v>
      </c>
      <c r="E41">
        <v>18747</v>
      </c>
      <c r="G41">
        <v>11329</v>
      </c>
      <c r="I41" s="2">
        <f t="shared" si="8"/>
        <v>0.12176878889420775</v>
      </c>
      <c r="J41" s="2">
        <f t="shared" si="4"/>
        <v>6.7565020731247649E-2</v>
      </c>
      <c r="L41" s="3">
        <f t="shared" si="7"/>
        <v>3.7279567925293709E-2</v>
      </c>
      <c r="M41" s="3">
        <f t="shared" si="2"/>
        <v>0.12783651730402501</v>
      </c>
    </row>
    <row r="42" spans="1:13" x14ac:dyDescent="0.25">
      <c r="A42">
        <v>41</v>
      </c>
      <c r="B42">
        <v>532879</v>
      </c>
      <c r="D42">
        <v>93873</v>
      </c>
      <c r="E42">
        <v>20577</v>
      </c>
      <c r="G42">
        <v>12107</v>
      </c>
      <c r="I42" s="2">
        <f t="shared" si="8"/>
        <v>9.7615618498959833E-2</v>
      </c>
      <c r="J42" s="2">
        <f t="shared" si="4"/>
        <v>6.8673316267984813E-2</v>
      </c>
      <c r="L42" s="3">
        <f t="shared" si="7"/>
        <v>3.8614769957157256E-2</v>
      </c>
      <c r="M42" s="3">
        <f t="shared" si="2"/>
        <v>0.12897212190938823</v>
      </c>
    </row>
    <row r="43" spans="1:13" x14ac:dyDescent="0.25">
      <c r="A43">
        <v>42</v>
      </c>
      <c r="B43">
        <v>557235</v>
      </c>
      <c r="D43">
        <v>98476</v>
      </c>
      <c r="E43">
        <v>21956</v>
      </c>
      <c r="G43">
        <v>12868</v>
      </c>
      <c r="I43" s="2">
        <f t="shared" si="8"/>
        <v>6.7016571900665789E-2</v>
      </c>
      <c r="J43" s="2">
        <f t="shared" si="4"/>
        <v>6.2856198893202278E-2</v>
      </c>
      <c r="L43" s="3">
        <f t="shared" si="7"/>
        <v>3.9401688695074787E-2</v>
      </c>
      <c r="M43" s="3">
        <f t="shared" si="2"/>
        <v>0.13067143263333197</v>
      </c>
    </row>
    <row r="44" spans="1:13" x14ac:dyDescent="0.25">
      <c r="A44">
        <v>43</v>
      </c>
      <c r="B44">
        <v>586941</v>
      </c>
      <c r="E44">
        <v>23640</v>
      </c>
      <c r="I44" s="2">
        <f t="shared" si="8"/>
        <v>7.6698852249954458E-2</v>
      </c>
      <c r="L44" s="3">
        <f t="shared" si="7"/>
        <v>4.0276620648412705E-2</v>
      </c>
    </row>
    <row r="45" spans="1:13" x14ac:dyDescent="0.25">
      <c r="A45">
        <v>44</v>
      </c>
      <c r="B45">
        <v>613886</v>
      </c>
      <c r="E45">
        <v>26047</v>
      </c>
      <c r="I45" s="2">
        <f t="shared" si="8"/>
        <v>0.10181895093062605</v>
      </c>
      <c r="L45" s="3">
        <f t="shared" si="7"/>
        <v>4.2429701931628996E-2</v>
      </c>
    </row>
    <row r="46" spans="1:13" x14ac:dyDescent="0.25">
      <c r="A46">
        <v>45</v>
      </c>
      <c r="B46">
        <v>641423</v>
      </c>
      <c r="E46">
        <v>28414</v>
      </c>
      <c r="I46" s="2">
        <f t="shared" si="8"/>
        <v>9.0874188966099737E-2</v>
      </c>
      <c r="L46" s="3">
        <f t="shared" si="7"/>
        <v>4.4298380320007234E-2</v>
      </c>
    </row>
    <row r="47" spans="1:13" x14ac:dyDescent="0.25">
      <c r="A47">
        <v>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859D-AA7D-4F12-87CB-B1F40BE28FD3}">
  <dimension ref="A1:X54"/>
  <sheetViews>
    <sheetView topLeftCell="Y1" zoomScale="110" zoomScaleNormal="110" workbookViewId="0">
      <selection activeCell="I35" sqref="I35"/>
    </sheetView>
  </sheetViews>
  <sheetFormatPr defaultRowHeight="15" x14ac:dyDescent="0.25"/>
  <cols>
    <col min="2" max="2" width="9.140625" style="8"/>
    <col min="4" max="4" width="13.42578125" style="5" bestFit="1" customWidth="1"/>
    <col min="5" max="5" width="13.42578125" style="12" customWidth="1"/>
    <col min="6" max="6" width="9.140625" style="8"/>
    <col min="8" max="8" width="13.42578125" bestFit="1" customWidth="1"/>
    <col min="9" max="9" width="13.42578125" customWidth="1"/>
    <col min="10" max="10" width="9.140625" style="11"/>
    <col min="14" max="14" width="9.140625" style="7"/>
    <col min="17" max="17" width="12" style="12" bestFit="1" customWidth="1"/>
    <col min="18" max="18" width="12" style="13" customWidth="1"/>
    <col min="19" max="19" width="12" style="6" customWidth="1"/>
    <col min="20" max="20" width="12" style="12" customWidth="1"/>
    <col min="21" max="21" width="12" style="13" customWidth="1"/>
    <col min="22" max="22" width="12" style="12" customWidth="1"/>
    <col min="24" max="24" width="10.140625" style="17" bestFit="1" customWidth="1"/>
  </cols>
  <sheetData>
    <row r="1" spans="1:24" x14ac:dyDescent="0.25">
      <c r="B1" s="8" t="s">
        <v>16</v>
      </c>
      <c r="C1" t="s">
        <v>14</v>
      </c>
      <c r="D1" s="5" t="s">
        <v>21</v>
      </c>
      <c r="E1" s="12" t="s">
        <v>21</v>
      </c>
      <c r="F1" s="8" t="s">
        <v>17</v>
      </c>
      <c r="G1" t="s">
        <v>15</v>
      </c>
      <c r="H1" s="5" t="s">
        <v>20</v>
      </c>
      <c r="I1" s="5" t="s">
        <v>20</v>
      </c>
      <c r="J1" s="11" t="s">
        <v>27</v>
      </c>
      <c r="K1" t="s">
        <v>48</v>
      </c>
      <c r="L1" t="s">
        <v>49</v>
      </c>
      <c r="M1" t="s">
        <v>49</v>
      </c>
      <c r="N1" s="7" t="s">
        <v>26</v>
      </c>
      <c r="O1" t="s">
        <v>50</v>
      </c>
      <c r="P1" t="s">
        <v>51</v>
      </c>
      <c r="Q1" s="12" t="s">
        <v>51</v>
      </c>
      <c r="R1" s="13" t="s">
        <v>44</v>
      </c>
      <c r="S1" s="6" t="s">
        <v>53</v>
      </c>
      <c r="T1" s="12" t="s">
        <v>52</v>
      </c>
      <c r="U1" s="13" t="s">
        <v>54</v>
      </c>
      <c r="V1" s="13" t="s">
        <v>55</v>
      </c>
      <c r="W1" s="13" t="s">
        <v>56</v>
      </c>
      <c r="X1" s="16" t="s">
        <v>56</v>
      </c>
    </row>
    <row r="2" spans="1:24" x14ac:dyDescent="0.25">
      <c r="A2">
        <v>1</v>
      </c>
      <c r="B2">
        <v>100</v>
      </c>
      <c r="C2">
        <v>6</v>
      </c>
      <c r="D2" s="6">
        <v>0</v>
      </c>
      <c r="E2" s="18">
        <f>D2/320000000</f>
        <v>0</v>
      </c>
      <c r="F2" s="8">
        <v>151</v>
      </c>
      <c r="G2">
        <v>0</v>
      </c>
      <c r="H2" s="5">
        <v>0</v>
      </c>
      <c r="I2" s="18">
        <f>H2/210000000</f>
        <v>0</v>
      </c>
      <c r="J2" s="11">
        <v>157</v>
      </c>
      <c r="K2">
        <v>3</v>
      </c>
      <c r="L2">
        <v>0</v>
      </c>
      <c r="M2" s="14">
        <f>L2/60000000</f>
        <v>0</v>
      </c>
      <c r="N2" s="7">
        <v>120</v>
      </c>
      <c r="O2">
        <v>0</v>
      </c>
      <c r="P2">
        <v>0</v>
      </c>
      <c r="Q2" s="15">
        <f>0</f>
        <v>0</v>
      </c>
      <c r="R2" s="11">
        <v>111</v>
      </c>
      <c r="S2" s="6">
        <v>1</v>
      </c>
      <c r="T2">
        <v>0</v>
      </c>
      <c r="U2">
        <v>116</v>
      </c>
      <c r="V2">
        <v>1</v>
      </c>
      <c r="W2">
        <v>0</v>
      </c>
      <c r="X2" s="17">
        <f>W2/66000000</f>
        <v>0</v>
      </c>
    </row>
    <row r="3" spans="1:24" x14ac:dyDescent="0.25">
      <c r="A3">
        <v>2</v>
      </c>
      <c r="B3">
        <v>124</v>
      </c>
      <c r="C3">
        <v>9</v>
      </c>
      <c r="D3" s="6">
        <v>3</v>
      </c>
      <c r="E3" s="18">
        <f t="shared" ref="E3:E31" si="0">D3/320000000</f>
        <v>9.3749999999999996E-9</v>
      </c>
      <c r="F3" s="8">
        <v>200</v>
      </c>
      <c r="G3">
        <v>0</v>
      </c>
      <c r="H3" s="6">
        <v>0</v>
      </c>
      <c r="I3" s="18">
        <f t="shared" ref="I3:I21" si="1">H3/210000000</f>
        <v>0</v>
      </c>
      <c r="J3" s="11">
        <v>239</v>
      </c>
      <c r="K3">
        <v>7</v>
      </c>
      <c r="L3">
        <f>K3-K2</f>
        <v>4</v>
      </c>
      <c r="M3" s="14">
        <f t="shared" ref="M3:M39" si="2">L3/60000000</f>
        <v>6.6666666666666668E-8</v>
      </c>
      <c r="N3" s="7">
        <v>165</v>
      </c>
      <c r="O3">
        <v>1</v>
      </c>
      <c r="P3">
        <f>O3-O2</f>
        <v>1</v>
      </c>
      <c r="Q3" s="15">
        <f>P3/46000000</f>
        <v>2.1739130434782609E-8</v>
      </c>
      <c r="R3" s="11">
        <v>209</v>
      </c>
      <c r="S3" s="6">
        <v>2</v>
      </c>
      <c r="T3">
        <f>S3-S2</f>
        <v>1</v>
      </c>
      <c r="U3">
        <v>164</v>
      </c>
      <c r="V3">
        <v>2</v>
      </c>
      <c r="W3">
        <f>V3-V2</f>
        <v>1</v>
      </c>
      <c r="X3" s="17">
        <f t="shared" ref="X3:X28" si="3">W3/66000000</f>
        <v>1.5151515151515152E-8</v>
      </c>
    </row>
    <row r="4" spans="1:24" x14ac:dyDescent="0.25">
      <c r="A4">
        <v>3</v>
      </c>
      <c r="B4">
        <v>158</v>
      </c>
      <c r="C4">
        <v>11</v>
      </c>
      <c r="D4" s="6">
        <v>2</v>
      </c>
      <c r="E4" s="18">
        <f t="shared" si="0"/>
        <v>6.2499999999999997E-9</v>
      </c>
      <c r="F4" s="8">
        <v>234</v>
      </c>
      <c r="G4">
        <v>0</v>
      </c>
      <c r="H4" s="6">
        <v>0</v>
      </c>
      <c r="I4" s="18">
        <f t="shared" si="1"/>
        <v>0</v>
      </c>
      <c r="J4" s="11">
        <v>323</v>
      </c>
      <c r="K4">
        <v>11</v>
      </c>
      <c r="L4">
        <f t="shared" ref="L4:L39" si="4">K4-K3</f>
        <v>4</v>
      </c>
      <c r="M4" s="14">
        <f t="shared" si="2"/>
        <v>6.6666666666666668E-8</v>
      </c>
      <c r="N4" s="7">
        <v>228</v>
      </c>
      <c r="O4">
        <v>2</v>
      </c>
      <c r="P4">
        <f t="shared" ref="P4:P31" si="5">O4-O3</f>
        <v>1</v>
      </c>
      <c r="Q4" s="15">
        <f t="shared" ref="Q4:Q31" si="6">P4/46000000</f>
        <v>2.1739130434782609E-8</v>
      </c>
      <c r="R4" s="11">
        <v>436</v>
      </c>
      <c r="S4" s="6">
        <v>2</v>
      </c>
      <c r="T4">
        <f t="shared" ref="T4:T47" si="7">S4-S3</f>
        <v>0</v>
      </c>
      <c r="U4">
        <v>209</v>
      </c>
      <c r="V4">
        <v>2</v>
      </c>
      <c r="W4">
        <f t="shared" ref="W4:W28" si="8">V4-V3</f>
        <v>0</v>
      </c>
      <c r="X4" s="17">
        <f t="shared" si="3"/>
        <v>0</v>
      </c>
    </row>
    <row r="5" spans="1:24" x14ac:dyDescent="0.25">
      <c r="A5">
        <v>4</v>
      </c>
      <c r="B5">
        <v>221</v>
      </c>
      <c r="C5">
        <v>12</v>
      </c>
      <c r="D5" s="6">
        <v>1</v>
      </c>
      <c r="E5" s="18">
        <f t="shared" si="0"/>
        <v>3.1249999999999999E-9</v>
      </c>
      <c r="F5" s="8">
        <v>346</v>
      </c>
      <c r="G5">
        <v>1</v>
      </c>
      <c r="H5" s="6">
        <v>0</v>
      </c>
      <c r="I5" s="18">
        <f t="shared" si="1"/>
        <v>0</v>
      </c>
      <c r="J5" s="11">
        <v>470</v>
      </c>
      <c r="K5">
        <v>12</v>
      </c>
      <c r="L5">
        <f t="shared" si="4"/>
        <v>1</v>
      </c>
      <c r="M5" s="14">
        <f t="shared" si="2"/>
        <v>1.6666666666666667E-8</v>
      </c>
      <c r="N5" s="7">
        <v>282</v>
      </c>
      <c r="O5">
        <v>3</v>
      </c>
      <c r="P5">
        <f t="shared" si="5"/>
        <v>1</v>
      </c>
      <c r="Q5" s="15">
        <f t="shared" si="6"/>
        <v>2.1739130434782609E-8</v>
      </c>
      <c r="R5" s="11">
        <v>602</v>
      </c>
      <c r="S5" s="6">
        <v>6</v>
      </c>
      <c r="T5">
        <f t="shared" si="7"/>
        <v>4</v>
      </c>
      <c r="U5">
        <v>278</v>
      </c>
      <c r="V5">
        <v>3</v>
      </c>
      <c r="W5">
        <f t="shared" si="8"/>
        <v>1</v>
      </c>
      <c r="X5" s="17">
        <f t="shared" si="3"/>
        <v>1.5151515151515152E-8</v>
      </c>
    </row>
    <row r="6" spans="1:24" x14ac:dyDescent="0.25">
      <c r="A6">
        <v>5</v>
      </c>
      <c r="B6">
        <v>319</v>
      </c>
      <c r="C6">
        <v>15</v>
      </c>
      <c r="D6" s="6">
        <v>3</v>
      </c>
      <c r="E6" s="18">
        <f t="shared" si="0"/>
        <v>9.3749999999999996E-9</v>
      </c>
      <c r="F6" s="8">
        <v>529</v>
      </c>
      <c r="G6">
        <v>4</v>
      </c>
      <c r="H6" s="6">
        <v>1</v>
      </c>
      <c r="I6" s="18">
        <f t="shared" si="1"/>
        <v>4.761904761904762E-9</v>
      </c>
      <c r="J6" s="11">
        <v>655</v>
      </c>
      <c r="K6">
        <v>17</v>
      </c>
      <c r="L6">
        <f t="shared" si="4"/>
        <v>5</v>
      </c>
      <c r="M6" s="14">
        <f t="shared" si="2"/>
        <v>8.3333333333333338E-8</v>
      </c>
      <c r="N6" s="7">
        <v>401</v>
      </c>
      <c r="O6">
        <v>8</v>
      </c>
      <c r="P6">
        <f t="shared" si="5"/>
        <v>5</v>
      </c>
      <c r="Q6" s="15">
        <f t="shared" si="6"/>
        <v>1.0869565217391305E-7</v>
      </c>
      <c r="R6" s="11">
        <v>833</v>
      </c>
      <c r="S6" s="6">
        <v>8</v>
      </c>
      <c r="T6">
        <f t="shared" si="7"/>
        <v>2</v>
      </c>
      <c r="U6">
        <v>321</v>
      </c>
      <c r="V6">
        <v>5</v>
      </c>
      <c r="W6">
        <f t="shared" si="8"/>
        <v>2</v>
      </c>
      <c r="X6" s="17">
        <f t="shared" si="3"/>
        <v>3.0303030303030305E-8</v>
      </c>
    </row>
    <row r="7" spans="1:24" x14ac:dyDescent="0.25">
      <c r="A7">
        <v>6</v>
      </c>
      <c r="B7">
        <v>435</v>
      </c>
      <c r="C7">
        <v>19</v>
      </c>
      <c r="D7" s="6">
        <v>4</v>
      </c>
      <c r="E7" s="18">
        <f t="shared" si="0"/>
        <v>1.2499999999999999E-8</v>
      </c>
      <c r="F7" s="8">
        <v>640</v>
      </c>
      <c r="G7">
        <v>7</v>
      </c>
      <c r="H7" s="6">
        <f>(G7-G6)</f>
        <v>3</v>
      </c>
      <c r="I7" s="18">
        <f t="shared" si="1"/>
        <v>1.4285714285714286E-8</v>
      </c>
      <c r="J7" s="11">
        <v>889</v>
      </c>
      <c r="K7">
        <v>21</v>
      </c>
      <c r="L7">
        <f t="shared" si="4"/>
        <v>4</v>
      </c>
      <c r="M7" s="14">
        <f t="shared" si="2"/>
        <v>6.6666666666666668E-8</v>
      </c>
      <c r="N7" s="7">
        <v>525</v>
      </c>
      <c r="O7">
        <v>10</v>
      </c>
      <c r="P7">
        <f t="shared" si="5"/>
        <v>2</v>
      </c>
      <c r="Q7" s="15">
        <f t="shared" si="6"/>
        <v>4.3478260869565219E-8</v>
      </c>
      <c r="R7" s="11">
        <v>977</v>
      </c>
      <c r="S7" s="6">
        <v>11</v>
      </c>
      <c r="T7">
        <f t="shared" si="7"/>
        <v>3</v>
      </c>
      <c r="U7">
        <v>383</v>
      </c>
      <c r="V7">
        <v>6</v>
      </c>
      <c r="W7">
        <f t="shared" si="8"/>
        <v>1</v>
      </c>
      <c r="X7" s="17">
        <f t="shared" si="3"/>
        <v>1.5151515151515152E-8</v>
      </c>
    </row>
    <row r="8" spans="1:24" x14ac:dyDescent="0.25">
      <c r="A8">
        <v>7</v>
      </c>
      <c r="B8">
        <v>541</v>
      </c>
      <c r="C8">
        <v>22</v>
      </c>
      <c r="D8" s="6">
        <v>3</v>
      </c>
      <c r="E8" s="18">
        <f t="shared" si="0"/>
        <v>9.3749999999999996E-9</v>
      </c>
      <c r="F8" s="8">
        <v>970</v>
      </c>
      <c r="G8">
        <v>11</v>
      </c>
      <c r="H8" s="6">
        <f t="shared" ref="H8:H21" si="9">(G8-G7)</f>
        <v>4</v>
      </c>
      <c r="I8" s="18">
        <f t="shared" si="1"/>
        <v>1.9047619047619048E-8</v>
      </c>
      <c r="J8" s="11">
        <v>1128</v>
      </c>
      <c r="K8">
        <v>29</v>
      </c>
      <c r="L8">
        <f t="shared" si="4"/>
        <v>8</v>
      </c>
      <c r="M8" s="14">
        <f t="shared" si="2"/>
        <v>1.3333333333333334E-7</v>
      </c>
      <c r="N8" s="7">
        <v>674</v>
      </c>
      <c r="O8">
        <v>17</v>
      </c>
      <c r="P8">
        <f t="shared" si="5"/>
        <v>7</v>
      </c>
      <c r="Q8" s="15">
        <f t="shared" si="6"/>
        <v>1.5217391304347825E-7</v>
      </c>
      <c r="R8" s="11">
        <v>1261</v>
      </c>
      <c r="S8" s="6">
        <v>12</v>
      </c>
      <c r="T8">
        <f t="shared" si="7"/>
        <v>1</v>
      </c>
      <c r="U8">
        <v>460</v>
      </c>
      <c r="V8">
        <v>8</v>
      </c>
      <c r="W8">
        <f t="shared" si="8"/>
        <v>2</v>
      </c>
      <c r="X8" s="17">
        <f t="shared" si="3"/>
        <v>3.0303030303030305E-8</v>
      </c>
    </row>
    <row r="9" spans="1:24" x14ac:dyDescent="0.25">
      <c r="A9">
        <v>8</v>
      </c>
      <c r="B9">
        <v>704</v>
      </c>
      <c r="C9">
        <v>26</v>
      </c>
      <c r="D9" s="6">
        <v>4</v>
      </c>
      <c r="E9" s="18">
        <f t="shared" si="0"/>
        <v>1.2499999999999999E-8</v>
      </c>
      <c r="F9" s="8">
        <v>1178</v>
      </c>
      <c r="G9">
        <v>18</v>
      </c>
      <c r="H9" s="6">
        <f t="shared" si="9"/>
        <v>7</v>
      </c>
      <c r="I9" s="18">
        <f t="shared" si="1"/>
        <v>3.3333333333333334E-8</v>
      </c>
      <c r="J9" s="11">
        <v>1701</v>
      </c>
      <c r="K9">
        <v>41</v>
      </c>
      <c r="L9">
        <f t="shared" si="4"/>
        <v>12</v>
      </c>
      <c r="M9" s="14">
        <f t="shared" si="2"/>
        <v>1.9999999999999999E-7</v>
      </c>
      <c r="N9" s="7">
        <v>1231</v>
      </c>
      <c r="O9">
        <v>30</v>
      </c>
      <c r="P9">
        <f t="shared" si="5"/>
        <v>13</v>
      </c>
      <c r="Q9" s="15">
        <f t="shared" si="6"/>
        <v>2.8260869565217391E-7</v>
      </c>
      <c r="R9" s="11">
        <v>1766</v>
      </c>
      <c r="S9" s="6">
        <v>13</v>
      </c>
      <c r="T9">
        <f t="shared" si="7"/>
        <v>1</v>
      </c>
      <c r="U9">
        <v>590</v>
      </c>
      <c r="V9">
        <v>10</v>
      </c>
      <c r="W9">
        <f t="shared" si="8"/>
        <v>2</v>
      </c>
      <c r="X9" s="17">
        <f t="shared" si="3"/>
        <v>3.0303030303030305E-8</v>
      </c>
    </row>
    <row r="10" spans="1:24" x14ac:dyDescent="0.25">
      <c r="A10">
        <v>9</v>
      </c>
      <c r="B10">
        <v>994</v>
      </c>
      <c r="C10">
        <v>30</v>
      </c>
      <c r="D10" s="6">
        <v>4</v>
      </c>
      <c r="E10" s="18">
        <f t="shared" si="0"/>
        <v>1.2499999999999999E-8</v>
      </c>
      <c r="F10" s="8">
        <v>1546</v>
      </c>
      <c r="G10">
        <v>25</v>
      </c>
      <c r="H10" s="6">
        <f t="shared" si="9"/>
        <v>7</v>
      </c>
      <c r="I10" s="18">
        <f t="shared" si="1"/>
        <v>3.3333333333333334E-8</v>
      </c>
      <c r="J10" s="11">
        <v>2036</v>
      </c>
      <c r="K10">
        <v>52</v>
      </c>
      <c r="L10">
        <f t="shared" si="4"/>
        <v>11</v>
      </c>
      <c r="M10" s="14">
        <f t="shared" si="2"/>
        <v>1.8333333333333333E-7</v>
      </c>
      <c r="N10" s="7">
        <v>1695</v>
      </c>
      <c r="O10">
        <v>36</v>
      </c>
      <c r="P10">
        <f t="shared" si="5"/>
        <v>6</v>
      </c>
      <c r="Q10" s="15">
        <f t="shared" si="6"/>
        <v>1.3043478260869566E-7</v>
      </c>
      <c r="R10" s="11">
        <v>2337</v>
      </c>
      <c r="S10" s="6">
        <v>16</v>
      </c>
      <c r="T10">
        <f t="shared" si="7"/>
        <v>3</v>
      </c>
      <c r="U10">
        <v>798</v>
      </c>
      <c r="V10">
        <v>11</v>
      </c>
      <c r="W10">
        <f t="shared" si="8"/>
        <v>1</v>
      </c>
      <c r="X10" s="17">
        <f t="shared" si="3"/>
        <v>1.5151515151515152E-8</v>
      </c>
    </row>
    <row r="11" spans="1:24" x14ac:dyDescent="0.25">
      <c r="A11">
        <v>10</v>
      </c>
      <c r="B11">
        <v>1301</v>
      </c>
      <c r="C11">
        <v>38</v>
      </c>
      <c r="D11" s="6">
        <v>8</v>
      </c>
      <c r="E11" s="18">
        <f t="shared" si="0"/>
        <v>2.4999999999999999E-8</v>
      </c>
      <c r="F11" s="8">
        <v>1891</v>
      </c>
      <c r="G11">
        <v>34</v>
      </c>
      <c r="H11" s="6">
        <f t="shared" si="9"/>
        <v>9</v>
      </c>
      <c r="I11" s="18">
        <f t="shared" si="1"/>
        <v>4.2857142857142858E-8</v>
      </c>
      <c r="J11" s="11">
        <v>2502</v>
      </c>
      <c r="K11">
        <v>79</v>
      </c>
      <c r="L11">
        <f t="shared" si="4"/>
        <v>27</v>
      </c>
      <c r="M11" s="14">
        <f t="shared" si="2"/>
        <v>4.4999999999999998E-7</v>
      </c>
      <c r="N11" s="7">
        <v>2277</v>
      </c>
      <c r="O11">
        <v>55</v>
      </c>
      <c r="P11">
        <f t="shared" si="5"/>
        <v>19</v>
      </c>
      <c r="Q11" s="15">
        <f t="shared" si="6"/>
        <v>4.1304347826086954E-7</v>
      </c>
      <c r="R11" s="11">
        <v>3150</v>
      </c>
      <c r="S11" s="6">
        <v>17</v>
      </c>
      <c r="T11">
        <f t="shared" si="7"/>
        <v>1</v>
      </c>
      <c r="U11">
        <v>1140</v>
      </c>
      <c r="V11">
        <v>21</v>
      </c>
      <c r="W11">
        <f t="shared" si="8"/>
        <v>10</v>
      </c>
      <c r="X11" s="17">
        <f t="shared" si="3"/>
        <v>1.5151515151515152E-7</v>
      </c>
    </row>
    <row r="12" spans="1:24" x14ac:dyDescent="0.25">
      <c r="A12">
        <v>11</v>
      </c>
      <c r="B12">
        <v>1697</v>
      </c>
      <c r="C12">
        <v>41</v>
      </c>
      <c r="D12" s="6">
        <v>3</v>
      </c>
      <c r="E12" s="18">
        <f t="shared" si="0"/>
        <v>9.3749999999999996E-9</v>
      </c>
      <c r="F12" s="8">
        <v>2247</v>
      </c>
      <c r="G12">
        <v>46</v>
      </c>
      <c r="H12" s="6">
        <f t="shared" si="9"/>
        <v>12</v>
      </c>
      <c r="I12" s="18">
        <f t="shared" si="1"/>
        <v>5.7142857142857144E-8</v>
      </c>
      <c r="J12" s="11">
        <v>3089</v>
      </c>
      <c r="K12">
        <v>107</v>
      </c>
      <c r="L12">
        <f t="shared" si="4"/>
        <v>28</v>
      </c>
      <c r="M12" s="14">
        <f t="shared" si="2"/>
        <v>4.6666666666666666E-7</v>
      </c>
      <c r="N12" s="7">
        <v>3146</v>
      </c>
      <c r="O12">
        <v>86</v>
      </c>
      <c r="P12">
        <f t="shared" si="5"/>
        <v>31</v>
      </c>
      <c r="Q12" s="15">
        <f t="shared" si="6"/>
        <v>6.7391304347826085E-7</v>
      </c>
      <c r="R12" s="11">
        <v>3776</v>
      </c>
      <c r="S12" s="6">
        <v>21</v>
      </c>
      <c r="T12">
        <f t="shared" si="7"/>
        <v>4</v>
      </c>
      <c r="U12">
        <v>1391</v>
      </c>
      <c r="V12">
        <v>35</v>
      </c>
      <c r="W12">
        <f t="shared" si="8"/>
        <v>14</v>
      </c>
      <c r="X12" s="17">
        <f t="shared" si="3"/>
        <v>2.1212121212121213E-7</v>
      </c>
    </row>
    <row r="13" spans="1:24" x14ac:dyDescent="0.25">
      <c r="A13">
        <v>12</v>
      </c>
      <c r="B13">
        <v>2247</v>
      </c>
      <c r="C13">
        <v>49</v>
      </c>
      <c r="D13" s="6">
        <v>8</v>
      </c>
      <c r="E13" s="18">
        <f t="shared" si="0"/>
        <v>2.4999999999999999E-8</v>
      </c>
      <c r="F13" s="8">
        <v>2433</v>
      </c>
      <c r="G13">
        <v>57</v>
      </c>
      <c r="H13" s="6">
        <f t="shared" si="9"/>
        <v>11</v>
      </c>
      <c r="I13" s="18">
        <f t="shared" si="1"/>
        <v>5.2380952380952382E-8</v>
      </c>
      <c r="J13" s="11">
        <v>3858</v>
      </c>
      <c r="K13">
        <v>148</v>
      </c>
      <c r="L13">
        <f t="shared" si="4"/>
        <v>41</v>
      </c>
      <c r="M13" s="14">
        <f t="shared" si="2"/>
        <v>6.8333333333333328E-7</v>
      </c>
      <c r="N13" s="7">
        <v>5232</v>
      </c>
      <c r="O13">
        <v>133</v>
      </c>
      <c r="P13">
        <f t="shared" si="5"/>
        <v>47</v>
      </c>
      <c r="Q13" s="15">
        <f t="shared" si="6"/>
        <v>1.0217391304347826E-6</v>
      </c>
      <c r="R13" s="11">
        <v>4335</v>
      </c>
      <c r="S13" s="6">
        <v>28</v>
      </c>
      <c r="T13">
        <f t="shared" si="7"/>
        <v>7</v>
      </c>
      <c r="U13">
        <v>1543</v>
      </c>
      <c r="V13">
        <v>55</v>
      </c>
      <c r="W13">
        <f t="shared" si="8"/>
        <v>20</v>
      </c>
      <c r="X13" s="17">
        <f t="shared" si="3"/>
        <v>3.0303030303030305E-7</v>
      </c>
    </row>
    <row r="14" spans="1:24" x14ac:dyDescent="0.25">
      <c r="A14">
        <v>13</v>
      </c>
      <c r="B14">
        <v>2943</v>
      </c>
      <c r="C14">
        <v>57</v>
      </c>
      <c r="D14" s="6">
        <v>8</v>
      </c>
      <c r="E14" s="18">
        <f t="shared" si="0"/>
        <v>2.4999999999999999E-8</v>
      </c>
      <c r="F14" s="8">
        <v>2915</v>
      </c>
      <c r="G14">
        <v>77</v>
      </c>
      <c r="H14" s="6">
        <f t="shared" si="9"/>
        <v>20</v>
      </c>
      <c r="I14" s="18">
        <f t="shared" si="1"/>
        <v>9.523809523809524E-8</v>
      </c>
      <c r="J14" s="11">
        <v>4636</v>
      </c>
      <c r="K14">
        <v>197</v>
      </c>
      <c r="L14">
        <f t="shared" si="4"/>
        <v>49</v>
      </c>
      <c r="M14" s="14">
        <f t="shared" si="2"/>
        <v>8.1666666666666665E-7</v>
      </c>
      <c r="N14" s="7">
        <v>6391</v>
      </c>
      <c r="O14">
        <v>196</v>
      </c>
      <c r="P14">
        <f t="shared" si="5"/>
        <v>63</v>
      </c>
      <c r="Q14" s="15">
        <f t="shared" si="6"/>
        <v>1.3695652173913044E-6</v>
      </c>
      <c r="R14" s="11">
        <v>5186</v>
      </c>
      <c r="S14" s="6">
        <v>32</v>
      </c>
      <c r="T14">
        <f t="shared" si="7"/>
        <v>4</v>
      </c>
      <c r="U14">
        <v>1950</v>
      </c>
      <c r="V14">
        <v>71</v>
      </c>
      <c r="W14">
        <f t="shared" si="8"/>
        <v>16</v>
      </c>
      <c r="X14" s="17">
        <f t="shared" si="3"/>
        <v>2.4242424242424244E-7</v>
      </c>
    </row>
    <row r="15" spans="1:24" x14ac:dyDescent="0.25">
      <c r="A15">
        <v>14</v>
      </c>
      <c r="B15">
        <v>3680</v>
      </c>
      <c r="C15">
        <v>68</v>
      </c>
      <c r="D15" s="6">
        <v>11</v>
      </c>
      <c r="E15" s="18">
        <f t="shared" si="0"/>
        <v>3.4375000000000002E-8</v>
      </c>
      <c r="F15" s="8">
        <v>3417</v>
      </c>
      <c r="G15">
        <v>92</v>
      </c>
      <c r="H15" s="6">
        <f t="shared" si="9"/>
        <v>15</v>
      </c>
      <c r="I15" s="18">
        <f t="shared" si="1"/>
        <v>7.1428571428571423E-8</v>
      </c>
      <c r="J15" s="11">
        <v>5883</v>
      </c>
      <c r="K15">
        <v>233</v>
      </c>
      <c r="L15">
        <f t="shared" si="4"/>
        <v>36</v>
      </c>
      <c r="M15" s="14">
        <f t="shared" si="2"/>
        <v>5.9999999999999997E-7</v>
      </c>
      <c r="N15" s="7">
        <v>7988</v>
      </c>
      <c r="O15">
        <v>294</v>
      </c>
      <c r="P15">
        <f t="shared" si="5"/>
        <v>98</v>
      </c>
      <c r="Q15" s="15">
        <f t="shared" si="6"/>
        <v>2.1304347826086958E-6</v>
      </c>
      <c r="R15" s="11">
        <v>5621</v>
      </c>
      <c r="S15" s="6">
        <v>35</v>
      </c>
      <c r="T15">
        <f t="shared" si="7"/>
        <v>3</v>
      </c>
      <c r="U15">
        <v>2626</v>
      </c>
      <c r="V15">
        <v>104</v>
      </c>
      <c r="W15">
        <f t="shared" si="8"/>
        <v>33</v>
      </c>
      <c r="X15" s="17">
        <f t="shared" si="3"/>
        <v>4.9999999999999998E-7</v>
      </c>
    </row>
    <row r="16" spans="1:24" x14ac:dyDescent="0.25">
      <c r="A16">
        <v>15</v>
      </c>
      <c r="B16">
        <v>4663</v>
      </c>
      <c r="C16">
        <v>86</v>
      </c>
      <c r="D16" s="6">
        <v>18</v>
      </c>
      <c r="E16" s="18">
        <f t="shared" si="0"/>
        <v>5.6249999999999997E-8</v>
      </c>
      <c r="F16" s="8">
        <v>3904</v>
      </c>
      <c r="G16">
        <v>114</v>
      </c>
      <c r="H16" s="6">
        <f t="shared" si="9"/>
        <v>22</v>
      </c>
      <c r="I16" s="18">
        <f t="shared" si="1"/>
        <v>1.0476190476190476E-7</v>
      </c>
      <c r="J16" s="11">
        <v>7375</v>
      </c>
      <c r="K16">
        <v>366</v>
      </c>
      <c r="L16">
        <f t="shared" si="4"/>
        <v>133</v>
      </c>
      <c r="M16" s="14">
        <f t="shared" si="2"/>
        <v>2.2166666666666665E-6</v>
      </c>
      <c r="N16" s="7">
        <v>9942</v>
      </c>
      <c r="O16">
        <v>342</v>
      </c>
      <c r="P16">
        <f t="shared" si="5"/>
        <v>48</v>
      </c>
      <c r="Q16" s="15">
        <f t="shared" si="6"/>
        <v>1.0434782608695653E-6</v>
      </c>
      <c r="R16" s="11">
        <v>6284</v>
      </c>
      <c r="S16" s="6">
        <v>42</v>
      </c>
      <c r="T16">
        <f t="shared" si="7"/>
        <v>7</v>
      </c>
      <c r="U16">
        <v>3269</v>
      </c>
      <c r="V16">
        <v>144</v>
      </c>
      <c r="W16">
        <f t="shared" si="8"/>
        <v>40</v>
      </c>
      <c r="X16" s="17">
        <f t="shared" si="3"/>
        <v>6.060606060606061E-7</v>
      </c>
    </row>
    <row r="17" spans="1:24" x14ac:dyDescent="0.25">
      <c r="A17">
        <v>16</v>
      </c>
      <c r="B17">
        <v>6411</v>
      </c>
      <c r="C17">
        <v>109</v>
      </c>
      <c r="D17" s="6">
        <v>23</v>
      </c>
      <c r="E17" s="18">
        <f t="shared" si="0"/>
        <v>7.1875E-8</v>
      </c>
      <c r="F17" s="8">
        <v>4256</v>
      </c>
      <c r="G17">
        <v>136</v>
      </c>
      <c r="H17" s="6">
        <f t="shared" si="9"/>
        <v>22</v>
      </c>
      <c r="I17" s="18">
        <f t="shared" si="1"/>
        <v>1.0476190476190476E-7</v>
      </c>
      <c r="J17" s="11">
        <v>9172</v>
      </c>
      <c r="K17">
        <v>463</v>
      </c>
      <c r="L17">
        <f t="shared" si="4"/>
        <v>97</v>
      </c>
      <c r="M17" s="14">
        <f t="shared" si="2"/>
        <v>1.6166666666666667E-6</v>
      </c>
      <c r="N17" s="7">
        <v>11826</v>
      </c>
      <c r="O17">
        <v>533</v>
      </c>
      <c r="P17">
        <f t="shared" si="5"/>
        <v>191</v>
      </c>
      <c r="Q17" s="15">
        <f t="shared" si="6"/>
        <v>4.1521739130434786E-6</v>
      </c>
      <c r="R17" s="11">
        <v>6593</v>
      </c>
      <c r="S17" s="6">
        <v>43</v>
      </c>
      <c r="T17">
        <f t="shared" si="7"/>
        <v>1</v>
      </c>
      <c r="U17">
        <v>3983</v>
      </c>
      <c r="V17">
        <v>177</v>
      </c>
      <c r="W17">
        <f t="shared" si="8"/>
        <v>33</v>
      </c>
      <c r="X17" s="17">
        <f t="shared" si="3"/>
        <v>4.9999999999999998E-7</v>
      </c>
    </row>
    <row r="18" spans="1:24" x14ac:dyDescent="0.25">
      <c r="A18">
        <v>17</v>
      </c>
      <c r="B18">
        <v>9259</v>
      </c>
      <c r="C18">
        <v>150</v>
      </c>
      <c r="D18" s="6">
        <v>41</v>
      </c>
      <c r="E18" s="18">
        <f t="shared" si="0"/>
        <v>1.2812499999999999E-7</v>
      </c>
      <c r="F18" s="8">
        <v>4579</v>
      </c>
      <c r="G18">
        <v>159</v>
      </c>
      <c r="H18" s="6">
        <f t="shared" si="9"/>
        <v>23</v>
      </c>
      <c r="I18" s="18">
        <f t="shared" si="1"/>
        <v>1.0952380952380952E-7</v>
      </c>
      <c r="J18" s="11">
        <v>10149</v>
      </c>
      <c r="K18">
        <v>631</v>
      </c>
      <c r="L18">
        <f t="shared" si="4"/>
        <v>168</v>
      </c>
      <c r="M18" s="14">
        <f t="shared" si="2"/>
        <v>2.7999999999999999E-6</v>
      </c>
      <c r="N18" s="7">
        <v>14769</v>
      </c>
      <c r="O18">
        <v>638</v>
      </c>
      <c r="P18">
        <f t="shared" si="5"/>
        <v>105</v>
      </c>
      <c r="Q18" s="15">
        <f t="shared" si="6"/>
        <v>2.2826086956521737E-6</v>
      </c>
      <c r="R18" s="11">
        <v>7041</v>
      </c>
      <c r="S18" s="6">
        <v>48</v>
      </c>
      <c r="T18">
        <f t="shared" si="7"/>
        <v>5</v>
      </c>
      <c r="U18">
        <v>5018</v>
      </c>
      <c r="V18">
        <v>233</v>
      </c>
      <c r="W18">
        <f t="shared" si="8"/>
        <v>56</v>
      </c>
      <c r="X18" s="17">
        <f t="shared" si="3"/>
        <v>8.4848484848484854E-7</v>
      </c>
    </row>
    <row r="19" spans="1:24" x14ac:dyDescent="0.25">
      <c r="A19">
        <v>18</v>
      </c>
      <c r="B19">
        <v>13789</v>
      </c>
      <c r="C19">
        <v>207</v>
      </c>
      <c r="D19" s="6">
        <v>57</v>
      </c>
      <c r="E19" s="18">
        <f t="shared" si="0"/>
        <v>1.7812499999999999E-7</v>
      </c>
      <c r="F19" s="8">
        <v>5717</v>
      </c>
      <c r="G19">
        <v>201</v>
      </c>
      <c r="H19" s="6">
        <f t="shared" si="9"/>
        <v>42</v>
      </c>
      <c r="I19" s="18">
        <f t="shared" si="1"/>
        <v>1.9999999999999999E-7</v>
      </c>
      <c r="J19" s="11">
        <v>12462</v>
      </c>
      <c r="K19">
        <v>827</v>
      </c>
      <c r="L19">
        <f t="shared" si="4"/>
        <v>196</v>
      </c>
      <c r="M19" s="14">
        <f t="shared" si="2"/>
        <v>3.2666666666666666E-6</v>
      </c>
      <c r="N19" s="7">
        <v>18077</v>
      </c>
      <c r="O19">
        <v>831</v>
      </c>
      <c r="P19">
        <f t="shared" si="5"/>
        <v>193</v>
      </c>
      <c r="Q19" s="15">
        <f t="shared" si="6"/>
        <v>4.1956521739130434E-6</v>
      </c>
      <c r="R19" s="11">
        <v>7313</v>
      </c>
      <c r="S19" s="6">
        <v>50</v>
      </c>
      <c r="T19">
        <f t="shared" si="7"/>
        <v>2</v>
      </c>
      <c r="U19">
        <v>5683</v>
      </c>
      <c r="V19">
        <v>281</v>
      </c>
      <c r="W19">
        <f t="shared" si="8"/>
        <v>48</v>
      </c>
      <c r="X19" s="17">
        <f t="shared" si="3"/>
        <v>7.2727272727272732E-7</v>
      </c>
    </row>
    <row r="20" spans="1:24" x14ac:dyDescent="0.25">
      <c r="A20">
        <v>19</v>
      </c>
      <c r="B20">
        <v>19383</v>
      </c>
      <c r="C20">
        <v>256</v>
      </c>
      <c r="D20" s="6">
        <v>49</v>
      </c>
      <c r="E20" s="18">
        <f t="shared" si="0"/>
        <v>1.5312499999999999E-7</v>
      </c>
      <c r="F20" s="8">
        <v>6836</v>
      </c>
      <c r="G20">
        <v>240</v>
      </c>
      <c r="H20" s="6">
        <f t="shared" si="9"/>
        <v>39</v>
      </c>
      <c r="I20" s="18">
        <f t="shared" si="1"/>
        <v>1.8571428571428572E-7</v>
      </c>
      <c r="J20" s="11">
        <v>15113</v>
      </c>
      <c r="K20">
        <v>1016</v>
      </c>
      <c r="L20">
        <f t="shared" si="4"/>
        <v>189</v>
      </c>
      <c r="M20" s="14">
        <f t="shared" si="2"/>
        <v>3.1499999999999999E-6</v>
      </c>
      <c r="N20" s="7">
        <v>21571</v>
      </c>
      <c r="O20">
        <v>1093</v>
      </c>
      <c r="P20">
        <f t="shared" si="5"/>
        <v>262</v>
      </c>
      <c r="Q20" s="15">
        <f t="shared" si="6"/>
        <v>5.6956521739130435E-6</v>
      </c>
      <c r="R20" s="11">
        <v>7478</v>
      </c>
      <c r="S20" s="6">
        <v>53</v>
      </c>
      <c r="T20">
        <f t="shared" si="7"/>
        <v>3</v>
      </c>
      <c r="U20">
        <v>6650</v>
      </c>
      <c r="V20">
        <v>335</v>
      </c>
      <c r="W20">
        <f t="shared" si="8"/>
        <v>54</v>
      </c>
      <c r="X20" s="17">
        <f t="shared" si="3"/>
        <v>8.1818181818181823E-7</v>
      </c>
    </row>
    <row r="21" spans="1:24" x14ac:dyDescent="0.25">
      <c r="A21">
        <v>20</v>
      </c>
      <c r="B21">
        <v>24207</v>
      </c>
      <c r="C21">
        <v>302</v>
      </c>
      <c r="D21" s="6">
        <v>46</v>
      </c>
      <c r="E21" s="18">
        <f t="shared" si="0"/>
        <v>1.4375E-7</v>
      </c>
      <c r="F21">
        <v>7910</v>
      </c>
      <c r="G21">
        <v>299</v>
      </c>
      <c r="H21" s="6">
        <f t="shared" si="9"/>
        <v>59</v>
      </c>
      <c r="I21" s="18">
        <f t="shared" si="1"/>
        <v>2.8095238095238096E-7</v>
      </c>
      <c r="J21" s="11">
        <v>17660</v>
      </c>
      <c r="K21">
        <v>1266</v>
      </c>
      <c r="L21">
        <f t="shared" si="4"/>
        <v>250</v>
      </c>
      <c r="M21" s="14">
        <f t="shared" si="2"/>
        <v>4.1666666666666669E-6</v>
      </c>
      <c r="N21" s="7">
        <v>25496</v>
      </c>
      <c r="O21">
        <v>1381</v>
      </c>
      <c r="P21">
        <f t="shared" si="5"/>
        <v>288</v>
      </c>
      <c r="Q21" s="15">
        <f t="shared" si="6"/>
        <v>6.2608695652173911E-6</v>
      </c>
      <c r="R21" s="11">
        <v>7513</v>
      </c>
      <c r="S21" s="6">
        <v>60</v>
      </c>
      <c r="T21">
        <f t="shared" si="7"/>
        <v>7</v>
      </c>
      <c r="U21">
        <v>8077</v>
      </c>
      <c r="V21">
        <v>422</v>
      </c>
      <c r="W21">
        <f t="shared" si="8"/>
        <v>87</v>
      </c>
      <c r="X21" s="17">
        <f t="shared" si="3"/>
        <v>1.3181818181818182E-6</v>
      </c>
    </row>
    <row r="22" spans="1:24" x14ac:dyDescent="0.25">
      <c r="A22">
        <v>21</v>
      </c>
      <c r="B22">
        <v>33546</v>
      </c>
      <c r="C22">
        <v>419</v>
      </c>
      <c r="D22" s="6">
        <v>117</v>
      </c>
      <c r="E22" s="18">
        <f t="shared" si="0"/>
        <v>3.6562499999999999E-7</v>
      </c>
      <c r="F22">
        <v>9056</v>
      </c>
      <c r="G22">
        <v>359</v>
      </c>
      <c r="H22" s="6">
        <f t="shared" ref="H22" si="10">(G22-G21)</f>
        <v>60</v>
      </c>
      <c r="I22" s="18">
        <f t="shared" ref="I22" si="11">H22/210000000</f>
        <v>2.8571428571428569E-7</v>
      </c>
      <c r="J22" s="11">
        <v>21157</v>
      </c>
      <c r="K22">
        <v>1441</v>
      </c>
      <c r="L22">
        <f t="shared" si="4"/>
        <v>175</v>
      </c>
      <c r="M22" s="14">
        <f t="shared" si="2"/>
        <v>2.9166666666666666E-6</v>
      </c>
      <c r="N22" s="7">
        <v>28603</v>
      </c>
      <c r="O22">
        <v>1756</v>
      </c>
      <c r="P22">
        <f t="shared" si="5"/>
        <v>375</v>
      </c>
      <c r="Q22" s="15">
        <f t="shared" si="6"/>
        <v>8.1521739130434775E-6</v>
      </c>
      <c r="R22" s="11">
        <v>7755</v>
      </c>
      <c r="S22" s="6">
        <v>60</v>
      </c>
      <c r="T22">
        <f t="shared" si="7"/>
        <v>0</v>
      </c>
      <c r="U22">
        <v>9529</v>
      </c>
      <c r="V22">
        <v>463</v>
      </c>
      <c r="W22">
        <f t="shared" si="8"/>
        <v>41</v>
      </c>
      <c r="X22" s="17">
        <f t="shared" si="3"/>
        <v>6.212121212121212E-7</v>
      </c>
    </row>
    <row r="23" spans="1:24" x14ac:dyDescent="0.25">
      <c r="A23">
        <v>22</v>
      </c>
      <c r="B23">
        <v>42751</v>
      </c>
      <c r="C23">
        <v>520</v>
      </c>
      <c r="D23" s="6">
        <v>101</v>
      </c>
      <c r="E23" s="18">
        <f t="shared" si="0"/>
        <v>3.15625E-7</v>
      </c>
      <c r="F23" s="8">
        <v>10278</v>
      </c>
      <c r="G23">
        <v>431</v>
      </c>
      <c r="H23" s="6">
        <f t="shared" ref="H23:H31" si="12">(G23-G22)</f>
        <v>72</v>
      </c>
      <c r="I23" s="18">
        <f t="shared" ref="I23:I31" si="13">H23/210000000</f>
        <v>3.4285714285714286E-7</v>
      </c>
      <c r="J23" s="11">
        <v>24747</v>
      </c>
      <c r="K23">
        <v>1809</v>
      </c>
      <c r="L23">
        <f t="shared" si="4"/>
        <v>368</v>
      </c>
      <c r="M23" s="14">
        <f t="shared" si="2"/>
        <v>6.1333333333333336E-6</v>
      </c>
      <c r="N23" s="7">
        <v>33089</v>
      </c>
      <c r="O23">
        <v>2207</v>
      </c>
      <c r="P23">
        <f t="shared" si="5"/>
        <v>451</v>
      </c>
      <c r="Q23" s="15">
        <f t="shared" si="6"/>
        <v>9.8043478260869563E-6</v>
      </c>
      <c r="R23" s="11">
        <v>7869</v>
      </c>
      <c r="S23" s="6">
        <v>66</v>
      </c>
      <c r="T23">
        <f t="shared" si="7"/>
        <v>6</v>
      </c>
      <c r="U23">
        <v>11658</v>
      </c>
      <c r="V23">
        <v>578</v>
      </c>
      <c r="W23">
        <f t="shared" si="8"/>
        <v>115</v>
      </c>
      <c r="X23" s="17">
        <f t="shared" si="3"/>
        <v>1.7424242424242425E-6</v>
      </c>
    </row>
    <row r="24" spans="1:24" x14ac:dyDescent="0.25">
      <c r="A24">
        <v>23</v>
      </c>
      <c r="B24">
        <v>54881</v>
      </c>
      <c r="C24">
        <v>780</v>
      </c>
      <c r="D24" s="6">
        <v>260</v>
      </c>
      <c r="E24" s="18">
        <f t="shared" si="0"/>
        <v>8.1249999999999995E-7</v>
      </c>
      <c r="F24">
        <v>11130</v>
      </c>
      <c r="G24">
        <v>486</v>
      </c>
      <c r="H24" s="6">
        <f t="shared" si="12"/>
        <v>55</v>
      </c>
      <c r="I24" s="18">
        <f t="shared" si="13"/>
        <v>2.6190476190476189E-7</v>
      </c>
      <c r="J24" s="11">
        <v>27980</v>
      </c>
      <c r="K24">
        <v>2158</v>
      </c>
      <c r="L24">
        <f t="shared" si="4"/>
        <v>349</v>
      </c>
      <c r="M24" s="14">
        <f t="shared" si="2"/>
        <v>5.8166666666666663E-6</v>
      </c>
      <c r="N24" s="7">
        <v>42058</v>
      </c>
      <c r="O24">
        <v>2991</v>
      </c>
      <c r="P24">
        <f t="shared" si="5"/>
        <v>784</v>
      </c>
      <c r="Q24" s="15">
        <f t="shared" si="6"/>
        <v>1.7043478260869566E-5</v>
      </c>
      <c r="R24" s="11">
        <v>7979</v>
      </c>
      <c r="S24" s="6">
        <v>67</v>
      </c>
      <c r="T24">
        <f t="shared" si="7"/>
        <v>1</v>
      </c>
      <c r="U24">
        <v>14543</v>
      </c>
      <c r="V24">
        <v>759</v>
      </c>
      <c r="W24">
        <f t="shared" si="8"/>
        <v>181</v>
      </c>
      <c r="X24" s="17">
        <f t="shared" si="3"/>
        <v>2.7424242424242422E-6</v>
      </c>
    </row>
    <row r="25" spans="1:24" x14ac:dyDescent="0.25">
      <c r="A25">
        <v>24</v>
      </c>
      <c r="B25">
        <v>64775</v>
      </c>
      <c r="C25">
        <v>910</v>
      </c>
      <c r="D25" s="6">
        <v>130</v>
      </c>
      <c r="E25" s="18">
        <f t="shared" si="0"/>
        <v>4.0624999999999997E-7</v>
      </c>
      <c r="F25">
        <v>12056</v>
      </c>
      <c r="G25">
        <v>553</v>
      </c>
      <c r="H25" s="6">
        <f t="shared" si="12"/>
        <v>67</v>
      </c>
      <c r="I25" s="18">
        <f t="shared" si="13"/>
        <v>3.1904761904761906E-7</v>
      </c>
      <c r="J25" s="11">
        <v>31506</v>
      </c>
      <c r="K25">
        <v>2503</v>
      </c>
      <c r="L25">
        <f t="shared" si="4"/>
        <v>345</v>
      </c>
      <c r="M25" s="14">
        <f t="shared" si="2"/>
        <v>5.75E-6</v>
      </c>
      <c r="N25" s="7">
        <v>47611</v>
      </c>
      <c r="O25">
        <v>3445</v>
      </c>
      <c r="P25">
        <f t="shared" si="5"/>
        <v>454</v>
      </c>
      <c r="Q25" s="15">
        <f t="shared" si="6"/>
        <v>9.8695652173913045E-6</v>
      </c>
      <c r="R25" s="11">
        <v>8086</v>
      </c>
      <c r="S25" s="6">
        <v>72</v>
      </c>
      <c r="T25">
        <f t="shared" si="7"/>
        <v>5</v>
      </c>
      <c r="U25">
        <v>17089</v>
      </c>
      <c r="V25">
        <v>1019</v>
      </c>
      <c r="W25">
        <f t="shared" si="8"/>
        <v>260</v>
      </c>
      <c r="X25" s="17">
        <f t="shared" si="3"/>
        <v>3.939393939393939E-6</v>
      </c>
    </row>
    <row r="26" spans="1:24" x14ac:dyDescent="0.25">
      <c r="A26">
        <v>25</v>
      </c>
      <c r="B26">
        <v>82179</v>
      </c>
      <c r="C26">
        <v>1177</v>
      </c>
      <c r="D26" s="6">
        <f>C26-C25</f>
        <v>267</v>
      </c>
      <c r="E26" s="18">
        <f t="shared" si="0"/>
        <v>8.3437499999999995E-7</v>
      </c>
      <c r="F26" s="8">
        <v>13717</v>
      </c>
      <c r="G26">
        <v>667</v>
      </c>
      <c r="H26" s="6">
        <f t="shared" si="12"/>
        <v>114</v>
      </c>
      <c r="I26" s="18">
        <f t="shared" si="13"/>
        <v>5.4285714285714291E-7</v>
      </c>
      <c r="J26" s="11">
        <v>35713</v>
      </c>
      <c r="K26">
        <v>2978</v>
      </c>
      <c r="L26">
        <f t="shared" si="4"/>
        <v>475</v>
      </c>
      <c r="M26" s="14">
        <f t="shared" si="2"/>
        <v>7.9166666666666665E-6</v>
      </c>
      <c r="N26" s="7">
        <v>56347</v>
      </c>
      <c r="O26">
        <v>4154</v>
      </c>
      <c r="P26">
        <f t="shared" si="5"/>
        <v>709</v>
      </c>
      <c r="Q26" s="15">
        <f t="shared" si="6"/>
        <v>1.5413043478260871E-5</v>
      </c>
      <c r="R26" s="11">
        <v>8162</v>
      </c>
      <c r="S26" s="6">
        <v>75</v>
      </c>
      <c r="T26">
        <f t="shared" si="7"/>
        <v>3</v>
      </c>
      <c r="U26">
        <v>19522</v>
      </c>
      <c r="V26">
        <v>1228</v>
      </c>
      <c r="W26">
        <f t="shared" si="8"/>
        <v>209</v>
      </c>
      <c r="X26" s="17">
        <f t="shared" si="3"/>
        <v>3.1666666666666667E-6</v>
      </c>
    </row>
    <row r="27" spans="1:24" x14ac:dyDescent="0.25">
      <c r="A27">
        <v>26</v>
      </c>
      <c r="B27">
        <v>103729</v>
      </c>
      <c r="C27">
        <v>1693</v>
      </c>
      <c r="D27" s="6">
        <f t="shared" ref="D27:D31" si="14">C27-C26</f>
        <v>516</v>
      </c>
      <c r="E27" s="18">
        <f t="shared" si="0"/>
        <v>1.6125E-6</v>
      </c>
      <c r="F27">
        <v>15927</v>
      </c>
      <c r="G27">
        <v>800</v>
      </c>
      <c r="H27" s="6">
        <f t="shared" si="12"/>
        <v>133</v>
      </c>
      <c r="I27" s="18">
        <f t="shared" si="13"/>
        <v>6.3333333333333334E-7</v>
      </c>
      <c r="J27" s="11">
        <v>41035</v>
      </c>
      <c r="K27">
        <v>3405</v>
      </c>
      <c r="L27">
        <f t="shared" si="4"/>
        <v>427</v>
      </c>
      <c r="M27" s="14">
        <f t="shared" si="2"/>
        <v>7.1166666666666666E-6</v>
      </c>
      <c r="N27" s="7">
        <v>65719</v>
      </c>
      <c r="O27">
        <v>5138</v>
      </c>
      <c r="P27">
        <f t="shared" si="5"/>
        <v>984</v>
      </c>
      <c r="Q27" s="15">
        <f t="shared" si="6"/>
        <v>2.1391304347826088E-5</v>
      </c>
      <c r="R27" s="11">
        <v>8236</v>
      </c>
      <c r="S27" s="6">
        <v>75</v>
      </c>
      <c r="T27">
        <f t="shared" si="7"/>
        <v>0</v>
      </c>
      <c r="U27">
        <v>22141</v>
      </c>
      <c r="V27">
        <v>1408</v>
      </c>
      <c r="W27">
        <f t="shared" si="8"/>
        <v>180</v>
      </c>
      <c r="X27" s="17">
        <f t="shared" si="3"/>
        <v>2.7272727272727272E-6</v>
      </c>
    </row>
    <row r="28" spans="1:24" x14ac:dyDescent="0.25">
      <c r="A28">
        <v>27</v>
      </c>
      <c r="B28">
        <v>120529</v>
      </c>
      <c r="C28">
        <v>2008</v>
      </c>
      <c r="D28" s="6">
        <f t="shared" si="14"/>
        <v>315</v>
      </c>
      <c r="E28" s="18">
        <f t="shared" si="0"/>
        <v>9.84375E-7</v>
      </c>
      <c r="F28">
        <v>17847</v>
      </c>
      <c r="G28">
        <v>941</v>
      </c>
      <c r="H28" s="6">
        <f t="shared" si="12"/>
        <v>141</v>
      </c>
      <c r="I28" s="18">
        <f t="shared" si="13"/>
        <v>6.7142857142857138E-7</v>
      </c>
      <c r="J28" s="11">
        <v>47021</v>
      </c>
      <c r="K28">
        <v>4032</v>
      </c>
      <c r="L28">
        <f t="shared" si="4"/>
        <v>627</v>
      </c>
      <c r="M28" s="14">
        <f t="shared" si="2"/>
        <v>1.045E-5</v>
      </c>
      <c r="N28">
        <v>73232</v>
      </c>
      <c r="O28">
        <v>5982</v>
      </c>
      <c r="P28">
        <f t="shared" si="5"/>
        <v>844</v>
      </c>
      <c r="Q28" s="15">
        <f t="shared" si="6"/>
        <v>1.8347826086956523E-5</v>
      </c>
      <c r="R28" s="11">
        <v>8320</v>
      </c>
      <c r="S28" s="6">
        <v>81</v>
      </c>
      <c r="T28">
        <f t="shared" si="7"/>
        <v>6</v>
      </c>
      <c r="U28">
        <v>25150</v>
      </c>
      <c r="V28">
        <v>1789</v>
      </c>
      <c r="W28">
        <f t="shared" si="8"/>
        <v>381</v>
      </c>
      <c r="X28" s="17">
        <f t="shared" si="3"/>
        <v>5.7727272727272731E-6</v>
      </c>
    </row>
    <row r="29" spans="1:24" x14ac:dyDescent="0.25">
      <c r="A29">
        <v>28</v>
      </c>
      <c r="B29">
        <v>142460</v>
      </c>
      <c r="C29">
        <v>2484</v>
      </c>
      <c r="D29" s="6">
        <f t="shared" si="14"/>
        <v>476</v>
      </c>
      <c r="E29" s="18">
        <f t="shared" si="0"/>
        <v>1.4874999999999999E-6</v>
      </c>
      <c r="F29">
        <v>19943</v>
      </c>
      <c r="G29">
        <v>1074</v>
      </c>
      <c r="H29" s="6">
        <f t="shared" si="12"/>
        <v>133</v>
      </c>
      <c r="I29" s="18">
        <f t="shared" si="13"/>
        <v>6.3333333333333334E-7</v>
      </c>
      <c r="J29" s="11">
        <v>53578</v>
      </c>
      <c r="K29">
        <v>4825</v>
      </c>
      <c r="L29">
        <f t="shared" si="4"/>
        <v>793</v>
      </c>
      <c r="M29" s="14">
        <f t="shared" si="2"/>
        <v>1.3216666666666667E-5</v>
      </c>
      <c r="N29">
        <v>80110</v>
      </c>
      <c r="O29">
        <v>6803</v>
      </c>
      <c r="P29">
        <f t="shared" si="5"/>
        <v>821</v>
      </c>
      <c r="Q29" s="15">
        <f t="shared" si="6"/>
        <v>1.7847826086956521E-5</v>
      </c>
      <c r="R29" s="11">
        <v>8413</v>
      </c>
      <c r="S29" s="6">
        <v>84</v>
      </c>
      <c r="T29">
        <f t="shared" si="7"/>
        <v>3</v>
      </c>
      <c r="U29">
        <v>29474</v>
      </c>
      <c r="V29">
        <v>2352</v>
      </c>
      <c r="W29">
        <f t="shared" ref="W29" si="15">V29-V28</f>
        <v>563</v>
      </c>
      <c r="X29" s="17">
        <f>W29/66000000</f>
        <v>8.5303030303030308E-6</v>
      </c>
    </row>
    <row r="30" spans="1:24" x14ac:dyDescent="0.25">
      <c r="A30">
        <v>29</v>
      </c>
      <c r="B30">
        <v>160344</v>
      </c>
      <c r="C30">
        <v>2953</v>
      </c>
      <c r="D30" s="6">
        <f t="shared" si="14"/>
        <v>469</v>
      </c>
      <c r="E30" s="18">
        <f t="shared" si="0"/>
        <v>1.465625E-6</v>
      </c>
      <c r="F30">
        <v>20964</v>
      </c>
      <c r="G30">
        <v>1141</v>
      </c>
      <c r="H30" s="6">
        <f t="shared" si="12"/>
        <v>67</v>
      </c>
      <c r="I30" s="18">
        <f t="shared" si="13"/>
        <v>3.1904761904761906E-7</v>
      </c>
      <c r="J30" s="11">
        <v>59138</v>
      </c>
      <c r="K30">
        <v>5476</v>
      </c>
      <c r="L30">
        <f t="shared" si="4"/>
        <v>651</v>
      </c>
      <c r="M30" s="14">
        <f t="shared" si="2"/>
        <v>1.0849999999999999E-5</v>
      </c>
      <c r="N30">
        <v>87956</v>
      </c>
      <c r="O30">
        <v>7716</v>
      </c>
      <c r="P30">
        <f t="shared" si="5"/>
        <v>913</v>
      </c>
      <c r="Q30" s="15">
        <f t="shared" si="6"/>
        <v>1.9847826086956522E-5</v>
      </c>
      <c r="R30" s="11">
        <v>8565</v>
      </c>
      <c r="S30" s="6">
        <v>91</v>
      </c>
      <c r="T30">
        <f t="shared" si="7"/>
        <v>7</v>
      </c>
      <c r="U30">
        <v>33718</v>
      </c>
      <c r="V30">
        <v>2921</v>
      </c>
      <c r="W30">
        <f t="shared" ref="W30" si="16">V30-V29</f>
        <v>569</v>
      </c>
      <c r="X30" s="17">
        <f>W30/66000000</f>
        <v>8.6212121212121216E-6</v>
      </c>
    </row>
    <row r="31" spans="1:24" x14ac:dyDescent="0.25">
      <c r="A31">
        <v>30</v>
      </c>
      <c r="B31">
        <v>184487</v>
      </c>
      <c r="C31">
        <v>3756</v>
      </c>
      <c r="D31" s="6">
        <f t="shared" si="14"/>
        <v>803</v>
      </c>
      <c r="E31" s="18">
        <f t="shared" si="0"/>
        <v>2.509375E-6</v>
      </c>
      <c r="F31">
        <v>22169</v>
      </c>
      <c r="G31">
        <v>1223</v>
      </c>
      <c r="H31" s="6">
        <f t="shared" si="12"/>
        <v>82</v>
      </c>
      <c r="I31" s="18">
        <f t="shared" si="13"/>
        <v>3.9047619047619047E-7</v>
      </c>
      <c r="J31" s="11">
        <v>63927</v>
      </c>
      <c r="K31">
        <v>6077</v>
      </c>
      <c r="L31">
        <f t="shared" si="4"/>
        <v>601</v>
      </c>
      <c r="M31" s="14">
        <f t="shared" si="2"/>
        <v>1.0016666666666667E-5</v>
      </c>
      <c r="N31">
        <v>95923</v>
      </c>
      <c r="O31">
        <v>8464</v>
      </c>
      <c r="P31">
        <f t="shared" si="5"/>
        <v>748</v>
      </c>
      <c r="Q31" s="15">
        <f t="shared" si="6"/>
        <v>1.6260869565217392E-5</v>
      </c>
      <c r="R31" s="11">
        <v>8652</v>
      </c>
      <c r="S31" s="6">
        <v>94</v>
      </c>
      <c r="T31">
        <f t="shared" si="7"/>
        <v>3</v>
      </c>
      <c r="U31">
        <v>38168</v>
      </c>
      <c r="V31">
        <v>3605</v>
      </c>
      <c r="W31">
        <f t="shared" ref="W31" si="17">V31-V30</f>
        <v>684</v>
      </c>
      <c r="X31" s="17">
        <f>W31/66000000</f>
        <v>1.0363636363636364E-5</v>
      </c>
    </row>
    <row r="32" spans="1:24" x14ac:dyDescent="0.25">
      <c r="A32">
        <v>31</v>
      </c>
      <c r="B32">
        <v>211143</v>
      </c>
      <c r="C32">
        <v>4713</v>
      </c>
      <c r="D32" s="6">
        <f t="shared" ref="D32" si="18">C32-C31</f>
        <v>957</v>
      </c>
      <c r="E32" s="18">
        <f t="shared" ref="E32" si="19">D32/320000000</f>
        <v>2.9906249999999998E-6</v>
      </c>
      <c r="F32">
        <v>23430</v>
      </c>
      <c r="G32">
        <v>1328</v>
      </c>
      <c r="H32" s="6">
        <f t="shared" ref="H32:H34" si="20">(G32-G31)</f>
        <v>105</v>
      </c>
      <c r="I32" s="18">
        <f t="shared" ref="I32:I34" si="21">H32/210000000</f>
        <v>4.9999999999999998E-7</v>
      </c>
      <c r="J32" s="11">
        <v>69176</v>
      </c>
      <c r="K32">
        <v>6820</v>
      </c>
      <c r="L32">
        <f t="shared" si="4"/>
        <v>743</v>
      </c>
      <c r="M32" s="14">
        <f t="shared" si="2"/>
        <v>1.2383333333333334E-5</v>
      </c>
      <c r="N32">
        <v>102179</v>
      </c>
      <c r="O32">
        <v>9131</v>
      </c>
      <c r="P32">
        <f t="shared" ref="P32" si="22">O32-O31</f>
        <v>667</v>
      </c>
      <c r="Q32" s="15">
        <f t="shared" ref="Q32" si="23">P32/46000000</f>
        <v>1.45E-5</v>
      </c>
      <c r="R32" s="11">
        <v>8799</v>
      </c>
      <c r="S32" s="6">
        <v>102</v>
      </c>
      <c r="T32">
        <f t="shared" si="7"/>
        <v>8</v>
      </c>
      <c r="U32">
        <v>41903</v>
      </c>
      <c r="V32">
        <v>4313</v>
      </c>
      <c r="W32">
        <f t="shared" ref="W32" si="24">V32-V31</f>
        <v>708</v>
      </c>
      <c r="X32" s="17">
        <f>W32/66000000</f>
        <v>1.0727272727272727E-5</v>
      </c>
    </row>
    <row r="33" spans="1:24" x14ac:dyDescent="0.25">
      <c r="A33">
        <v>32</v>
      </c>
      <c r="B33">
        <v>240375</v>
      </c>
      <c r="C33">
        <v>5807</v>
      </c>
      <c r="D33" s="6">
        <f t="shared" ref="D33" si="25">C33-C32</f>
        <v>1094</v>
      </c>
      <c r="E33" s="18">
        <f t="shared" ref="E33" si="26">D33/320000000</f>
        <v>3.4187500000000001E-6</v>
      </c>
      <c r="F33">
        <v>25262</v>
      </c>
      <c r="G33">
        <v>1532</v>
      </c>
      <c r="H33" s="6">
        <f t="shared" si="20"/>
        <v>204</v>
      </c>
      <c r="I33" s="18">
        <f t="shared" si="21"/>
        <v>9.7142857142857148E-7</v>
      </c>
      <c r="J33" s="11">
        <v>74386</v>
      </c>
      <c r="K33">
        <v>7503</v>
      </c>
      <c r="L33">
        <f t="shared" si="4"/>
        <v>683</v>
      </c>
      <c r="M33" s="14">
        <f t="shared" si="2"/>
        <v>1.1383333333333333E-5</v>
      </c>
      <c r="N33">
        <v>119199</v>
      </c>
      <c r="O33">
        <v>11198</v>
      </c>
      <c r="P33">
        <f t="shared" ref="P33" si="27">O33-O32</f>
        <v>2067</v>
      </c>
      <c r="Q33" s="15">
        <f t="shared" ref="Q33" si="28">P33/46000000</f>
        <v>4.493478260869565E-5</v>
      </c>
      <c r="R33" s="11">
        <v>8897</v>
      </c>
      <c r="S33" s="6">
        <v>104</v>
      </c>
      <c r="T33">
        <f t="shared" si="7"/>
        <v>2</v>
      </c>
      <c r="U33">
        <v>47806</v>
      </c>
      <c r="V33">
        <v>4934</v>
      </c>
      <c r="W33">
        <f t="shared" ref="W33" si="29">V33-V32</f>
        <v>621</v>
      </c>
      <c r="X33" s="17">
        <f>W33/66000000</f>
        <v>9.4090909090909097E-6</v>
      </c>
    </row>
    <row r="34" spans="1:24" x14ac:dyDescent="0.25">
      <c r="A34">
        <v>33</v>
      </c>
      <c r="B34">
        <v>276965</v>
      </c>
      <c r="C34">
        <v>7391</v>
      </c>
      <c r="D34" s="6">
        <f t="shared" ref="D34" si="30">C34-C33</f>
        <v>1584</v>
      </c>
      <c r="E34" s="18">
        <f t="shared" ref="E34" si="31">D34/320000000</f>
        <v>4.95E-6</v>
      </c>
      <c r="F34">
        <v>28320</v>
      </c>
      <c r="G34">
        <v>1736</v>
      </c>
      <c r="H34" s="6">
        <f t="shared" si="20"/>
        <v>204</v>
      </c>
      <c r="I34" s="18">
        <f t="shared" si="21"/>
        <v>9.7142857142857148E-7</v>
      </c>
      <c r="J34" s="11">
        <v>80589</v>
      </c>
      <c r="K34">
        <v>8215</v>
      </c>
      <c r="L34">
        <f t="shared" si="4"/>
        <v>712</v>
      </c>
      <c r="M34" s="14">
        <f t="shared" si="2"/>
        <v>1.1866666666666666E-5</v>
      </c>
      <c r="N34">
        <v>124736</v>
      </c>
      <c r="O34">
        <v>11744</v>
      </c>
      <c r="P34">
        <f t="shared" ref="P34" si="32">O34-O33</f>
        <v>546</v>
      </c>
      <c r="Q34" s="15">
        <f t="shared" ref="Q34" si="33">P34/46000000</f>
        <v>1.1869565217391304E-5</v>
      </c>
      <c r="R34" s="11">
        <v>8961</v>
      </c>
      <c r="S34" s="6">
        <v>111</v>
      </c>
      <c r="T34">
        <f t="shared" si="7"/>
        <v>7</v>
      </c>
      <c r="U34">
        <v>51608</v>
      </c>
      <c r="V34">
        <v>5373</v>
      </c>
      <c r="W34">
        <f t="shared" ref="W34:W36" si="34">V34-V33</f>
        <v>439</v>
      </c>
      <c r="X34" s="17">
        <f t="shared" ref="X34:X36" si="35">W34/66000000</f>
        <v>6.6515151515151512E-6</v>
      </c>
    </row>
    <row r="35" spans="1:24" x14ac:dyDescent="0.25">
      <c r="A35">
        <v>34</v>
      </c>
      <c r="B35">
        <v>306519</v>
      </c>
      <c r="C35">
        <v>8344</v>
      </c>
      <c r="D35" s="6">
        <f t="shared" ref="D35" si="36">C35-C34</f>
        <v>953</v>
      </c>
      <c r="E35" s="18">
        <f t="shared" ref="E35" si="37">D35/320000000</f>
        <v>2.978125E-6</v>
      </c>
      <c r="F35">
        <v>30425</v>
      </c>
      <c r="G35">
        <v>1924</v>
      </c>
      <c r="H35" s="6">
        <f t="shared" ref="H35" si="38">(G35-G34)</f>
        <v>188</v>
      </c>
      <c r="I35" s="18">
        <f t="shared" ref="I35" si="39">H35/210000000</f>
        <v>8.9523809523809528E-7</v>
      </c>
      <c r="J35" s="11">
        <v>86498</v>
      </c>
      <c r="K35">
        <v>9134</v>
      </c>
      <c r="L35">
        <f t="shared" si="4"/>
        <v>919</v>
      </c>
      <c r="M35" s="14">
        <f t="shared" si="2"/>
        <v>1.5316666666666665E-5</v>
      </c>
      <c r="N35">
        <v>130854</v>
      </c>
      <c r="O35">
        <v>12518</v>
      </c>
      <c r="P35">
        <f t="shared" ref="P35" si="40">O35-O34</f>
        <v>774</v>
      </c>
      <c r="Q35" s="15">
        <f t="shared" ref="Q35" si="41">P35/46000000</f>
        <v>1.682608695652174E-5</v>
      </c>
      <c r="R35" s="11">
        <v>9037</v>
      </c>
      <c r="S35" s="6">
        <v>120</v>
      </c>
      <c r="T35">
        <f t="shared" si="7"/>
        <v>9</v>
      </c>
      <c r="U35">
        <v>55242</v>
      </c>
      <c r="V35">
        <v>6159</v>
      </c>
      <c r="W35">
        <f t="shared" si="34"/>
        <v>786</v>
      </c>
      <c r="X35" s="17">
        <f t="shared" si="35"/>
        <v>1.1909090909090909E-5</v>
      </c>
    </row>
    <row r="36" spans="1:24" x14ac:dyDescent="0.25">
      <c r="A36">
        <v>35</v>
      </c>
      <c r="B36">
        <v>333173</v>
      </c>
      <c r="C36">
        <v>9536</v>
      </c>
      <c r="D36" s="6">
        <f t="shared" ref="D36" si="42">C36-C35</f>
        <v>1192</v>
      </c>
      <c r="E36" s="18">
        <f t="shared" ref="E36" si="43">D36/320000000</f>
        <v>3.7249999999999999E-6</v>
      </c>
      <c r="J36" s="11">
        <v>92472</v>
      </c>
      <c r="K36">
        <v>10023</v>
      </c>
      <c r="L36">
        <f t="shared" si="4"/>
        <v>889</v>
      </c>
      <c r="M36" s="14">
        <f t="shared" si="2"/>
        <v>1.4816666666666667E-5</v>
      </c>
      <c r="N36">
        <v>136675</v>
      </c>
      <c r="O36">
        <v>13341</v>
      </c>
      <c r="P36">
        <f t="shared" ref="P36:P38" si="44">O36-O35</f>
        <v>823</v>
      </c>
      <c r="Q36" s="15">
        <f t="shared" ref="Q36:Q38" si="45">P36/46000000</f>
        <v>1.7891304347826087E-5</v>
      </c>
      <c r="R36" s="11">
        <v>9137</v>
      </c>
      <c r="S36" s="6">
        <v>126</v>
      </c>
      <c r="T36">
        <f t="shared" si="7"/>
        <v>6</v>
      </c>
      <c r="U36">
        <v>60733</v>
      </c>
      <c r="V36">
        <v>7097</v>
      </c>
      <c r="W36">
        <f t="shared" si="34"/>
        <v>938</v>
      </c>
      <c r="X36" s="17">
        <f t="shared" si="35"/>
        <v>1.4212121212121212E-5</v>
      </c>
    </row>
    <row r="37" spans="1:24" x14ac:dyDescent="0.25">
      <c r="A37">
        <v>36</v>
      </c>
      <c r="B37">
        <v>367004</v>
      </c>
      <c r="C37">
        <v>10859</v>
      </c>
      <c r="D37" s="6">
        <f t="shared" ref="D37:D39" si="46">C37-C36</f>
        <v>1323</v>
      </c>
      <c r="E37" s="18">
        <f t="shared" ref="E37:E39" si="47">D37/320000000</f>
        <v>4.1343749999999997E-6</v>
      </c>
      <c r="J37" s="11">
        <v>97689</v>
      </c>
      <c r="K37">
        <v>10779</v>
      </c>
      <c r="L37">
        <f t="shared" si="4"/>
        <v>756</v>
      </c>
      <c r="M37" s="14">
        <f t="shared" si="2"/>
        <v>1.26E-5</v>
      </c>
      <c r="N37">
        <v>141942</v>
      </c>
      <c r="O37">
        <v>14045</v>
      </c>
      <c r="P37">
        <f t="shared" si="44"/>
        <v>704</v>
      </c>
      <c r="Q37" s="15">
        <f t="shared" si="45"/>
        <v>1.5304347826086958E-5</v>
      </c>
      <c r="R37" s="11">
        <v>9241</v>
      </c>
      <c r="S37" s="6">
        <v>131</v>
      </c>
      <c r="T37">
        <f t="shared" si="7"/>
        <v>5</v>
      </c>
      <c r="U37">
        <v>65077</v>
      </c>
      <c r="V37">
        <v>7978</v>
      </c>
      <c r="W37">
        <f t="shared" ref="W37" si="48">V37-V36</f>
        <v>881</v>
      </c>
      <c r="X37" s="17">
        <f t="shared" ref="X37" si="49">W37/66000000</f>
        <v>1.3348484848484849E-5</v>
      </c>
    </row>
    <row r="38" spans="1:24" x14ac:dyDescent="0.25">
      <c r="A38">
        <v>37</v>
      </c>
      <c r="B38">
        <v>400335</v>
      </c>
      <c r="C38">
        <v>12841</v>
      </c>
      <c r="D38" s="6">
        <f t="shared" si="46"/>
        <v>1982</v>
      </c>
      <c r="E38" s="18">
        <f t="shared" si="47"/>
        <v>6.1937499999999998E-6</v>
      </c>
      <c r="J38" s="11">
        <v>101739</v>
      </c>
      <c r="K38">
        <v>11591</v>
      </c>
      <c r="L38">
        <f t="shared" si="4"/>
        <v>812</v>
      </c>
      <c r="M38" s="14">
        <f t="shared" si="2"/>
        <v>1.3533333333333333E-5</v>
      </c>
      <c r="N38">
        <v>148220</v>
      </c>
      <c r="O38">
        <v>14673</v>
      </c>
      <c r="P38">
        <f t="shared" si="44"/>
        <v>628</v>
      </c>
      <c r="Q38" s="15">
        <f t="shared" si="45"/>
        <v>1.3652173913043479E-5</v>
      </c>
      <c r="R38" s="11">
        <v>9332</v>
      </c>
      <c r="S38" s="6">
        <v>139</v>
      </c>
      <c r="T38">
        <f t="shared" si="7"/>
        <v>8</v>
      </c>
      <c r="U38">
        <v>73758</v>
      </c>
      <c r="V38">
        <v>8958</v>
      </c>
      <c r="W38">
        <f t="shared" ref="W38:W40" si="50">V38-V37</f>
        <v>980</v>
      </c>
      <c r="X38" s="17">
        <f t="shared" ref="X38:X40" si="51">W38/66000000</f>
        <v>1.4848484848484848E-5</v>
      </c>
    </row>
    <row r="39" spans="1:24" x14ac:dyDescent="0.25">
      <c r="A39">
        <v>38</v>
      </c>
      <c r="B39">
        <v>434927</v>
      </c>
      <c r="C39">
        <v>14473</v>
      </c>
      <c r="D39" s="6">
        <f t="shared" si="46"/>
        <v>1632</v>
      </c>
      <c r="E39" s="18">
        <f t="shared" si="47"/>
        <v>5.1000000000000003E-6</v>
      </c>
      <c r="J39">
        <v>105792</v>
      </c>
      <c r="K39">
        <v>12428</v>
      </c>
      <c r="L39">
        <f t="shared" si="4"/>
        <v>837</v>
      </c>
      <c r="M39" s="14">
        <f t="shared" si="2"/>
        <v>1.395E-5</v>
      </c>
      <c r="N39">
        <v>153222</v>
      </c>
      <c r="O39">
        <v>15447</v>
      </c>
      <c r="P39">
        <f t="shared" ref="P39" si="52">O39-O38</f>
        <v>774</v>
      </c>
      <c r="Q39" s="15">
        <f t="shared" ref="Q39" si="53">P39/46000000</f>
        <v>1.682608695652174E-5</v>
      </c>
      <c r="R39" s="11">
        <v>9478</v>
      </c>
      <c r="S39" s="6">
        <v>144</v>
      </c>
      <c r="T39">
        <f t="shared" si="7"/>
        <v>5</v>
      </c>
      <c r="U39">
        <v>78991</v>
      </c>
      <c r="V39">
        <v>9875</v>
      </c>
      <c r="W39">
        <f t="shared" si="50"/>
        <v>917</v>
      </c>
      <c r="X39" s="17">
        <f t="shared" si="51"/>
        <v>1.3893939393939394E-5</v>
      </c>
    </row>
    <row r="40" spans="1:24" x14ac:dyDescent="0.25">
      <c r="A40">
        <v>39</v>
      </c>
      <c r="B40">
        <v>469124</v>
      </c>
      <c r="C40">
        <v>16712</v>
      </c>
      <c r="D40" s="6">
        <f t="shared" ref="D40" si="54">C40-C39</f>
        <v>2239</v>
      </c>
      <c r="E40" s="18">
        <f t="shared" ref="E40" si="55">D40/320000000</f>
        <v>6.9968749999999998E-6</v>
      </c>
      <c r="J40">
        <v>110574</v>
      </c>
      <c r="K40">
        <v>13155</v>
      </c>
      <c r="L40">
        <f t="shared" ref="L40" si="56">K40-K39</f>
        <v>727</v>
      </c>
      <c r="M40" s="14">
        <f t="shared" ref="M40" si="57">L40/60000000</f>
        <v>1.2116666666666667E-5</v>
      </c>
      <c r="N40">
        <v>158273</v>
      </c>
      <c r="O40">
        <v>16081</v>
      </c>
      <c r="P40">
        <f t="shared" ref="P40:P42" si="58">O40-O39</f>
        <v>634</v>
      </c>
      <c r="Q40" s="15">
        <f t="shared" ref="Q40:Q42" si="59">P40/46000000</f>
        <v>1.3782608695652174E-5</v>
      </c>
      <c r="R40" s="11">
        <v>9583</v>
      </c>
      <c r="S40" s="6">
        <v>152</v>
      </c>
      <c r="T40">
        <f t="shared" si="7"/>
        <v>8</v>
      </c>
      <c r="U40">
        <v>84279</v>
      </c>
      <c r="V40">
        <v>10612</v>
      </c>
      <c r="W40">
        <f t="shared" si="50"/>
        <v>737</v>
      </c>
      <c r="X40" s="17">
        <f t="shared" si="51"/>
        <v>1.1166666666666666E-5</v>
      </c>
    </row>
    <row r="41" spans="1:24" x14ac:dyDescent="0.25">
      <c r="A41">
        <v>40</v>
      </c>
      <c r="B41">
        <v>502876</v>
      </c>
      <c r="C41">
        <v>18747</v>
      </c>
      <c r="D41" s="6">
        <f t="shared" ref="D41:D43" si="60">C41-C40</f>
        <v>2035</v>
      </c>
      <c r="E41" s="18">
        <f t="shared" ref="E41:E43" si="61">D41/320000000</f>
        <v>6.3593750000000004E-6</v>
      </c>
      <c r="J41">
        <v>115242</v>
      </c>
      <c r="K41">
        <v>13915</v>
      </c>
      <c r="L41">
        <f t="shared" ref="L41" si="62">K41-K40</f>
        <v>760</v>
      </c>
      <c r="M41" s="14">
        <f t="shared" ref="M41" si="63">L41/60000000</f>
        <v>1.2666666666666667E-5</v>
      </c>
      <c r="N41">
        <v>163027</v>
      </c>
      <c r="O41">
        <v>16606</v>
      </c>
      <c r="P41">
        <f t="shared" si="58"/>
        <v>525</v>
      </c>
      <c r="Q41" s="15">
        <f t="shared" si="59"/>
        <v>1.141304347826087E-5</v>
      </c>
      <c r="R41" s="11">
        <v>9661</v>
      </c>
      <c r="S41" s="6">
        <v>158</v>
      </c>
      <c r="T41">
        <f t="shared" si="7"/>
        <v>6</v>
      </c>
      <c r="U41">
        <v>88621</v>
      </c>
      <c r="V41">
        <v>11329</v>
      </c>
      <c r="W41">
        <f t="shared" ref="W41:W43" si="64">V41-V40</f>
        <v>717</v>
      </c>
      <c r="X41" s="17">
        <f t="shared" ref="X41:X43" si="65">W41/66000000</f>
        <v>1.0863636363636364E-5</v>
      </c>
    </row>
    <row r="42" spans="1:24" x14ac:dyDescent="0.25">
      <c r="A42">
        <v>41</v>
      </c>
      <c r="B42">
        <v>532879</v>
      </c>
      <c r="C42">
        <v>20577</v>
      </c>
      <c r="D42" s="6">
        <f t="shared" si="60"/>
        <v>1830</v>
      </c>
      <c r="E42" s="18">
        <f t="shared" si="61"/>
        <v>5.7187500000000001E-6</v>
      </c>
      <c r="J42">
        <v>124634</v>
      </c>
      <c r="K42">
        <v>15362</v>
      </c>
      <c r="L42">
        <f t="shared" ref="L42" si="66">K42-K41</f>
        <v>1447</v>
      </c>
      <c r="M42" s="14">
        <f t="shared" ref="M42" si="67">L42/60000000</f>
        <v>2.4116666666666666E-5</v>
      </c>
      <c r="N42">
        <v>166831</v>
      </c>
      <c r="O42">
        <v>17209</v>
      </c>
      <c r="P42">
        <f t="shared" si="58"/>
        <v>603</v>
      </c>
      <c r="Q42" s="15">
        <f t="shared" si="59"/>
        <v>1.3108695652173912E-5</v>
      </c>
      <c r="R42" s="11">
        <v>9786</v>
      </c>
      <c r="S42" s="6">
        <v>162</v>
      </c>
      <c r="T42">
        <f t="shared" si="7"/>
        <v>4</v>
      </c>
      <c r="U42">
        <v>93873</v>
      </c>
      <c r="V42">
        <v>12107</v>
      </c>
      <c r="W42">
        <f t="shared" si="64"/>
        <v>778</v>
      </c>
      <c r="X42" s="17">
        <f t="shared" si="65"/>
        <v>1.1787878787878788E-5</v>
      </c>
    </row>
    <row r="43" spans="1:24" x14ac:dyDescent="0.25">
      <c r="A43">
        <v>42</v>
      </c>
      <c r="B43">
        <v>557235</v>
      </c>
      <c r="C43">
        <v>21956</v>
      </c>
      <c r="D43" s="6">
        <f t="shared" si="60"/>
        <v>1379</v>
      </c>
      <c r="E43" s="18">
        <f t="shared" si="61"/>
        <v>4.3093749999999997E-6</v>
      </c>
      <c r="J43">
        <v>128948</v>
      </c>
      <c r="K43">
        <v>15887</v>
      </c>
      <c r="L43">
        <f t="shared" ref="L43" si="68">K43-K42</f>
        <v>525</v>
      </c>
      <c r="M43" s="14">
        <f t="shared" ref="M43" si="69">L43/60000000</f>
        <v>8.7499999999999992E-6</v>
      </c>
      <c r="N43">
        <v>170099</v>
      </c>
      <c r="O43">
        <v>17756</v>
      </c>
      <c r="P43">
        <f t="shared" ref="P43:P45" si="70">O43-O42</f>
        <v>547</v>
      </c>
      <c r="Q43" s="15">
        <f t="shared" ref="Q43:Q45" si="71">P43/46000000</f>
        <v>1.1891304347826087E-5</v>
      </c>
      <c r="R43" s="11">
        <v>9887</v>
      </c>
      <c r="S43" s="6">
        <v>165</v>
      </c>
      <c r="T43">
        <f t="shared" si="7"/>
        <v>3</v>
      </c>
      <c r="U43">
        <v>98476</v>
      </c>
      <c r="V43">
        <v>12868</v>
      </c>
      <c r="W43">
        <f t="shared" si="64"/>
        <v>761</v>
      </c>
      <c r="X43" s="17">
        <f t="shared" si="65"/>
        <v>1.1530303030303031E-5</v>
      </c>
    </row>
    <row r="44" spans="1:24" x14ac:dyDescent="0.25">
      <c r="A44">
        <v>43</v>
      </c>
      <c r="B44">
        <v>586941</v>
      </c>
      <c r="C44">
        <v>23640</v>
      </c>
      <c r="D44" s="6">
        <f t="shared" ref="D44:D46" si="72">C44-C43</f>
        <v>1684</v>
      </c>
      <c r="E44" s="18">
        <f t="shared" ref="E44:E46" si="73">D44/320000000</f>
        <v>5.2625E-6</v>
      </c>
      <c r="J44">
        <v>132547</v>
      </c>
      <c r="K44">
        <v>16523</v>
      </c>
      <c r="L44">
        <f t="shared" ref="L44:L46" si="74">K44-K43</f>
        <v>636</v>
      </c>
      <c r="M44" s="14">
        <f t="shared" ref="M44:M46" si="75">L44/60000000</f>
        <v>1.06E-5</v>
      </c>
      <c r="N44">
        <v>174060</v>
      </c>
      <c r="O44">
        <v>18255</v>
      </c>
      <c r="P44">
        <f t="shared" si="70"/>
        <v>499</v>
      </c>
      <c r="Q44" s="15">
        <f t="shared" si="71"/>
        <v>1.0847826086956522E-5</v>
      </c>
      <c r="R44" s="11">
        <v>9976</v>
      </c>
      <c r="S44" s="6">
        <v>169</v>
      </c>
      <c r="T44">
        <f t="shared" si="7"/>
        <v>4</v>
      </c>
    </row>
    <row r="45" spans="1:24" x14ac:dyDescent="0.25">
      <c r="A45">
        <v>44</v>
      </c>
      <c r="B45">
        <v>613886</v>
      </c>
      <c r="C45">
        <v>26047</v>
      </c>
      <c r="D45" s="6">
        <f t="shared" si="72"/>
        <v>2407</v>
      </c>
      <c r="E45" s="18">
        <f t="shared" si="73"/>
        <v>7.5218749999999999E-6</v>
      </c>
      <c r="J45">
        <v>135586</v>
      </c>
      <c r="K45">
        <v>17127</v>
      </c>
      <c r="L45">
        <f t="shared" si="74"/>
        <v>604</v>
      </c>
      <c r="M45" s="14">
        <f t="shared" si="75"/>
        <v>1.0066666666666666E-5</v>
      </c>
      <c r="N45">
        <v>177644</v>
      </c>
      <c r="O45">
        <v>18708</v>
      </c>
      <c r="P45">
        <f t="shared" si="70"/>
        <v>453</v>
      </c>
      <c r="Q45" s="15">
        <f t="shared" si="71"/>
        <v>9.8478260869565212E-6</v>
      </c>
      <c r="R45" s="11">
        <v>10062</v>
      </c>
      <c r="S45" s="6">
        <v>174</v>
      </c>
      <c r="T45">
        <f t="shared" si="7"/>
        <v>5</v>
      </c>
    </row>
    <row r="46" spans="1:24" x14ac:dyDescent="0.25">
      <c r="A46">
        <v>45</v>
      </c>
      <c r="B46">
        <v>641423</v>
      </c>
      <c r="C46">
        <v>28414</v>
      </c>
      <c r="D46" s="6">
        <f t="shared" si="72"/>
        <v>2367</v>
      </c>
      <c r="E46" s="18">
        <f t="shared" si="73"/>
        <v>7.3968750000000002E-6</v>
      </c>
      <c r="J46">
        <v>139422</v>
      </c>
      <c r="K46">
        <v>17669</v>
      </c>
      <c r="L46">
        <f t="shared" si="74"/>
        <v>542</v>
      </c>
      <c r="M46" s="14">
        <f t="shared" si="75"/>
        <v>9.0333333333333338E-6</v>
      </c>
      <c r="R46" s="11">
        <v>10156</v>
      </c>
      <c r="S46" s="6">
        <v>177</v>
      </c>
      <c r="T46">
        <f t="shared" si="7"/>
        <v>3</v>
      </c>
    </row>
    <row r="47" spans="1:24" x14ac:dyDescent="0.25">
      <c r="A47">
        <v>46</v>
      </c>
      <c r="J47">
        <v>143626</v>
      </c>
      <c r="K47">
        <v>18279</v>
      </c>
      <c r="L47">
        <f t="shared" ref="L47" si="76">K47-K46</f>
        <v>610</v>
      </c>
      <c r="M47" s="14">
        <f t="shared" ref="M47" si="77">L47/60000000</f>
        <v>1.0166666666666667E-5</v>
      </c>
      <c r="R47" s="11">
        <v>10237</v>
      </c>
      <c r="S47" s="6">
        <v>183</v>
      </c>
      <c r="T47">
        <f t="shared" si="7"/>
        <v>6</v>
      </c>
    </row>
    <row r="48" spans="1:24" x14ac:dyDescent="0.25">
      <c r="A48">
        <v>47</v>
      </c>
      <c r="J48">
        <v>147577</v>
      </c>
      <c r="K48">
        <v>18849</v>
      </c>
      <c r="L48">
        <f t="shared" ref="L48:L50" si="78">K48-K47</f>
        <v>570</v>
      </c>
      <c r="M48" s="14">
        <f t="shared" ref="M48:M50" si="79">L48/60000000</f>
        <v>9.5000000000000005E-6</v>
      </c>
    </row>
    <row r="49" spans="1:13" x14ac:dyDescent="0.25">
      <c r="A49">
        <v>48</v>
      </c>
      <c r="J49">
        <v>152271</v>
      </c>
      <c r="K49">
        <v>19468</v>
      </c>
      <c r="L49">
        <f t="shared" si="78"/>
        <v>619</v>
      </c>
      <c r="M49" s="14">
        <f t="shared" si="79"/>
        <v>1.0316666666666667E-5</v>
      </c>
    </row>
    <row r="50" spans="1:13" x14ac:dyDescent="0.25">
      <c r="A50">
        <v>49</v>
      </c>
      <c r="J50">
        <v>156363</v>
      </c>
      <c r="K50">
        <v>19899</v>
      </c>
      <c r="L50">
        <f t="shared" si="78"/>
        <v>431</v>
      </c>
      <c r="M50" s="14">
        <f t="shared" si="79"/>
        <v>7.1833333333333337E-6</v>
      </c>
    </row>
    <row r="51" spans="1:13" x14ac:dyDescent="0.25">
      <c r="A51">
        <v>50</v>
      </c>
      <c r="J51">
        <v>159516</v>
      </c>
      <c r="K51">
        <v>20465</v>
      </c>
      <c r="L51">
        <f t="shared" ref="L51:L53" si="80">K51-K50</f>
        <v>566</v>
      </c>
      <c r="M51" s="14">
        <f t="shared" ref="M51:M53" si="81">L51/60000000</f>
        <v>9.4333333333333334E-6</v>
      </c>
    </row>
    <row r="52" spans="1:13" x14ac:dyDescent="0.25">
      <c r="A52">
        <v>51</v>
      </c>
      <c r="J52">
        <v>162488</v>
      </c>
      <c r="K52">
        <v>21067</v>
      </c>
      <c r="L52">
        <f t="shared" si="80"/>
        <v>602</v>
      </c>
      <c r="M52" s="14">
        <f t="shared" si="81"/>
        <v>1.0033333333333333E-5</v>
      </c>
    </row>
    <row r="53" spans="1:13" x14ac:dyDescent="0.25">
      <c r="A53">
        <v>52</v>
      </c>
      <c r="J53">
        <v>165155</v>
      </c>
      <c r="K53">
        <v>21645</v>
      </c>
      <c r="L53">
        <f t="shared" si="80"/>
        <v>578</v>
      </c>
      <c r="M53" s="14">
        <f t="shared" si="81"/>
        <v>9.6333333333333331E-6</v>
      </c>
    </row>
    <row r="54" spans="1:13" x14ac:dyDescent="0.25">
      <c r="A54">
        <v>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75D7D-09F8-434E-8823-11AEBD540A93}">
  <dimension ref="A1:AC60"/>
  <sheetViews>
    <sheetView topLeftCell="W34" zoomScale="80" zoomScaleNormal="80" workbookViewId="0">
      <selection activeCell="Z2" sqref="Z2:Z54"/>
    </sheetView>
  </sheetViews>
  <sheetFormatPr defaultRowHeight="15" x14ac:dyDescent="0.25"/>
  <cols>
    <col min="1" max="1" width="3" bestFit="1" customWidth="1"/>
    <col min="2" max="2" width="9.7109375" style="7" bestFit="1" customWidth="1"/>
    <col min="3" max="3" width="13.28515625" bestFit="1" customWidth="1"/>
    <col min="4" max="5" width="13.28515625" customWidth="1"/>
    <col min="6" max="6" width="9.7109375" style="7" bestFit="1" customWidth="1"/>
    <col min="7" max="7" width="12.85546875" bestFit="1" customWidth="1"/>
    <col min="8" max="9" width="12.85546875" customWidth="1"/>
    <col min="10" max="10" width="9.140625" style="7"/>
    <col min="11" max="13" width="9.140625" style="9"/>
    <col min="14" max="14" width="9.140625" style="7"/>
    <col min="15" max="15" width="9.140625" style="9"/>
    <col min="16" max="16" width="12.5703125" style="9" customWidth="1"/>
    <col min="17" max="17" width="9.140625" style="9"/>
    <col min="18" max="18" width="9.140625" style="7"/>
    <col min="19" max="21" width="9.140625" style="9"/>
    <col min="22" max="22" width="9.140625" style="11"/>
    <col min="26" max="26" width="11.7109375" style="11" customWidth="1"/>
  </cols>
  <sheetData>
    <row r="1" spans="1:29" x14ac:dyDescent="0.25">
      <c r="B1" s="7" t="s">
        <v>16</v>
      </c>
      <c r="C1" t="s">
        <v>22</v>
      </c>
      <c r="D1" t="s">
        <v>24</v>
      </c>
      <c r="E1" t="s">
        <v>31</v>
      </c>
      <c r="F1" s="7" t="s">
        <v>17</v>
      </c>
      <c r="G1" t="s">
        <v>23</v>
      </c>
      <c r="H1" t="s">
        <v>25</v>
      </c>
      <c r="I1" t="s">
        <v>32</v>
      </c>
      <c r="J1" s="7" t="s">
        <v>26</v>
      </c>
      <c r="K1" s="9" t="s">
        <v>29</v>
      </c>
      <c r="L1" s="9" t="s">
        <v>30</v>
      </c>
      <c r="M1" t="s">
        <v>33</v>
      </c>
      <c r="N1" s="7" t="s">
        <v>27</v>
      </c>
      <c r="O1" s="9" t="s">
        <v>34</v>
      </c>
      <c r="P1" s="9" t="s">
        <v>35</v>
      </c>
      <c r="Q1" s="9" t="s">
        <v>36</v>
      </c>
      <c r="R1" s="7" t="s">
        <v>28</v>
      </c>
      <c r="S1" s="9" t="s">
        <v>38</v>
      </c>
      <c r="T1" s="9" t="s">
        <v>39</v>
      </c>
      <c r="U1" s="9" t="s">
        <v>40</v>
      </c>
      <c r="V1" s="11" t="s">
        <v>37</v>
      </c>
      <c r="W1" s="9" t="s">
        <v>41</v>
      </c>
      <c r="X1" s="9" t="s">
        <v>42</v>
      </c>
      <c r="Y1" s="9" t="s">
        <v>43</v>
      </c>
      <c r="Z1" s="11" t="s">
        <v>44</v>
      </c>
      <c r="AA1" s="9" t="s">
        <v>45</v>
      </c>
      <c r="AB1" s="9" t="s">
        <v>46</v>
      </c>
      <c r="AC1" s="9" t="s">
        <v>47</v>
      </c>
    </row>
    <row r="2" spans="1:29" x14ac:dyDescent="0.25">
      <c r="A2">
        <v>1</v>
      </c>
      <c r="B2">
        <v>100</v>
      </c>
      <c r="C2" s="4">
        <f t="shared" ref="C2:C31" si="0">LOG(B2,10)</f>
        <v>2</v>
      </c>
      <c r="D2" s="4">
        <v>0</v>
      </c>
      <c r="E2" s="4">
        <v>0</v>
      </c>
      <c r="F2" s="7">
        <v>151</v>
      </c>
      <c r="G2" s="4">
        <f>LOG(F2,10)</f>
        <v>2.1789769472931693</v>
      </c>
      <c r="H2" s="4">
        <v>0</v>
      </c>
      <c r="I2" s="4">
        <v>0</v>
      </c>
      <c r="J2" s="7">
        <v>120</v>
      </c>
      <c r="K2" s="4">
        <f t="shared" ref="K2:K31" si="1">LOG(J2,10)</f>
        <v>2.0791812460476247</v>
      </c>
      <c r="L2" s="10">
        <v>0</v>
      </c>
      <c r="M2" s="10">
        <v>0</v>
      </c>
      <c r="N2" s="7">
        <v>157</v>
      </c>
      <c r="O2" s="4">
        <f>LOG(N2,10)</f>
        <v>2.1958996524092336</v>
      </c>
      <c r="R2" s="7">
        <v>100</v>
      </c>
      <c r="S2" s="4">
        <f>LOG(R2,10)</f>
        <v>2</v>
      </c>
      <c r="V2" s="11">
        <v>116</v>
      </c>
      <c r="W2" s="4">
        <f>LOG(V2,10)</f>
        <v>2.0644579892269181</v>
      </c>
      <c r="Z2" s="11">
        <v>111</v>
      </c>
      <c r="AA2" s="4">
        <f>LOG(Z2,10)</f>
        <v>2.0453229787866571</v>
      </c>
    </row>
    <row r="3" spans="1:29" x14ac:dyDescent="0.25">
      <c r="A3">
        <v>2</v>
      </c>
      <c r="B3">
        <v>124</v>
      </c>
      <c r="C3" s="4">
        <f t="shared" si="0"/>
        <v>2.0934216851622351</v>
      </c>
      <c r="D3" s="4">
        <f>LOG(B3-B2,10)</f>
        <v>1.3802112417116059</v>
      </c>
      <c r="E3" s="6">
        <f>B3-B2</f>
        <v>24</v>
      </c>
      <c r="F3" s="7">
        <v>200</v>
      </c>
      <c r="G3" s="4">
        <f t="shared" ref="G3:G19" si="2">LOG(F3,10)</f>
        <v>2.3010299956639808</v>
      </c>
      <c r="H3" s="4">
        <f>LOG(F3-F2,10)</f>
        <v>1.6901960800285134</v>
      </c>
      <c r="I3" s="6">
        <f>F3-F2</f>
        <v>49</v>
      </c>
      <c r="J3" s="7">
        <v>165</v>
      </c>
      <c r="K3" s="4">
        <f t="shared" si="1"/>
        <v>2.2174839442139058</v>
      </c>
      <c r="L3" s="4">
        <f>LOG(J3-J2,10)</f>
        <v>1.6532125137753435</v>
      </c>
      <c r="M3" s="6">
        <f>J3-J2</f>
        <v>45</v>
      </c>
      <c r="N3" s="7">
        <v>239</v>
      </c>
      <c r="O3" s="4">
        <f t="shared" ref="O3:O39" si="3">LOG(N3,10)</f>
        <v>2.3783979009481375</v>
      </c>
      <c r="P3" s="4">
        <f>LOG(N3-N2,10)</f>
        <v>1.9138138523837167</v>
      </c>
      <c r="Q3" s="6">
        <f>N3-N2</f>
        <v>82</v>
      </c>
      <c r="R3" s="7">
        <v>130</v>
      </c>
      <c r="S3" s="4">
        <f t="shared" ref="S3:S23" si="4">LOG(R3,10)</f>
        <v>2.1139433523068365</v>
      </c>
      <c r="T3" s="4">
        <f>LOG(R3-R2,10)</f>
        <v>1.4771212547196624</v>
      </c>
      <c r="U3" s="6">
        <f>R3-R2</f>
        <v>30</v>
      </c>
      <c r="V3" s="11">
        <v>164</v>
      </c>
      <c r="W3" s="4">
        <f t="shared" ref="W3:W17" si="5">LOG(V3,10)</f>
        <v>2.214843848047698</v>
      </c>
      <c r="X3" s="4">
        <f>LOG(V3-V2,10)</f>
        <v>1.6812412373755872</v>
      </c>
      <c r="Y3" s="6">
        <f>V3-V2</f>
        <v>48</v>
      </c>
      <c r="Z3" s="11">
        <v>209</v>
      </c>
      <c r="AA3" s="4">
        <f t="shared" ref="AA3:AA45" si="6">LOG(Z3,10)</f>
        <v>2.3201462861110538</v>
      </c>
      <c r="AB3" s="4">
        <f>LOG(Z3-Z2,10)</f>
        <v>1.9912260756924949</v>
      </c>
      <c r="AC3" s="6">
        <f>Z3-Z2</f>
        <v>98</v>
      </c>
    </row>
    <row r="4" spans="1:29" x14ac:dyDescent="0.25">
      <c r="A4">
        <v>3</v>
      </c>
      <c r="B4">
        <v>158</v>
      </c>
      <c r="C4" s="4">
        <f t="shared" si="0"/>
        <v>2.1986570869544226</v>
      </c>
      <c r="D4" s="4">
        <f t="shared" ref="D4:D28" si="7">LOG(B4-B3,10)</f>
        <v>1.5314789170422551</v>
      </c>
      <c r="E4" s="6">
        <f>B4-B3</f>
        <v>34</v>
      </c>
      <c r="F4" s="7">
        <v>234</v>
      </c>
      <c r="G4" s="4">
        <f t="shared" si="2"/>
        <v>2.3692158574101425</v>
      </c>
      <c r="H4" s="4">
        <f t="shared" ref="H4:H19" si="8">LOG(F4-F3,10)</f>
        <v>1.5314789170422551</v>
      </c>
      <c r="I4" s="6">
        <f t="shared" ref="I4:I19" si="9">F4-F3</f>
        <v>34</v>
      </c>
      <c r="J4" s="7">
        <v>228</v>
      </c>
      <c r="K4" s="4">
        <f t="shared" si="1"/>
        <v>2.3579348470004535</v>
      </c>
      <c r="L4" s="4">
        <f t="shared" ref="L4:L29" si="10">LOG(J4-J3,10)</f>
        <v>1.7993405494535815</v>
      </c>
      <c r="M4" s="6">
        <f t="shared" ref="M4:M28" si="11">J4-J3</f>
        <v>63</v>
      </c>
      <c r="N4" s="7">
        <v>323</v>
      </c>
      <c r="O4" s="4">
        <f t="shared" si="3"/>
        <v>2.5092025223311025</v>
      </c>
      <c r="P4" s="4">
        <f t="shared" ref="P4:P37" si="12">LOG(N4-N3,10)</f>
        <v>1.9242792860618814</v>
      </c>
      <c r="Q4" s="6">
        <f t="shared" ref="Q4:Q37" si="13">N4-N3</f>
        <v>84</v>
      </c>
      <c r="R4" s="7">
        <v>191</v>
      </c>
      <c r="S4" s="4">
        <f t="shared" si="4"/>
        <v>2.2810333672477272</v>
      </c>
      <c r="T4" s="4">
        <f t="shared" ref="T4:T23" si="14">LOG(R4-R3,10)</f>
        <v>1.7853298350107669</v>
      </c>
      <c r="U4" s="6">
        <f t="shared" ref="U4:U23" si="15">R4-R3</f>
        <v>61</v>
      </c>
      <c r="V4" s="11">
        <v>209</v>
      </c>
      <c r="W4" s="4">
        <f t="shared" si="5"/>
        <v>2.3201462861110538</v>
      </c>
      <c r="X4" s="4">
        <f t="shared" ref="X4:X17" si="16">LOG(V4-V3,10)</f>
        <v>1.6532125137753435</v>
      </c>
      <c r="Y4" s="6">
        <f t="shared" ref="Y4:Y17" si="17">V4-V3</f>
        <v>45</v>
      </c>
      <c r="Z4" s="11">
        <v>436</v>
      </c>
      <c r="AA4" s="4">
        <f t="shared" si="6"/>
        <v>2.6394864892685859</v>
      </c>
      <c r="AB4" s="4">
        <f t="shared" ref="AB4:AB40" si="18">LOG(Z4-Z3,10)</f>
        <v>2.3560258571931225</v>
      </c>
      <c r="AC4" s="6">
        <f t="shared" ref="AC4:AC40" si="19">Z4-Z3</f>
        <v>227</v>
      </c>
    </row>
    <row r="5" spans="1:29" x14ac:dyDescent="0.25">
      <c r="A5">
        <v>4</v>
      </c>
      <c r="B5">
        <v>221</v>
      </c>
      <c r="C5" s="4">
        <f t="shared" si="0"/>
        <v>2.3443922736851102</v>
      </c>
      <c r="D5" s="4">
        <f t="shared" si="7"/>
        <v>1.7993405494535815</v>
      </c>
      <c r="E5" s="6">
        <f t="shared" ref="E5:E26" si="20">B5-B4</f>
        <v>63</v>
      </c>
      <c r="F5" s="7">
        <v>346</v>
      </c>
      <c r="G5" s="4">
        <f t="shared" si="2"/>
        <v>2.5390760987927767</v>
      </c>
      <c r="H5" s="4">
        <f t="shared" si="8"/>
        <v>2.049218022670181</v>
      </c>
      <c r="I5" s="6">
        <f t="shared" si="9"/>
        <v>112</v>
      </c>
      <c r="J5" s="7">
        <v>282</v>
      </c>
      <c r="K5" s="4">
        <f t="shared" si="1"/>
        <v>2.4502491083193609</v>
      </c>
      <c r="L5" s="4">
        <f t="shared" si="10"/>
        <v>1.7323937598229684</v>
      </c>
      <c r="M5" s="6">
        <f t="shared" si="11"/>
        <v>54</v>
      </c>
      <c r="N5" s="7">
        <v>470</v>
      </c>
      <c r="O5" s="4">
        <f t="shared" si="3"/>
        <v>2.6720978579357171</v>
      </c>
      <c r="P5" s="4">
        <f t="shared" si="12"/>
        <v>2.1673173347481756</v>
      </c>
      <c r="Q5" s="6">
        <f t="shared" si="13"/>
        <v>147</v>
      </c>
      <c r="R5" s="7">
        <v>212</v>
      </c>
      <c r="S5" s="4">
        <f t="shared" si="4"/>
        <v>2.3263358609287512</v>
      </c>
      <c r="T5" s="4">
        <f t="shared" si="14"/>
        <v>1.3222192947339191</v>
      </c>
      <c r="U5" s="6">
        <f t="shared" si="15"/>
        <v>21</v>
      </c>
      <c r="V5" s="11">
        <v>278</v>
      </c>
      <c r="W5" s="4">
        <f t="shared" si="5"/>
        <v>2.4440447959180758</v>
      </c>
      <c r="X5" s="4">
        <f t="shared" si="16"/>
        <v>1.8388490907372552</v>
      </c>
      <c r="Y5" s="6">
        <f t="shared" si="17"/>
        <v>69</v>
      </c>
      <c r="Z5" s="11">
        <v>602</v>
      </c>
      <c r="AA5" s="4">
        <f t="shared" si="6"/>
        <v>2.7795964912578244</v>
      </c>
      <c r="AB5" s="4">
        <f t="shared" si="18"/>
        <v>2.220108088040055</v>
      </c>
      <c r="AC5" s="6">
        <f t="shared" si="19"/>
        <v>166</v>
      </c>
    </row>
    <row r="6" spans="1:29" x14ac:dyDescent="0.25">
      <c r="A6">
        <v>5</v>
      </c>
      <c r="B6">
        <v>319</v>
      </c>
      <c r="C6" s="4">
        <f t="shared" si="0"/>
        <v>2.503790683057181</v>
      </c>
      <c r="D6" s="4">
        <f t="shared" si="7"/>
        <v>1.9912260756924949</v>
      </c>
      <c r="E6" s="6">
        <f t="shared" si="20"/>
        <v>98</v>
      </c>
      <c r="F6" s="7">
        <v>529</v>
      </c>
      <c r="G6" s="4">
        <f t="shared" si="2"/>
        <v>2.7234556720351857</v>
      </c>
      <c r="H6" s="4">
        <f t="shared" si="8"/>
        <v>2.2624510897304293</v>
      </c>
      <c r="I6" s="6">
        <f t="shared" si="9"/>
        <v>183</v>
      </c>
      <c r="J6" s="7">
        <v>401</v>
      </c>
      <c r="K6" s="4">
        <f t="shared" si="1"/>
        <v>2.6031443726201822</v>
      </c>
      <c r="L6" s="4">
        <f t="shared" si="10"/>
        <v>2.0755469613925306</v>
      </c>
      <c r="M6" s="6">
        <f t="shared" si="11"/>
        <v>119</v>
      </c>
      <c r="N6" s="7">
        <v>655</v>
      </c>
      <c r="O6" s="4">
        <f t="shared" si="3"/>
        <v>2.8162412999917827</v>
      </c>
      <c r="P6" s="4">
        <f t="shared" si="12"/>
        <v>2.2671717284030133</v>
      </c>
      <c r="Q6" s="6">
        <f t="shared" si="13"/>
        <v>185</v>
      </c>
      <c r="R6" s="7">
        <v>285</v>
      </c>
      <c r="S6" s="4">
        <f t="shared" si="4"/>
        <v>2.4548448600085102</v>
      </c>
      <c r="T6" s="4">
        <f t="shared" si="14"/>
        <v>1.8633228601204557</v>
      </c>
      <c r="U6" s="6">
        <f t="shared" si="15"/>
        <v>73</v>
      </c>
      <c r="V6" s="11">
        <v>321</v>
      </c>
      <c r="W6" s="4">
        <f t="shared" si="5"/>
        <v>2.5065050324048719</v>
      </c>
      <c r="X6" s="4">
        <f t="shared" si="16"/>
        <v>1.6334684555795864</v>
      </c>
      <c r="Y6" s="6">
        <f t="shared" si="17"/>
        <v>43</v>
      </c>
      <c r="Z6" s="11">
        <v>833</v>
      </c>
      <c r="AA6" s="4">
        <f t="shared" si="6"/>
        <v>2.9206450014067875</v>
      </c>
      <c r="AB6" s="4">
        <f t="shared" si="18"/>
        <v>2.363611979892144</v>
      </c>
      <c r="AC6" s="6">
        <f t="shared" si="19"/>
        <v>231</v>
      </c>
    </row>
    <row r="7" spans="1:29" x14ac:dyDescent="0.25">
      <c r="A7">
        <v>6</v>
      </c>
      <c r="B7">
        <v>435</v>
      </c>
      <c r="C7" s="4">
        <f t="shared" si="0"/>
        <v>2.638489256954637</v>
      </c>
      <c r="D7" s="4">
        <f t="shared" si="7"/>
        <v>2.0644579892269181</v>
      </c>
      <c r="E7" s="6">
        <f t="shared" si="20"/>
        <v>116</v>
      </c>
      <c r="F7" s="7">
        <v>640</v>
      </c>
      <c r="G7" s="4">
        <f t="shared" si="2"/>
        <v>2.8061799739838866</v>
      </c>
      <c r="H7" s="4">
        <f t="shared" si="8"/>
        <v>2.0453229787866571</v>
      </c>
      <c r="I7" s="6">
        <f t="shared" si="9"/>
        <v>111</v>
      </c>
      <c r="J7" s="7">
        <v>525</v>
      </c>
      <c r="K7" s="4">
        <f t="shared" si="1"/>
        <v>2.7201593034059566</v>
      </c>
      <c r="L7" s="4">
        <f t="shared" si="10"/>
        <v>2.0934216851622351</v>
      </c>
      <c r="M7" s="6">
        <f t="shared" si="11"/>
        <v>124</v>
      </c>
      <c r="N7" s="7">
        <v>889</v>
      </c>
      <c r="O7" s="4">
        <f t="shared" si="3"/>
        <v>2.9489017609702133</v>
      </c>
      <c r="P7" s="4">
        <f t="shared" si="12"/>
        <v>2.3692158574101425</v>
      </c>
      <c r="Q7" s="6">
        <f t="shared" si="13"/>
        <v>234</v>
      </c>
      <c r="R7" s="7">
        <v>423</v>
      </c>
      <c r="S7" s="4">
        <f t="shared" si="4"/>
        <v>2.6263403673750418</v>
      </c>
      <c r="T7" s="4">
        <f t="shared" si="14"/>
        <v>2.1398790864012365</v>
      </c>
      <c r="U7" s="6">
        <f t="shared" si="15"/>
        <v>138</v>
      </c>
      <c r="V7" s="11">
        <v>383</v>
      </c>
      <c r="W7" s="4">
        <f t="shared" si="5"/>
        <v>2.5831987739686224</v>
      </c>
      <c r="X7" s="4">
        <f t="shared" si="16"/>
        <v>1.7923916894982537</v>
      </c>
      <c r="Y7" s="6">
        <f t="shared" si="17"/>
        <v>62</v>
      </c>
      <c r="Z7" s="11">
        <v>977</v>
      </c>
      <c r="AA7" s="4">
        <f t="shared" si="6"/>
        <v>2.9898945637187726</v>
      </c>
      <c r="AB7" s="4">
        <f t="shared" si="18"/>
        <v>2.1583624920952493</v>
      </c>
      <c r="AC7" s="6">
        <f t="shared" si="19"/>
        <v>144</v>
      </c>
    </row>
    <row r="8" spans="1:29" x14ac:dyDescent="0.25">
      <c r="A8">
        <v>7</v>
      </c>
      <c r="B8">
        <v>541</v>
      </c>
      <c r="C8" s="4">
        <f t="shared" si="0"/>
        <v>2.7331972651065688</v>
      </c>
      <c r="D8" s="4">
        <f t="shared" si="7"/>
        <v>2.02530586526477</v>
      </c>
      <c r="E8" s="6">
        <f t="shared" si="20"/>
        <v>106</v>
      </c>
      <c r="F8" s="7">
        <v>970</v>
      </c>
      <c r="G8" s="4">
        <f t="shared" si="2"/>
        <v>2.9867717342662448</v>
      </c>
      <c r="H8" s="4">
        <f t="shared" si="8"/>
        <v>2.5185139398778871</v>
      </c>
      <c r="I8" s="6">
        <f t="shared" si="9"/>
        <v>330</v>
      </c>
      <c r="J8" s="7">
        <v>674</v>
      </c>
      <c r="K8" s="4">
        <f t="shared" si="1"/>
        <v>2.8286598965353194</v>
      </c>
      <c r="L8" s="4">
        <f t="shared" si="10"/>
        <v>2.173186268412274</v>
      </c>
      <c r="M8" s="6">
        <f t="shared" si="11"/>
        <v>149</v>
      </c>
      <c r="N8" s="7">
        <v>1128</v>
      </c>
      <c r="O8" s="4">
        <f t="shared" si="3"/>
        <v>3.0523090996473234</v>
      </c>
      <c r="P8" s="4">
        <f t="shared" si="12"/>
        <v>2.3783979009481375</v>
      </c>
      <c r="Q8" s="6">
        <f t="shared" si="13"/>
        <v>239</v>
      </c>
      <c r="R8" s="7">
        <v>653</v>
      </c>
      <c r="S8" s="4">
        <f t="shared" si="4"/>
        <v>2.8149131812750738</v>
      </c>
      <c r="T8" s="4">
        <f t="shared" si="14"/>
        <v>2.3617278360175926</v>
      </c>
      <c r="U8" s="6">
        <f t="shared" si="15"/>
        <v>230</v>
      </c>
      <c r="V8" s="11">
        <v>460</v>
      </c>
      <c r="W8" s="4">
        <f t="shared" si="5"/>
        <v>2.6627578316815739</v>
      </c>
      <c r="X8" s="4">
        <f t="shared" si="16"/>
        <v>1.8864907251724818</v>
      </c>
      <c r="Y8" s="6">
        <f t="shared" si="17"/>
        <v>77</v>
      </c>
      <c r="Z8" s="11">
        <v>1261</v>
      </c>
      <c r="AA8" s="4">
        <f t="shared" si="6"/>
        <v>3.1007150865730817</v>
      </c>
      <c r="AB8" s="4">
        <f t="shared" si="18"/>
        <v>2.4533183400470375</v>
      </c>
      <c r="AC8" s="6">
        <f t="shared" si="19"/>
        <v>284</v>
      </c>
    </row>
    <row r="9" spans="1:29" x14ac:dyDescent="0.25">
      <c r="A9">
        <v>8</v>
      </c>
      <c r="B9">
        <v>704</v>
      </c>
      <c r="C9" s="4">
        <f t="shared" si="0"/>
        <v>2.847572659142112</v>
      </c>
      <c r="D9" s="4">
        <f t="shared" si="7"/>
        <v>2.2121876044039577</v>
      </c>
      <c r="E9" s="6">
        <f t="shared" si="20"/>
        <v>163</v>
      </c>
      <c r="F9" s="7">
        <v>1178</v>
      </c>
      <c r="G9" s="4">
        <f t="shared" si="2"/>
        <v>3.0711452904510823</v>
      </c>
      <c r="H9" s="4">
        <f t="shared" si="8"/>
        <v>2.3180633349627615</v>
      </c>
      <c r="I9" s="6">
        <f t="shared" si="9"/>
        <v>208</v>
      </c>
      <c r="J9" s="7">
        <v>1231</v>
      </c>
      <c r="K9" s="4">
        <f t="shared" si="1"/>
        <v>3.0902580529313162</v>
      </c>
      <c r="L9" s="4">
        <f t="shared" si="10"/>
        <v>2.7458551951737289</v>
      </c>
      <c r="M9" s="6">
        <f t="shared" si="11"/>
        <v>557</v>
      </c>
      <c r="N9" s="7">
        <v>1701</v>
      </c>
      <c r="O9" s="4">
        <f t="shared" si="3"/>
        <v>3.2307043136125686</v>
      </c>
      <c r="P9" s="4">
        <f t="shared" si="12"/>
        <v>2.7581546219673898</v>
      </c>
      <c r="Q9" s="6">
        <f t="shared" si="13"/>
        <v>573</v>
      </c>
      <c r="R9" s="7">
        <v>949</v>
      </c>
      <c r="S9" s="4">
        <f t="shared" si="4"/>
        <v>2.9772662124272924</v>
      </c>
      <c r="T9" s="4">
        <f t="shared" si="14"/>
        <v>2.4712917110589383</v>
      </c>
      <c r="U9" s="6">
        <f t="shared" si="15"/>
        <v>296</v>
      </c>
      <c r="V9" s="11">
        <v>590</v>
      </c>
      <c r="W9" s="4">
        <f t="shared" si="5"/>
        <v>2.7708520116421438</v>
      </c>
      <c r="X9" s="4">
        <f t="shared" si="16"/>
        <v>2.1139433523068365</v>
      </c>
      <c r="Y9" s="6">
        <f t="shared" si="17"/>
        <v>130</v>
      </c>
      <c r="Z9" s="11">
        <v>1766</v>
      </c>
      <c r="AA9" s="4">
        <f t="shared" si="6"/>
        <v>3.2469906992415494</v>
      </c>
      <c r="AB9" s="4">
        <f t="shared" si="18"/>
        <v>2.7032913781186614</v>
      </c>
      <c r="AC9" s="6">
        <f t="shared" si="19"/>
        <v>505</v>
      </c>
    </row>
    <row r="10" spans="1:29" x14ac:dyDescent="0.25">
      <c r="A10">
        <v>9</v>
      </c>
      <c r="B10">
        <v>994</v>
      </c>
      <c r="C10" s="4">
        <f t="shared" si="0"/>
        <v>2.9973863843973132</v>
      </c>
      <c r="D10" s="4">
        <f t="shared" si="7"/>
        <v>2.4623979978989556</v>
      </c>
      <c r="E10" s="6">
        <f t="shared" si="20"/>
        <v>290</v>
      </c>
      <c r="F10" s="7">
        <v>1546</v>
      </c>
      <c r="G10" s="4">
        <f t="shared" si="2"/>
        <v>3.1892094895823058</v>
      </c>
      <c r="H10" s="4">
        <f t="shared" si="8"/>
        <v>2.5658478186735176</v>
      </c>
      <c r="I10" s="6">
        <f t="shared" si="9"/>
        <v>368</v>
      </c>
      <c r="J10" s="7">
        <v>1695</v>
      </c>
      <c r="K10" s="4">
        <f t="shared" si="1"/>
        <v>3.2291697025391004</v>
      </c>
      <c r="L10" s="4">
        <f t="shared" si="10"/>
        <v>2.6665179805548807</v>
      </c>
      <c r="M10" s="6">
        <f t="shared" si="11"/>
        <v>464</v>
      </c>
      <c r="N10" s="7">
        <v>2036</v>
      </c>
      <c r="O10" s="4">
        <f t="shared" si="3"/>
        <v>3.3087777736647208</v>
      </c>
      <c r="P10" s="4">
        <f t="shared" si="12"/>
        <v>2.5250448070368448</v>
      </c>
      <c r="Q10" s="6">
        <f t="shared" si="13"/>
        <v>335</v>
      </c>
      <c r="R10" s="7">
        <v>1209</v>
      </c>
      <c r="S10" s="4">
        <f t="shared" si="4"/>
        <v>3.0824263008607717</v>
      </c>
      <c r="T10" s="4">
        <f t="shared" si="14"/>
        <v>2.4149733479708178</v>
      </c>
      <c r="U10" s="6">
        <f t="shared" si="15"/>
        <v>260</v>
      </c>
      <c r="V10" s="11">
        <v>798</v>
      </c>
      <c r="W10" s="4">
        <f t="shared" si="5"/>
        <v>2.9020028913507292</v>
      </c>
      <c r="X10" s="4">
        <f t="shared" si="16"/>
        <v>2.3180633349627615</v>
      </c>
      <c r="Y10" s="6">
        <f t="shared" si="17"/>
        <v>208</v>
      </c>
      <c r="Z10" s="11">
        <v>2337</v>
      </c>
      <c r="AA10" s="4">
        <f t="shared" si="6"/>
        <v>3.3686587123922265</v>
      </c>
      <c r="AB10" s="4">
        <f t="shared" si="18"/>
        <v>2.7566361082458477</v>
      </c>
      <c r="AC10" s="6">
        <f t="shared" si="19"/>
        <v>571</v>
      </c>
    </row>
    <row r="11" spans="1:29" x14ac:dyDescent="0.25">
      <c r="A11">
        <v>10</v>
      </c>
      <c r="B11">
        <v>1301</v>
      </c>
      <c r="C11" s="4">
        <f t="shared" si="0"/>
        <v>3.1142772965615859</v>
      </c>
      <c r="D11" s="4">
        <f t="shared" si="7"/>
        <v>2.4871383754771861</v>
      </c>
      <c r="E11" s="6">
        <f t="shared" si="20"/>
        <v>307</v>
      </c>
      <c r="F11" s="7">
        <v>1891</v>
      </c>
      <c r="G11" s="4">
        <f t="shared" si="2"/>
        <v>3.2766915288450393</v>
      </c>
      <c r="H11" s="4">
        <f t="shared" si="8"/>
        <v>2.537819095073274</v>
      </c>
      <c r="I11" s="6">
        <f t="shared" si="9"/>
        <v>345</v>
      </c>
      <c r="J11" s="7">
        <v>2277</v>
      </c>
      <c r="K11" s="4">
        <f t="shared" si="1"/>
        <v>3.3573630306151423</v>
      </c>
      <c r="L11" s="4">
        <f t="shared" si="10"/>
        <v>2.7649229846498886</v>
      </c>
      <c r="M11" s="6">
        <f t="shared" si="11"/>
        <v>582</v>
      </c>
      <c r="N11" s="7">
        <v>2502</v>
      </c>
      <c r="O11" s="4">
        <f t="shared" si="3"/>
        <v>3.3982873053574005</v>
      </c>
      <c r="P11" s="4">
        <f t="shared" si="12"/>
        <v>2.6683859166899997</v>
      </c>
      <c r="Q11" s="6">
        <f t="shared" si="13"/>
        <v>466</v>
      </c>
      <c r="R11" s="7">
        <v>1412</v>
      </c>
      <c r="S11" s="4">
        <f t="shared" si="4"/>
        <v>3.1498346967157844</v>
      </c>
      <c r="T11" s="4">
        <f t="shared" si="14"/>
        <v>2.3074960379132126</v>
      </c>
      <c r="U11" s="6">
        <f t="shared" si="15"/>
        <v>203</v>
      </c>
      <c r="V11" s="11">
        <v>1140</v>
      </c>
      <c r="W11" s="4">
        <f t="shared" si="5"/>
        <v>3.0569048513364723</v>
      </c>
      <c r="X11" s="4">
        <f t="shared" si="16"/>
        <v>2.5340261060561344</v>
      </c>
      <c r="Y11" s="6">
        <f t="shared" si="17"/>
        <v>342</v>
      </c>
      <c r="Z11" s="11">
        <v>3150</v>
      </c>
      <c r="AA11" s="4">
        <f t="shared" si="6"/>
        <v>3.4983105537896</v>
      </c>
      <c r="AB11" s="4">
        <f t="shared" si="18"/>
        <v>2.9100905455940675</v>
      </c>
      <c r="AC11" s="6">
        <f t="shared" si="19"/>
        <v>813</v>
      </c>
    </row>
    <row r="12" spans="1:29" x14ac:dyDescent="0.25">
      <c r="A12">
        <v>11</v>
      </c>
      <c r="B12">
        <v>1697</v>
      </c>
      <c r="C12" s="4">
        <f t="shared" si="0"/>
        <v>3.2296818423176754</v>
      </c>
      <c r="D12" s="4">
        <f t="shared" si="7"/>
        <v>2.5976951859255122</v>
      </c>
      <c r="E12" s="6">
        <f t="shared" si="20"/>
        <v>396</v>
      </c>
      <c r="F12" s="7">
        <v>2247</v>
      </c>
      <c r="G12" s="4">
        <f t="shared" si="2"/>
        <v>3.3516030724191288</v>
      </c>
      <c r="H12" s="4">
        <f t="shared" si="8"/>
        <v>2.5514499979728749</v>
      </c>
      <c r="I12" s="6">
        <f t="shared" si="9"/>
        <v>356</v>
      </c>
      <c r="J12" s="7">
        <v>3146</v>
      </c>
      <c r="K12" s="4">
        <f t="shared" si="1"/>
        <v>3.4977587182872676</v>
      </c>
      <c r="L12" s="4">
        <f t="shared" si="10"/>
        <v>2.9390197764486663</v>
      </c>
      <c r="M12" s="6">
        <f t="shared" si="11"/>
        <v>869</v>
      </c>
      <c r="N12" s="7">
        <v>3089</v>
      </c>
      <c r="O12" s="4">
        <f t="shared" si="3"/>
        <v>3.4898179083014504</v>
      </c>
      <c r="P12" s="4">
        <f t="shared" si="12"/>
        <v>2.7686381012476144</v>
      </c>
      <c r="Q12" s="6">
        <f t="shared" si="13"/>
        <v>587</v>
      </c>
      <c r="R12" s="7">
        <v>1784</v>
      </c>
      <c r="S12" s="4">
        <f t="shared" si="4"/>
        <v>3.251394850040104</v>
      </c>
      <c r="T12" s="4">
        <f t="shared" si="14"/>
        <v>2.5705429398818973</v>
      </c>
      <c r="U12" s="6">
        <f t="shared" si="15"/>
        <v>372</v>
      </c>
      <c r="V12" s="11">
        <v>1391</v>
      </c>
      <c r="W12" s="4">
        <f t="shared" si="5"/>
        <v>3.1433271299920462</v>
      </c>
      <c r="X12" s="4">
        <f t="shared" si="16"/>
        <v>2.3996737214810375</v>
      </c>
      <c r="Y12" s="6">
        <f t="shared" si="17"/>
        <v>251</v>
      </c>
      <c r="Z12" s="11">
        <v>3776</v>
      </c>
      <c r="AA12" s="4">
        <f t="shared" si="6"/>
        <v>3.5770319856260309</v>
      </c>
      <c r="AB12" s="4">
        <f t="shared" si="18"/>
        <v>2.7965743332104291</v>
      </c>
      <c r="AC12" s="6">
        <f t="shared" si="19"/>
        <v>626</v>
      </c>
    </row>
    <row r="13" spans="1:29" x14ac:dyDescent="0.25">
      <c r="A13">
        <v>12</v>
      </c>
      <c r="B13">
        <v>2247</v>
      </c>
      <c r="C13" s="4">
        <f t="shared" si="0"/>
        <v>3.3516030724191288</v>
      </c>
      <c r="D13" s="4">
        <f t="shared" si="7"/>
        <v>2.7403626894942432</v>
      </c>
      <c r="E13" s="6">
        <f t="shared" si="20"/>
        <v>550</v>
      </c>
      <c r="F13" s="7">
        <v>2433</v>
      </c>
      <c r="G13" s="4">
        <f t="shared" si="2"/>
        <v>3.3861421089308181</v>
      </c>
      <c r="H13" s="4">
        <f t="shared" si="8"/>
        <v>2.2695129442179165</v>
      </c>
      <c r="I13" s="6">
        <f t="shared" si="9"/>
        <v>186</v>
      </c>
      <c r="J13" s="7">
        <v>5232</v>
      </c>
      <c r="K13" s="4">
        <f t="shared" si="1"/>
        <v>3.7186677353162101</v>
      </c>
      <c r="L13" s="4">
        <f t="shared" si="10"/>
        <v>3.3193143040905118</v>
      </c>
      <c r="M13" s="6">
        <f t="shared" si="11"/>
        <v>2086</v>
      </c>
      <c r="N13" s="7">
        <v>3858</v>
      </c>
      <c r="O13" s="4">
        <f t="shared" si="3"/>
        <v>3.5863622233078649</v>
      </c>
      <c r="P13" s="4">
        <f t="shared" si="12"/>
        <v>2.885926339801431</v>
      </c>
      <c r="Q13" s="6">
        <f t="shared" si="13"/>
        <v>769</v>
      </c>
      <c r="R13" s="7">
        <v>2281</v>
      </c>
      <c r="S13" s="4">
        <f t="shared" si="4"/>
        <v>3.3581252852766479</v>
      </c>
      <c r="T13" s="4">
        <f t="shared" si="14"/>
        <v>2.6963563887333319</v>
      </c>
      <c r="U13" s="6">
        <f t="shared" si="15"/>
        <v>497</v>
      </c>
      <c r="V13" s="11">
        <v>1543</v>
      </c>
      <c r="W13" s="4">
        <f t="shared" si="5"/>
        <v>3.1883659260631481</v>
      </c>
      <c r="X13" s="4">
        <f t="shared" si="16"/>
        <v>2.1818435879447722</v>
      </c>
      <c r="Y13" s="6">
        <f t="shared" si="17"/>
        <v>152</v>
      </c>
      <c r="Z13" s="11">
        <v>4335</v>
      </c>
      <c r="AA13" s="4">
        <f t="shared" si="6"/>
        <v>3.6369891018122291</v>
      </c>
      <c r="AB13" s="4">
        <f t="shared" si="18"/>
        <v>2.7474118078864231</v>
      </c>
      <c r="AC13" s="6">
        <f t="shared" si="19"/>
        <v>559</v>
      </c>
    </row>
    <row r="14" spans="1:29" x14ac:dyDescent="0.25">
      <c r="A14">
        <v>13</v>
      </c>
      <c r="B14">
        <v>2943</v>
      </c>
      <c r="C14" s="4">
        <f t="shared" si="0"/>
        <v>3.4687902620996107</v>
      </c>
      <c r="D14" s="4">
        <f t="shared" si="7"/>
        <v>2.842609239610562</v>
      </c>
      <c r="E14" s="6">
        <f t="shared" si="20"/>
        <v>696</v>
      </c>
      <c r="F14" s="7">
        <v>2915</v>
      </c>
      <c r="G14" s="4">
        <f t="shared" si="2"/>
        <v>3.4646385590950324</v>
      </c>
      <c r="H14" s="4">
        <f t="shared" si="8"/>
        <v>2.6830470382388492</v>
      </c>
      <c r="I14" s="6">
        <f t="shared" si="9"/>
        <v>482</v>
      </c>
      <c r="J14" s="7">
        <v>6391</v>
      </c>
      <c r="K14" s="4">
        <f t="shared" si="1"/>
        <v>3.8055688175485556</v>
      </c>
      <c r="L14" s="4">
        <f t="shared" si="10"/>
        <v>3.0640834359635956</v>
      </c>
      <c r="M14" s="6">
        <f t="shared" si="11"/>
        <v>1159</v>
      </c>
      <c r="N14" s="7">
        <v>4636</v>
      </c>
      <c r="O14" s="4">
        <f t="shared" si="3"/>
        <v>3.6661434272915576</v>
      </c>
      <c r="P14" s="4">
        <f t="shared" si="12"/>
        <v>2.8909795969896885</v>
      </c>
      <c r="Q14" s="6">
        <f t="shared" si="13"/>
        <v>778</v>
      </c>
      <c r="R14" s="7">
        <v>2876</v>
      </c>
      <c r="S14" s="4">
        <f t="shared" si="4"/>
        <v>3.4587888817108445</v>
      </c>
      <c r="T14" s="4">
        <f t="shared" si="14"/>
        <v>2.7745169657285493</v>
      </c>
      <c r="U14" s="6">
        <f t="shared" si="15"/>
        <v>595</v>
      </c>
      <c r="V14" s="11">
        <v>1950</v>
      </c>
      <c r="W14" s="4">
        <f t="shared" si="5"/>
        <v>3.2900346113625178</v>
      </c>
      <c r="X14" s="4">
        <f t="shared" si="16"/>
        <v>2.6095944092252195</v>
      </c>
      <c r="Y14" s="6">
        <f t="shared" si="17"/>
        <v>407</v>
      </c>
      <c r="Z14" s="11">
        <v>5186</v>
      </c>
      <c r="AA14" s="4">
        <f t="shared" si="6"/>
        <v>3.7148325124333326</v>
      </c>
      <c r="AB14" s="4">
        <f t="shared" si="18"/>
        <v>2.9299295600845876</v>
      </c>
      <c r="AC14" s="6">
        <f t="shared" si="19"/>
        <v>851</v>
      </c>
    </row>
    <row r="15" spans="1:29" x14ac:dyDescent="0.25">
      <c r="A15">
        <v>14</v>
      </c>
      <c r="B15">
        <v>3680</v>
      </c>
      <c r="C15" s="4">
        <f t="shared" si="0"/>
        <v>3.5658478186735172</v>
      </c>
      <c r="D15" s="4">
        <f t="shared" si="7"/>
        <v>2.8674674878590509</v>
      </c>
      <c r="E15" s="6">
        <f t="shared" si="20"/>
        <v>737</v>
      </c>
      <c r="F15" s="7">
        <v>3417</v>
      </c>
      <c r="G15" s="4">
        <f t="shared" si="2"/>
        <v>3.5336449787987623</v>
      </c>
      <c r="H15" s="4">
        <f t="shared" si="8"/>
        <v>2.7007037171450188</v>
      </c>
      <c r="I15" s="6">
        <f t="shared" si="9"/>
        <v>502</v>
      </c>
      <c r="J15" s="7">
        <v>7988</v>
      </c>
      <c r="K15" s="4">
        <f t="shared" si="1"/>
        <v>3.9024380561986645</v>
      </c>
      <c r="L15" s="4">
        <f t="shared" si="10"/>
        <v>3.2033049161384826</v>
      </c>
      <c r="M15" s="6">
        <f t="shared" si="11"/>
        <v>1597</v>
      </c>
      <c r="N15" s="7">
        <v>5883</v>
      </c>
      <c r="O15" s="4">
        <f t="shared" si="3"/>
        <v>3.7695988483874459</v>
      </c>
      <c r="P15" s="4">
        <f t="shared" si="12"/>
        <v>3.0958664534785423</v>
      </c>
      <c r="Q15" s="6">
        <f t="shared" si="13"/>
        <v>1247</v>
      </c>
      <c r="R15" s="7">
        <v>3661</v>
      </c>
      <c r="S15" s="4">
        <f t="shared" si="4"/>
        <v>3.5635997288815306</v>
      </c>
      <c r="T15" s="4">
        <f t="shared" si="14"/>
        <v>2.8948696567452523</v>
      </c>
      <c r="U15" s="6">
        <f t="shared" si="15"/>
        <v>785</v>
      </c>
      <c r="V15" s="11">
        <v>2626</v>
      </c>
      <c r="W15" s="4">
        <f t="shared" si="5"/>
        <v>3.4192947217534599</v>
      </c>
      <c r="X15" s="4">
        <f t="shared" si="16"/>
        <v>2.8299466959416359</v>
      </c>
      <c r="Y15" s="6">
        <f t="shared" si="17"/>
        <v>676</v>
      </c>
      <c r="Z15" s="11">
        <v>5621</v>
      </c>
      <c r="AA15" s="4">
        <f t="shared" si="6"/>
        <v>3.7498135852929373</v>
      </c>
      <c r="AB15" s="4">
        <f t="shared" si="18"/>
        <v>2.638489256954637</v>
      </c>
      <c r="AC15" s="6">
        <f t="shared" si="19"/>
        <v>435</v>
      </c>
    </row>
    <row r="16" spans="1:29" x14ac:dyDescent="0.25">
      <c r="A16">
        <v>15</v>
      </c>
      <c r="B16">
        <v>4663</v>
      </c>
      <c r="C16" s="4">
        <f t="shared" si="0"/>
        <v>3.6686654154544915</v>
      </c>
      <c r="D16" s="4">
        <f t="shared" si="7"/>
        <v>2.9925535178321354</v>
      </c>
      <c r="E16" s="6">
        <f t="shared" si="20"/>
        <v>983</v>
      </c>
      <c r="F16" s="7">
        <v>3904</v>
      </c>
      <c r="G16" s="4">
        <f t="shared" si="2"/>
        <v>3.5915098089946538</v>
      </c>
      <c r="H16" s="4">
        <f t="shared" si="8"/>
        <v>2.687528961214634</v>
      </c>
      <c r="I16" s="6">
        <f t="shared" si="9"/>
        <v>487</v>
      </c>
      <c r="J16" s="7">
        <v>9942</v>
      </c>
      <c r="K16" s="4">
        <f t="shared" si="1"/>
        <v>3.9974737588029798</v>
      </c>
      <c r="L16" s="4">
        <f t="shared" si="10"/>
        <v>3.2909245593827539</v>
      </c>
      <c r="M16" s="6">
        <f t="shared" si="11"/>
        <v>1954</v>
      </c>
      <c r="N16" s="7">
        <v>7375</v>
      </c>
      <c r="O16" s="4">
        <f t="shared" si="3"/>
        <v>3.8677620246502005</v>
      </c>
      <c r="P16" s="4">
        <f t="shared" si="12"/>
        <v>3.1737688231366494</v>
      </c>
      <c r="Q16" s="6">
        <f t="shared" si="13"/>
        <v>1492</v>
      </c>
      <c r="R16" s="7">
        <v>4499</v>
      </c>
      <c r="S16" s="4">
        <f t="shared" si="4"/>
        <v>3.6531159931655663</v>
      </c>
      <c r="T16" s="4">
        <f t="shared" si="14"/>
        <v>2.9232440186302759</v>
      </c>
      <c r="U16" s="6">
        <f t="shared" si="15"/>
        <v>838</v>
      </c>
      <c r="V16" s="11">
        <v>3269</v>
      </c>
      <c r="W16" s="4">
        <f t="shared" si="5"/>
        <v>3.5144149205803688</v>
      </c>
      <c r="X16" s="4">
        <f t="shared" si="16"/>
        <v>2.8082109729242215</v>
      </c>
      <c r="Y16" s="6">
        <f t="shared" si="17"/>
        <v>643</v>
      </c>
      <c r="Z16" s="11">
        <v>6284</v>
      </c>
      <c r="AA16" s="4">
        <f t="shared" si="6"/>
        <v>3.7982361763679355</v>
      </c>
      <c r="AB16" s="4">
        <f t="shared" si="18"/>
        <v>2.8215135284047728</v>
      </c>
      <c r="AC16" s="6">
        <f t="shared" si="19"/>
        <v>663</v>
      </c>
    </row>
    <row r="17" spans="1:29" x14ac:dyDescent="0.25">
      <c r="A17">
        <v>16</v>
      </c>
      <c r="B17">
        <v>6411</v>
      </c>
      <c r="C17" s="4">
        <f t="shared" si="0"/>
        <v>3.8069257768837312</v>
      </c>
      <c r="D17" s="4">
        <f t="shared" si="7"/>
        <v>3.242541428298384</v>
      </c>
      <c r="E17" s="6">
        <f t="shared" si="20"/>
        <v>1748</v>
      </c>
      <c r="F17" s="7">
        <v>4256</v>
      </c>
      <c r="G17" s="4">
        <f t="shared" si="2"/>
        <v>3.6290016192869916</v>
      </c>
      <c r="H17" s="4">
        <f t="shared" si="8"/>
        <v>2.5465426634781307</v>
      </c>
      <c r="I17" s="6">
        <f t="shared" si="9"/>
        <v>352</v>
      </c>
      <c r="J17" s="7">
        <v>11826</v>
      </c>
      <c r="K17" s="4">
        <f t="shared" si="1"/>
        <v>4.0728378746630858</v>
      </c>
      <c r="L17" s="4">
        <f t="shared" si="10"/>
        <v>3.2750808984568582</v>
      </c>
      <c r="M17" s="6">
        <f t="shared" si="11"/>
        <v>1884</v>
      </c>
      <c r="N17" s="7">
        <v>9172</v>
      </c>
      <c r="O17" s="4">
        <f t="shared" si="3"/>
        <v>3.9624640460579013</v>
      </c>
      <c r="P17" s="4">
        <f t="shared" si="12"/>
        <v>3.2545480771089736</v>
      </c>
      <c r="Q17" s="6">
        <f t="shared" si="13"/>
        <v>1797</v>
      </c>
      <c r="R17" s="7">
        <v>5423</v>
      </c>
      <c r="S17" s="4">
        <f t="shared" si="4"/>
        <v>3.7342396044354547</v>
      </c>
      <c r="T17" s="4">
        <f t="shared" si="14"/>
        <v>2.9656719712201065</v>
      </c>
      <c r="U17" s="6">
        <f t="shared" si="15"/>
        <v>924</v>
      </c>
      <c r="V17">
        <v>3983</v>
      </c>
      <c r="W17" s="4">
        <f t="shared" si="5"/>
        <v>3.6002103064093274</v>
      </c>
      <c r="X17" s="4">
        <f t="shared" si="16"/>
        <v>2.853698211776174</v>
      </c>
      <c r="Y17" s="6">
        <f t="shared" si="17"/>
        <v>714</v>
      </c>
      <c r="Z17" s="11">
        <v>6593</v>
      </c>
      <c r="AA17" s="4">
        <f t="shared" si="6"/>
        <v>3.8190830757437029</v>
      </c>
      <c r="AB17" s="4">
        <f t="shared" si="18"/>
        <v>2.4899584794248346</v>
      </c>
      <c r="AC17" s="6">
        <f t="shared" si="19"/>
        <v>309</v>
      </c>
    </row>
    <row r="18" spans="1:29" x14ac:dyDescent="0.25">
      <c r="A18">
        <v>17</v>
      </c>
      <c r="B18">
        <v>9259</v>
      </c>
      <c r="C18" s="4">
        <f t="shared" si="0"/>
        <v>3.96656408409731</v>
      </c>
      <c r="D18" s="4">
        <f t="shared" si="7"/>
        <v>3.4545399849648186</v>
      </c>
      <c r="E18" s="6">
        <f t="shared" si="20"/>
        <v>2848</v>
      </c>
      <c r="F18" s="7">
        <v>4579</v>
      </c>
      <c r="G18" s="4">
        <f t="shared" si="2"/>
        <v>3.6607706435276968</v>
      </c>
      <c r="H18" s="4">
        <f t="shared" si="8"/>
        <v>2.5092025223311025</v>
      </c>
      <c r="I18" s="6">
        <f t="shared" si="9"/>
        <v>323</v>
      </c>
      <c r="J18" s="7">
        <v>14769</v>
      </c>
      <c r="K18" s="4">
        <f t="shared" si="1"/>
        <v>4.1693510904924178</v>
      </c>
      <c r="L18" s="4">
        <f t="shared" si="10"/>
        <v>3.4687902620996107</v>
      </c>
      <c r="M18" s="6">
        <f t="shared" si="11"/>
        <v>2943</v>
      </c>
      <c r="N18" s="7">
        <v>10149</v>
      </c>
      <c r="O18" s="4">
        <f t="shared" si="3"/>
        <v>4.0064232525076431</v>
      </c>
      <c r="P18" s="4">
        <f t="shared" si="12"/>
        <v>2.9898945637187726</v>
      </c>
      <c r="Q18" s="6">
        <f t="shared" si="13"/>
        <v>977</v>
      </c>
      <c r="R18" s="7">
        <v>6633</v>
      </c>
      <c r="S18" s="4">
        <f t="shared" si="4"/>
        <v>3.8217099972983757</v>
      </c>
      <c r="T18" s="4">
        <f t="shared" si="14"/>
        <v>3.0827853703164494</v>
      </c>
      <c r="U18" s="6">
        <f t="shared" si="15"/>
        <v>1210</v>
      </c>
      <c r="V18">
        <v>5018</v>
      </c>
      <c r="W18" s="4">
        <f t="shared" ref="W18:W28" si="21">LOG(V18,10)</f>
        <v>3.7005306569785912</v>
      </c>
      <c r="X18" s="4">
        <f t="shared" ref="X18:X28" si="22">LOG(V18-V17,10)</f>
        <v>3.0149403497929361</v>
      </c>
      <c r="Y18" s="6">
        <f t="shared" ref="Y18:Y28" si="23">V18-V17</f>
        <v>1035</v>
      </c>
      <c r="Z18" s="11">
        <v>7041</v>
      </c>
      <c r="AA18" s="4">
        <f t="shared" si="6"/>
        <v>3.8476343443182546</v>
      </c>
      <c r="AB18" s="4">
        <f t="shared" si="18"/>
        <v>2.6512780139981436</v>
      </c>
      <c r="AC18" s="6">
        <f t="shared" si="19"/>
        <v>448</v>
      </c>
    </row>
    <row r="19" spans="1:29" x14ac:dyDescent="0.25">
      <c r="A19">
        <v>18</v>
      </c>
      <c r="B19">
        <v>13789</v>
      </c>
      <c r="C19" s="4">
        <f t="shared" si="0"/>
        <v>4.1395327715979393</v>
      </c>
      <c r="D19" s="4">
        <f t="shared" si="7"/>
        <v>3.6560982020128314</v>
      </c>
      <c r="E19" s="6">
        <f t="shared" si="20"/>
        <v>4530</v>
      </c>
      <c r="F19" s="7">
        <v>5717</v>
      </c>
      <c r="G19" s="4">
        <f t="shared" si="2"/>
        <v>3.7571681922142726</v>
      </c>
      <c r="H19" s="4">
        <f t="shared" si="8"/>
        <v>3.0561422620590522</v>
      </c>
      <c r="I19" s="6">
        <f t="shared" si="9"/>
        <v>1138</v>
      </c>
      <c r="J19" s="7">
        <v>18077</v>
      </c>
      <c r="K19" s="4">
        <f t="shared" si="1"/>
        <v>4.2571263580225924</v>
      </c>
      <c r="L19" s="4">
        <f t="shared" si="10"/>
        <v>3.5195655008805087</v>
      </c>
      <c r="M19" s="6">
        <f t="shared" si="11"/>
        <v>3308</v>
      </c>
      <c r="N19" s="7">
        <v>12462</v>
      </c>
      <c r="O19" s="4">
        <f t="shared" si="3"/>
        <v>4.0955877469187421</v>
      </c>
      <c r="P19" s="4">
        <f t="shared" si="12"/>
        <v>3.3641756327706189</v>
      </c>
      <c r="Q19" s="6">
        <f t="shared" si="13"/>
        <v>2313</v>
      </c>
      <c r="R19" s="7">
        <v>7730</v>
      </c>
      <c r="S19" s="4">
        <f t="shared" si="4"/>
        <v>3.888179493918325</v>
      </c>
      <c r="T19" s="4">
        <f t="shared" si="14"/>
        <v>3.0402066275747108</v>
      </c>
      <c r="U19" s="6">
        <f t="shared" si="15"/>
        <v>1097</v>
      </c>
      <c r="V19">
        <v>5683</v>
      </c>
      <c r="W19" s="4">
        <f t="shared" si="21"/>
        <v>3.7545776560447299</v>
      </c>
      <c r="X19" s="4">
        <f t="shared" si="22"/>
        <v>2.8228216453031045</v>
      </c>
      <c r="Y19" s="6">
        <f t="shared" si="23"/>
        <v>665</v>
      </c>
      <c r="Z19" s="11">
        <v>7313</v>
      </c>
      <c r="AA19" s="4">
        <f t="shared" si="6"/>
        <v>3.8640955734242466</v>
      </c>
      <c r="AB19" s="4">
        <f t="shared" si="18"/>
        <v>2.4345689040341987</v>
      </c>
      <c r="AC19" s="6">
        <f t="shared" si="19"/>
        <v>272</v>
      </c>
    </row>
    <row r="20" spans="1:29" x14ac:dyDescent="0.25">
      <c r="A20">
        <v>19</v>
      </c>
      <c r="B20">
        <v>19383</v>
      </c>
      <c r="C20" s="4">
        <f t="shared" si="0"/>
        <v>4.287420995759831</v>
      </c>
      <c r="D20" s="4">
        <f t="shared" si="7"/>
        <v>3.7477224620355081</v>
      </c>
      <c r="E20" s="6">
        <f t="shared" si="20"/>
        <v>5594</v>
      </c>
      <c r="F20">
        <v>6836</v>
      </c>
      <c r="G20" s="4">
        <f t="shared" ref="G20" si="24">LOG(F20,10)</f>
        <v>3.8348020540486991</v>
      </c>
      <c r="H20" s="4">
        <f t="shared" ref="H20" si="25">LOG(F20-F19,10)</f>
        <v>3.0488300865283495</v>
      </c>
      <c r="I20" s="6">
        <f t="shared" ref="I20" si="26">F20-F19</f>
        <v>1119</v>
      </c>
      <c r="J20" s="7">
        <v>21571</v>
      </c>
      <c r="K20" s="4">
        <f t="shared" si="1"/>
        <v>4.3338702788260086</v>
      </c>
      <c r="L20" s="4">
        <f t="shared" si="10"/>
        <v>3.543322900646912</v>
      </c>
      <c r="M20" s="6">
        <f t="shared" si="11"/>
        <v>3494</v>
      </c>
      <c r="N20" s="7">
        <v>15113</v>
      </c>
      <c r="O20" s="4">
        <f t="shared" si="3"/>
        <v>4.1793506823484865</v>
      </c>
      <c r="P20" s="4">
        <f t="shared" si="12"/>
        <v>3.4234097277330933</v>
      </c>
      <c r="Q20" s="6">
        <f t="shared" si="13"/>
        <v>2651</v>
      </c>
      <c r="R20" s="7">
        <v>9134</v>
      </c>
      <c r="S20" s="4">
        <f t="shared" si="4"/>
        <v>3.9606610072709816</v>
      </c>
      <c r="T20" s="4">
        <f t="shared" si="14"/>
        <v>3.1473671077937859</v>
      </c>
      <c r="U20" s="6">
        <f t="shared" si="15"/>
        <v>1404</v>
      </c>
      <c r="V20">
        <v>6650</v>
      </c>
      <c r="W20" s="4">
        <f t="shared" si="21"/>
        <v>3.8228216453031045</v>
      </c>
      <c r="X20" s="4">
        <f t="shared" si="22"/>
        <v>2.9854264740830012</v>
      </c>
      <c r="Y20" s="6">
        <f t="shared" si="23"/>
        <v>967</v>
      </c>
      <c r="Z20" s="11">
        <v>7478</v>
      </c>
      <c r="AA20" s="4">
        <f t="shared" si="6"/>
        <v>3.8737854608182003</v>
      </c>
      <c r="AB20" s="4">
        <f t="shared" si="18"/>
        <v>2.2174839442139058</v>
      </c>
      <c r="AC20" s="6">
        <f t="shared" si="19"/>
        <v>165</v>
      </c>
    </row>
    <row r="21" spans="1:29" x14ac:dyDescent="0.25">
      <c r="A21">
        <v>20</v>
      </c>
      <c r="B21">
        <v>24207</v>
      </c>
      <c r="C21" s="4">
        <f t="shared" si="0"/>
        <v>4.3839409701862078</v>
      </c>
      <c r="D21" s="4">
        <f t="shared" si="7"/>
        <v>3.6834072991320945</v>
      </c>
      <c r="E21" s="6">
        <f t="shared" si="20"/>
        <v>4824</v>
      </c>
      <c r="F21">
        <v>7910</v>
      </c>
      <c r="G21" s="4">
        <f t="shared" ref="G21" si="27">LOG(F21,10)</f>
        <v>3.898176483497676</v>
      </c>
      <c r="H21" s="4">
        <f t="shared" ref="H21" si="28">LOG(F21-F20,10)</f>
        <v>3.0310042813635367</v>
      </c>
      <c r="I21" s="6">
        <f t="shared" ref="I21" si="29">F21-F20</f>
        <v>1074</v>
      </c>
      <c r="J21" s="7">
        <v>25496</v>
      </c>
      <c r="K21" s="4">
        <f t="shared" si="1"/>
        <v>4.406472050465676</v>
      </c>
      <c r="L21" s="4">
        <f t="shared" si="10"/>
        <v>3.5938396610812711</v>
      </c>
      <c r="M21" s="6">
        <f t="shared" si="11"/>
        <v>3925</v>
      </c>
      <c r="N21" s="7">
        <v>17660</v>
      </c>
      <c r="O21" s="4">
        <f t="shared" si="3"/>
        <v>4.2469906992415494</v>
      </c>
      <c r="P21" s="4">
        <f t="shared" si="12"/>
        <v>3.4060289449636145</v>
      </c>
      <c r="Q21" s="6">
        <f t="shared" si="13"/>
        <v>2547</v>
      </c>
      <c r="R21" s="7">
        <v>10995</v>
      </c>
      <c r="S21" s="4">
        <f t="shared" si="4"/>
        <v>4.0411952336968087</v>
      </c>
      <c r="T21" s="4">
        <f t="shared" si="14"/>
        <v>3.2697463731307668</v>
      </c>
      <c r="U21" s="6">
        <f t="shared" si="15"/>
        <v>1861</v>
      </c>
      <c r="V21">
        <v>8077</v>
      </c>
      <c r="W21" s="4">
        <f t="shared" si="21"/>
        <v>3.9072500828813279</v>
      </c>
      <c r="X21" s="4">
        <f t="shared" si="22"/>
        <v>3.1544239731146466</v>
      </c>
      <c r="Y21" s="6">
        <f t="shared" si="23"/>
        <v>1427</v>
      </c>
      <c r="Z21" s="11">
        <v>7513</v>
      </c>
      <c r="AA21" s="4">
        <f t="shared" si="6"/>
        <v>3.8758133888397568</v>
      </c>
      <c r="AB21" s="4">
        <f t="shared" si="18"/>
        <v>1.5440680443502754</v>
      </c>
      <c r="AC21" s="6">
        <f t="shared" si="19"/>
        <v>35</v>
      </c>
    </row>
    <row r="22" spans="1:29" x14ac:dyDescent="0.25">
      <c r="A22">
        <v>21</v>
      </c>
      <c r="B22">
        <v>33546</v>
      </c>
      <c r="C22" s="4">
        <f t="shared" si="0"/>
        <v>4.5256407426423158</v>
      </c>
      <c r="D22" s="4">
        <f t="shared" si="7"/>
        <v>3.9703003754021773</v>
      </c>
      <c r="E22" s="6">
        <f t="shared" si="20"/>
        <v>9339</v>
      </c>
      <c r="F22">
        <v>9056</v>
      </c>
      <c r="G22" s="4">
        <f t="shared" ref="G22:G23" si="30">LOG(F22,10)</f>
        <v>3.956936413844196</v>
      </c>
      <c r="H22" s="4">
        <f t="shared" ref="H22" si="31">LOG(F22-F21,10)</f>
        <v>3.0591846176313711</v>
      </c>
      <c r="I22" s="6">
        <f t="shared" ref="I22" si="32">F22-F21</f>
        <v>1146</v>
      </c>
      <c r="J22" s="7">
        <v>28603</v>
      </c>
      <c r="K22" s="4">
        <f t="shared" si="1"/>
        <v>4.456411586105177</v>
      </c>
      <c r="L22" s="4">
        <f t="shared" si="10"/>
        <v>3.492341253254974</v>
      </c>
      <c r="M22" s="6">
        <f t="shared" si="11"/>
        <v>3107</v>
      </c>
      <c r="N22" s="7">
        <v>21157</v>
      </c>
      <c r="O22" s="4">
        <f t="shared" si="3"/>
        <v>4.3254540860562551</v>
      </c>
      <c r="P22" s="4">
        <f t="shared" si="12"/>
        <v>3.5436956323092446</v>
      </c>
      <c r="Q22" s="6">
        <f t="shared" si="13"/>
        <v>3497</v>
      </c>
      <c r="R22" s="7">
        <v>12612</v>
      </c>
      <c r="S22" s="4">
        <f t="shared" si="4"/>
        <v>4.1007839620758668</v>
      </c>
      <c r="T22" s="4">
        <f t="shared" si="14"/>
        <v>3.2087100199064009</v>
      </c>
      <c r="U22" s="6">
        <f t="shared" si="15"/>
        <v>1617</v>
      </c>
      <c r="V22">
        <v>9529</v>
      </c>
      <c r="W22" s="4">
        <f t="shared" si="21"/>
        <v>3.9790473269479643</v>
      </c>
      <c r="X22" s="4">
        <f t="shared" si="22"/>
        <v>3.1619666163640745</v>
      </c>
      <c r="Y22" s="6">
        <f t="shared" si="23"/>
        <v>1452</v>
      </c>
      <c r="Z22" s="11">
        <v>7755</v>
      </c>
      <c r="AA22" s="4">
        <f t="shared" si="6"/>
        <v>3.8895818021496233</v>
      </c>
      <c r="AB22" s="4">
        <f t="shared" si="18"/>
        <v>2.3838153659804311</v>
      </c>
      <c r="AC22" s="6">
        <f t="shared" si="19"/>
        <v>242</v>
      </c>
    </row>
    <row r="23" spans="1:29" x14ac:dyDescent="0.25">
      <c r="A23">
        <v>22</v>
      </c>
      <c r="B23">
        <v>42751</v>
      </c>
      <c r="C23" s="4">
        <f t="shared" si="0"/>
        <v>4.6309462778806241</v>
      </c>
      <c r="D23" s="4">
        <f t="shared" si="7"/>
        <v>3.9640237928400333</v>
      </c>
      <c r="E23" s="6">
        <f t="shared" si="20"/>
        <v>9205</v>
      </c>
      <c r="F23" s="7">
        <v>10278</v>
      </c>
      <c r="G23" s="4">
        <f t="shared" si="30"/>
        <v>4.0119086133491537</v>
      </c>
      <c r="H23" s="4">
        <f t="shared" ref="H23" si="33">LOG(F23-F22,10)</f>
        <v>3.0870712059065353</v>
      </c>
      <c r="I23" s="6">
        <f t="shared" ref="I23" si="34">F23-F22</f>
        <v>1222</v>
      </c>
      <c r="J23" s="7">
        <v>33089</v>
      </c>
      <c r="K23" s="4">
        <f t="shared" si="1"/>
        <v>4.5196836423171698</v>
      </c>
      <c r="L23" s="4">
        <f t="shared" si="10"/>
        <v>3.6518592692469487</v>
      </c>
      <c r="M23" s="6">
        <f t="shared" si="11"/>
        <v>4486</v>
      </c>
      <c r="N23" s="7">
        <v>24747</v>
      </c>
      <c r="O23" s="4">
        <f t="shared" si="3"/>
        <v>4.3935225583235376</v>
      </c>
      <c r="P23" s="4">
        <f t="shared" si="12"/>
        <v>3.5550944485783189</v>
      </c>
      <c r="Q23" s="6">
        <f t="shared" si="13"/>
        <v>3590</v>
      </c>
      <c r="R23" s="7">
        <v>14459</v>
      </c>
      <c r="S23" s="4">
        <f t="shared" si="4"/>
        <v>4.1601382577234016</v>
      </c>
      <c r="T23" s="4">
        <f t="shared" si="14"/>
        <v>3.2664668954402409</v>
      </c>
      <c r="U23" s="6">
        <f t="shared" si="15"/>
        <v>1847</v>
      </c>
      <c r="V23">
        <v>11658</v>
      </c>
      <c r="W23" s="4">
        <f t="shared" si="21"/>
        <v>4.0666240509834264</v>
      </c>
      <c r="X23" s="4">
        <f t="shared" si="22"/>
        <v>3.3281756614383222</v>
      </c>
      <c r="Y23" s="6">
        <f t="shared" si="23"/>
        <v>2129</v>
      </c>
      <c r="Z23" s="11">
        <v>7869</v>
      </c>
      <c r="AA23" s="4">
        <f t="shared" si="6"/>
        <v>3.8959195453100155</v>
      </c>
      <c r="AB23" s="4">
        <f t="shared" si="18"/>
        <v>2.0569048513364723</v>
      </c>
      <c r="AC23" s="6">
        <f t="shared" si="19"/>
        <v>114</v>
      </c>
    </row>
    <row r="24" spans="1:29" x14ac:dyDescent="0.25">
      <c r="A24">
        <v>23</v>
      </c>
      <c r="B24">
        <v>54881</v>
      </c>
      <c r="C24" s="4">
        <f t="shared" si="0"/>
        <v>4.7394220161557863</v>
      </c>
      <c r="D24" s="4">
        <f t="shared" si="7"/>
        <v>4.0838608008665727</v>
      </c>
      <c r="E24" s="6">
        <f t="shared" si="20"/>
        <v>12130</v>
      </c>
      <c r="F24">
        <v>11130</v>
      </c>
      <c r="G24" s="4">
        <f t="shared" ref="G24" si="35">LOG(F24,10)</f>
        <v>4.0464951643347078</v>
      </c>
      <c r="H24" s="4">
        <f t="shared" ref="H24" si="36">LOG(F24-F23,10)</f>
        <v>2.9304395947666997</v>
      </c>
      <c r="I24" s="6">
        <f t="shared" ref="I24" si="37">F24-F23</f>
        <v>852</v>
      </c>
      <c r="J24" s="7">
        <v>42058</v>
      </c>
      <c r="K24" s="4">
        <f t="shared" si="1"/>
        <v>4.6238486166713759</v>
      </c>
      <c r="L24" s="4">
        <f t="shared" si="10"/>
        <v>3.9527440240148985</v>
      </c>
      <c r="M24" s="6">
        <f t="shared" si="11"/>
        <v>8969</v>
      </c>
      <c r="N24" s="7">
        <v>27980</v>
      </c>
      <c r="O24" s="4">
        <f t="shared" si="3"/>
        <v>4.4468477101558079</v>
      </c>
      <c r="P24" s="4">
        <f t="shared" si="12"/>
        <v>3.5096057046115559</v>
      </c>
      <c r="Q24" s="6">
        <f t="shared" si="13"/>
        <v>3233</v>
      </c>
      <c r="V24">
        <v>14543</v>
      </c>
      <c r="W24" s="4">
        <f t="shared" si="21"/>
        <v>4.1626540041195756</v>
      </c>
      <c r="X24" s="4">
        <f t="shared" si="22"/>
        <v>3.4601458174917501</v>
      </c>
      <c r="Y24" s="6">
        <f t="shared" si="23"/>
        <v>2885</v>
      </c>
      <c r="Z24" s="11">
        <v>7979</v>
      </c>
      <c r="AA24" s="4">
        <f t="shared" si="6"/>
        <v>3.9019484650730836</v>
      </c>
      <c r="AB24" s="4">
        <f t="shared" si="18"/>
        <v>2.0413926851582249</v>
      </c>
      <c r="AC24" s="6">
        <f t="shared" si="19"/>
        <v>110</v>
      </c>
    </row>
    <row r="25" spans="1:29" x14ac:dyDescent="0.25">
      <c r="A25">
        <v>24</v>
      </c>
      <c r="B25">
        <v>64775</v>
      </c>
      <c r="C25" s="4">
        <f t="shared" si="0"/>
        <v>4.8114074216578624</v>
      </c>
      <c r="D25" s="4">
        <f t="shared" si="7"/>
        <v>3.9953719060281623</v>
      </c>
      <c r="E25" s="6">
        <f t="shared" si="20"/>
        <v>9894</v>
      </c>
      <c r="F25">
        <v>12056</v>
      </c>
      <c r="G25" s="4">
        <f t="shared" ref="G25" si="38">LOG(F25,10)</f>
        <v>4.0812032393065749</v>
      </c>
      <c r="H25" s="4">
        <f t="shared" ref="H25" si="39">LOG(F25-F24,10)</f>
        <v>2.9666109866819341</v>
      </c>
      <c r="I25" s="6">
        <f t="shared" ref="I25" si="40">F25-F24</f>
        <v>926</v>
      </c>
      <c r="J25" s="7">
        <v>47611</v>
      </c>
      <c r="K25" s="4">
        <f t="shared" si="1"/>
        <v>4.677707303295997</v>
      </c>
      <c r="L25" s="4">
        <f t="shared" si="10"/>
        <v>3.7445276734725663</v>
      </c>
      <c r="M25" s="6">
        <f t="shared" si="11"/>
        <v>5553</v>
      </c>
      <c r="N25" s="7">
        <v>31506</v>
      </c>
      <c r="O25" s="4">
        <f t="shared" si="3"/>
        <v>4.4983932686707</v>
      </c>
      <c r="P25" s="4">
        <f t="shared" si="12"/>
        <v>3.5472823079633033</v>
      </c>
      <c r="Q25" s="6">
        <f t="shared" si="13"/>
        <v>3526</v>
      </c>
      <c r="V25">
        <v>17089</v>
      </c>
      <c r="W25" s="4">
        <f t="shared" si="21"/>
        <v>4.2327166497781681</v>
      </c>
      <c r="X25" s="4">
        <f t="shared" si="22"/>
        <v>3.4058583993176366</v>
      </c>
      <c r="Y25" s="6">
        <f t="shared" si="23"/>
        <v>2546</v>
      </c>
      <c r="Z25" s="11">
        <v>8086</v>
      </c>
      <c r="AA25" s="4">
        <f t="shared" si="6"/>
        <v>3.9077337369976552</v>
      </c>
      <c r="AB25" s="4">
        <f t="shared" si="18"/>
        <v>2.0293837776852093</v>
      </c>
      <c r="AC25" s="6">
        <f t="shared" si="19"/>
        <v>107</v>
      </c>
    </row>
    <row r="26" spans="1:29" x14ac:dyDescent="0.25">
      <c r="A26">
        <v>25</v>
      </c>
      <c r="B26">
        <v>82179</v>
      </c>
      <c r="C26" s="4">
        <f t="shared" si="0"/>
        <v>4.9147608522200317</v>
      </c>
      <c r="D26" s="4">
        <f t="shared" si="7"/>
        <v>4.2406490746206789</v>
      </c>
      <c r="E26" s="6">
        <f t="shared" si="20"/>
        <v>17404</v>
      </c>
      <c r="F26" s="8">
        <v>13717</v>
      </c>
      <c r="G26" s="4">
        <f t="shared" ref="G26" si="41">LOG(F26,10)</f>
        <v>4.1372591386367672</v>
      </c>
      <c r="H26" s="4">
        <f t="shared" ref="H26" si="42">LOG(F26-F25,10)</f>
        <v>3.2203696324513942</v>
      </c>
      <c r="I26" s="6">
        <f t="shared" ref="I26" si="43">F26-F25</f>
        <v>1661</v>
      </c>
      <c r="J26" s="7">
        <v>56347</v>
      </c>
      <c r="K26" s="4">
        <f t="shared" si="1"/>
        <v>4.7508707984987382</v>
      </c>
      <c r="L26" s="4">
        <f t="shared" si="10"/>
        <v>3.9413126253606614</v>
      </c>
      <c r="M26" s="6">
        <f t="shared" si="11"/>
        <v>8736</v>
      </c>
      <c r="N26" s="7">
        <v>35713</v>
      </c>
      <c r="O26" s="4">
        <f t="shared" si="3"/>
        <v>4.5528263337750019</v>
      </c>
      <c r="P26" s="4">
        <f t="shared" si="12"/>
        <v>3.6239725120169961</v>
      </c>
      <c r="Q26" s="6">
        <f t="shared" si="13"/>
        <v>4207</v>
      </c>
      <c r="V26">
        <v>19522</v>
      </c>
      <c r="W26" s="4">
        <f t="shared" si="21"/>
        <v>4.29052430843669</v>
      </c>
      <c r="X26" s="4">
        <f t="shared" si="22"/>
        <v>3.3861421089308181</v>
      </c>
      <c r="Y26" s="6">
        <f t="shared" si="23"/>
        <v>2433</v>
      </c>
      <c r="Z26" s="11">
        <v>8162</v>
      </c>
      <c r="AA26" s="4">
        <f t="shared" si="6"/>
        <v>3.9117965904372514</v>
      </c>
      <c r="AB26" s="4">
        <f t="shared" si="18"/>
        <v>1.8808135922807911</v>
      </c>
      <c r="AC26" s="6">
        <f t="shared" si="19"/>
        <v>76</v>
      </c>
    </row>
    <row r="27" spans="1:29" x14ac:dyDescent="0.25">
      <c r="A27">
        <v>26</v>
      </c>
      <c r="B27">
        <v>103729</v>
      </c>
      <c r="C27" s="4">
        <f t="shared" si="0"/>
        <v>5.015900191097372</v>
      </c>
      <c r="D27" s="4">
        <f t="shared" si="7"/>
        <v>4.3334472744967503</v>
      </c>
      <c r="E27" s="6">
        <f>B27-B26</f>
        <v>21550</v>
      </c>
      <c r="F27">
        <v>15927</v>
      </c>
      <c r="G27" s="4">
        <f t="shared" ref="G27" si="44">LOG(F27,10)</f>
        <v>4.2021339800608191</v>
      </c>
      <c r="H27" s="4">
        <f t="shared" ref="H27" si="45">LOG(F27-F26,10)</f>
        <v>3.3443922736851102</v>
      </c>
      <c r="I27" s="6">
        <f t="shared" ref="I27" si="46">F27-F26</f>
        <v>2210</v>
      </c>
      <c r="J27" s="7">
        <v>65719</v>
      </c>
      <c r="K27" s="4">
        <f t="shared" si="1"/>
        <v>4.8176909464583062</v>
      </c>
      <c r="L27" s="4">
        <f t="shared" si="10"/>
        <v>3.971832279924925</v>
      </c>
      <c r="M27" s="6">
        <f t="shared" si="11"/>
        <v>9372</v>
      </c>
      <c r="N27" s="7">
        <v>41035</v>
      </c>
      <c r="O27" s="4">
        <f t="shared" si="3"/>
        <v>4.613154437759265</v>
      </c>
      <c r="P27" s="4">
        <f t="shared" si="12"/>
        <v>3.7260748702153692</v>
      </c>
      <c r="Q27" s="6">
        <f t="shared" si="13"/>
        <v>5322</v>
      </c>
      <c r="V27">
        <v>22141</v>
      </c>
      <c r="W27" s="4">
        <f t="shared" si="21"/>
        <v>4.345197231929979</v>
      </c>
      <c r="X27" s="4">
        <f t="shared" si="22"/>
        <v>3.4181354984252317</v>
      </c>
      <c r="Y27" s="6">
        <f t="shared" si="23"/>
        <v>2619</v>
      </c>
      <c r="Z27" s="11">
        <v>8236</v>
      </c>
      <c r="AA27" s="4">
        <f t="shared" si="6"/>
        <v>3.9157163379459932</v>
      </c>
      <c r="AB27" s="4">
        <f t="shared" si="18"/>
        <v>1.8692317197309762</v>
      </c>
      <c r="AC27" s="6">
        <f t="shared" si="19"/>
        <v>74</v>
      </c>
    </row>
    <row r="28" spans="1:29" x14ac:dyDescent="0.25">
      <c r="A28">
        <v>27</v>
      </c>
      <c r="B28">
        <v>120529</v>
      </c>
      <c r="C28" s="4">
        <f t="shared" si="0"/>
        <v>5.0810915533398715</v>
      </c>
      <c r="D28" s="4">
        <f t="shared" si="7"/>
        <v>4.2253092817258624</v>
      </c>
      <c r="E28" s="6">
        <f>B28-B27</f>
        <v>16800</v>
      </c>
      <c r="F28">
        <v>17847</v>
      </c>
      <c r="G28" s="4">
        <f t="shared" ref="G28" si="47">LOG(F28,10)</f>
        <v>4.2515652236446275</v>
      </c>
      <c r="H28" s="4">
        <f t="shared" ref="H28" si="48">LOG(F28-F27,10)</f>
        <v>3.2833012287035492</v>
      </c>
      <c r="I28" s="6">
        <f t="shared" ref="I28" si="49">F28-F27</f>
        <v>1920</v>
      </c>
      <c r="J28" s="7">
        <v>73232</v>
      </c>
      <c r="K28" s="4">
        <f t="shared" si="1"/>
        <v>4.8647008950832236</v>
      </c>
      <c r="L28" s="4">
        <f t="shared" si="10"/>
        <v>3.8758133888397568</v>
      </c>
      <c r="M28" s="6">
        <f t="shared" si="11"/>
        <v>7513</v>
      </c>
      <c r="N28" s="7">
        <v>47021</v>
      </c>
      <c r="O28" s="4">
        <f t="shared" si="3"/>
        <v>4.6722918610684561</v>
      </c>
      <c r="P28" s="4">
        <f t="shared" si="12"/>
        <v>3.7771367125041717</v>
      </c>
      <c r="Q28" s="6">
        <f t="shared" si="13"/>
        <v>5986</v>
      </c>
      <c r="V28">
        <v>25150</v>
      </c>
      <c r="W28" s="4">
        <f t="shared" si="21"/>
        <v>4.4005379893919452</v>
      </c>
      <c r="X28" s="4">
        <f t="shared" si="22"/>
        <v>3.4784221877400801</v>
      </c>
      <c r="Y28" s="6">
        <f t="shared" si="23"/>
        <v>3009</v>
      </c>
      <c r="Z28" s="11">
        <v>8320</v>
      </c>
      <c r="AA28" s="4">
        <f t="shared" si="6"/>
        <v>3.9201233262907231</v>
      </c>
      <c r="AB28" s="4">
        <f t="shared" si="18"/>
        <v>1.9242792860618814</v>
      </c>
      <c r="AC28" s="6">
        <f t="shared" si="19"/>
        <v>84</v>
      </c>
    </row>
    <row r="29" spans="1:29" x14ac:dyDescent="0.25">
      <c r="A29">
        <v>28</v>
      </c>
      <c r="B29">
        <v>142460</v>
      </c>
      <c r="C29" s="4">
        <f t="shared" si="0"/>
        <v>5.1536929400085496</v>
      </c>
      <c r="D29" s="4">
        <f t="shared" ref="D29" si="50">LOG(B29-B28,10)</f>
        <v>4.3410584348959613</v>
      </c>
      <c r="E29" s="6">
        <f>B29-B28</f>
        <v>21931</v>
      </c>
      <c r="F29">
        <v>19943</v>
      </c>
      <c r="G29" s="4">
        <f t="shared" ref="G29:G32" si="51">LOG(F29,10)</f>
        <v>4.2997904892537333</v>
      </c>
      <c r="H29" s="4">
        <f t="shared" ref="H29:H31" si="52">LOG(F29-F28,10)</f>
        <v>3.3213912783116886</v>
      </c>
      <c r="I29" s="6">
        <f t="shared" ref="I29:I31" si="53">F29-F28</f>
        <v>2096</v>
      </c>
      <c r="J29" s="7">
        <v>80110</v>
      </c>
      <c r="K29" s="4">
        <f t="shared" si="1"/>
        <v>4.903686731736502</v>
      </c>
      <c r="L29" s="4">
        <f t="shared" si="10"/>
        <v>3.8374621714859942</v>
      </c>
      <c r="M29" s="6">
        <f t="shared" ref="M29:M34" si="54">J29-J28</f>
        <v>6878</v>
      </c>
      <c r="N29" s="7">
        <v>53578</v>
      </c>
      <c r="O29" s="4">
        <f t="shared" si="3"/>
        <v>4.7289864979027367</v>
      </c>
      <c r="P29" s="4">
        <f t="shared" si="12"/>
        <v>3.8167051836665147</v>
      </c>
      <c r="Q29" s="6">
        <f t="shared" si="13"/>
        <v>6557</v>
      </c>
      <c r="V29">
        <v>29474</v>
      </c>
      <c r="W29" s="4">
        <f t="shared" ref="W29" si="55">LOG(V29,10)</f>
        <v>4.4694390791836067</v>
      </c>
      <c r="X29" s="4">
        <f t="shared" ref="X29" si="56">LOG(V29-V28,10)</f>
        <v>3.6358856852812722</v>
      </c>
      <c r="Y29" s="6">
        <f t="shared" ref="Y29" si="57">V29-V28</f>
        <v>4324</v>
      </c>
      <c r="Z29" s="11">
        <v>8413</v>
      </c>
      <c r="AA29" s="4">
        <f t="shared" si="6"/>
        <v>3.9249508889156104</v>
      </c>
      <c r="AB29" s="4">
        <f t="shared" si="18"/>
        <v>1.968482948553935</v>
      </c>
      <c r="AC29" s="6">
        <f t="shared" si="19"/>
        <v>93</v>
      </c>
    </row>
    <row r="30" spans="1:29" x14ac:dyDescent="0.25">
      <c r="A30">
        <v>29</v>
      </c>
      <c r="B30">
        <v>160344</v>
      </c>
      <c r="C30" s="4">
        <f t="shared" si="0"/>
        <v>5.2050527134653057</v>
      </c>
      <c r="D30" s="4">
        <f t="shared" ref="D30:D31" si="58">LOG(B30-B29,10)</f>
        <v>4.2524646611959938</v>
      </c>
      <c r="E30" s="6">
        <f t="shared" ref="E30:E31" si="59">B30-B29</f>
        <v>17884</v>
      </c>
      <c r="F30">
        <v>20964</v>
      </c>
      <c r="G30" s="4">
        <f t="shared" si="51"/>
        <v>4.3214741510305554</v>
      </c>
      <c r="H30" s="4">
        <f t="shared" si="52"/>
        <v>3.00902574208691</v>
      </c>
      <c r="I30" s="6">
        <f t="shared" si="53"/>
        <v>1021</v>
      </c>
      <c r="J30" s="7">
        <f>Plan1!B196</f>
        <v>87956</v>
      </c>
      <c r="K30" s="4">
        <f t="shared" si="1"/>
        <v>4.9442654706043037</v>
      </c>
      <c r="L30" s="4">
        <f t="shared" ref="L30" si="60">LOG(J30-J29,10)</f>
        <v>3.8946483037935162</v>
      </c>
      <c r="M30" s="6">
        <f t="shared" si="54"/>
        <v>7846</v>
      </c>
      <c r="N30" s="7">
        <v>59138</v>
      </c>
      <c r="O30" s="4">
        <f t="shared" si="3"/>
        <v>4.7718666329454056</v>
      </c>
      <c r="P30" s="4">
        <f t="shared" si="12"/>
        <v>3.7450747915820566</v>
      </c>
      <c r="Q30" s="6">
        <f t="shared" si="13"/>
        <v>5560</v>
      </c>
      <c r="V30">
        <v>33718</v>
      </c>
      <c r="W30" s="4">
        <f t="shared" ref="W30" si="61">LOG(V30,10)</f>
        <v>4.5278618063227016</v>
      </c>
      <c r="X30" s="4">
        <f t="shared" ref="X30" si="62">LOG(V30-V29,10)</f>
        <v>3.6277753752293025</v>
      </c>
      <c r="Y30" s="6">
        <f t="shared" ref="Y30" si="63">V30-V29</f>
        <v>4244</v>
      </c>
      <c r="Z30" s="11">
        <v>8565</v>
      </c>
      <c r="AA30" s="4">
        <f t="shared" si="6"/>
        <v>3.9327273673015291</v>
      </c>
      <c r="AB30" s="4">
        <f t="shared" si="18"/>
        <v>2.1818435879447722</v>
      </c>
      <c r="AC30" s="6">
        <f t="shared" si="19"/>
        <v>152</v>
      </c>
    </row>
    <row r="31" spans="1:29" x14ac:dyDescent="0.25">
      <c r="A31">
        <v>30</v>
      </c>
      <c r="B31">
        <v>184487</v>
      </c>
      <c r="C31" s="4">
        <f t="shared" si="0"/>
        <v>5.2659657687217525</v>
      </c>
      <c r="D31" s="4">
        <f t="shared" si="58"/>
        <v>4.3827912343816475</v>
      </c>
      <c r="E31" s="6">
        <f t="shared" si="59"/>
        <v>24143</v>
      </c>
      <c r="F31">
        <v>22169</v>
      </c>
      <c r="G31" s="4">
        <f t="shared" si="51"/>
        <v>4.3457461033861682</v>
      </c>
      <c r="H31" s="4">
        <f t="shared" si="52"/>
        <v>3.0809870469108867</v>
      </c>
      <c r="I31" s="6">
        <f t="shared" si="53"/>
        <v>1205</v>
      </c>
      <c r="J31">
        <v>95923</v>
      </c>
      <c r="K31" s="4">
        <f t="shared" si="1"/>
        <v>4.9819227529001289</v>
      </c>
      <c r="L31" s="4">
        <f t="shared" ref="L31" si="64">LOG(J31-J30,10)</f>
        <v>3.9012948171655668</v>
      </c>
      <c r="M31" s="6">
        <f t="shared" si="54"/>
        <v>7967</v>
      </c>
      <c r="N31" s="7">
        <v>63927</v>
      </c>
      <c r="O31" s="4">
        <f t="shared" si="3"/>
        <v>4.8056843241113789</v>
      </c>
      <c r="P31" s="4">
        <f t="shared" si="12"/>
        <v>3.6802448370426073</v>
      </c>
      <c r="Q31" s="6">
        <f t="shared" si="13"/>
        <v>4789</v>
      </c>
      <c r="V31">
        <v>38168</v>
      </c>
      <c r="W31" s="4">
        <f t="shared" ref="W31" si="65">LOG(V31,10)</f>
        <v>4.5816994035508687</v>
      </c>
      <c r="X31" s="4">
        <f t="shared" ref="X31" si="66">LOG(V31-V30,10)</f>
        <v>3.6483600109809311</v>
      </c>
      <c r="Y31" s="6">
        <f t="shared" ref="Y31" si="67">V31-V30</f>
        <v>4450</v>
      </c>
      <c r="Z31" s="11">
        <v>8652</v>
      </c>
      <c r="AA31" s="4">
        <f t="shared" si="6"/>
        <v>3.9371165107670536</v>
      </c>
      <c r="AB31" s="4">
        <f t="shared" si="18"/>
        <v>1.9395192526186182</v>
      </c>
      <c r="AC31" s="6">
        <f t="shared" si="19"/>
        <v>87</v>
      </c>
    </row>
    <row r="32" spans="1:29" x14ac:dyDescent="0.25">
      <c r="A32">
        <v>31</v>
      </c>
      <c r="B32">
        <v>211143</v>
      </c>
      <c r="C32" s="4">
        <f t="shared" ref="C32" si="68">LOG(B32,10)</f>
        <v>5.3245766878837477</v>
      </c>
      <c r="D32" s="4">
        <f t="shared" ref="D32" si="69">LOG(B32-B31,10)</f>
        <v>4.4257949797266933</v>
      </c>
      <c r="E32" s="6">
        <f t="shared" ref="E32" si="70">B32-B31</f>
        <v>26656</v>
      </c>
      <c r="F32" s="7">
        <v>23430</v>
      </c>
      <c r="G32" s="4">
        <f t="shared" si="51"/>
        <v>4.3697722885969625</v>
      </c>
      <c r="H32" s="4">
        <f t="shared" ref="H32" si="71">LOG(F32-F31,10)</f>
        <v>3.1007150865730817</v>
      </c>
      <c r="I32" s="6">
        <f t="shared" ref="I32" si="72">F32-F31</f>
        <v>1261</v>
      </c>
      <c r="J32">
        <v>102179</v>
      </c>
      <c r="K32" s="4">
        <f t="shared" ref="K32" si="73">LOG(J32,10)</f>
        <v>5.0093616480369176</v>
      </c>
      <c r="L32" s="4">
        <f t="shared" ref="L32" si="74">LOG(J32-J31,10)</f>
        <v>3.7962967400517909</v>
      </c>
      <c r="M32" s="6">
        <f t="shared" si="54"/>
        <v>6256</v>
      </c>
      <c r="N32" s="7">
        <v>69176</v>
      </c>
      <c r="O32" s="4">
        <f t="shared" si="3"/>
        <v>4.8399554459675658</v>
      </c>
      <c r="P32" s="4">
        <f t="shared" si="12"/>
        <v>3.7200765727681402</v>
      </c>
      <c r="Q32" s="6">
        <f t="shared" si="13"/>
        <v>5249</v>
      </c>
      <c r="V32">
        <v>41903</v>
      </c>
      <c r="W32" s="4">
        <f t="shared" ref="W32" si="75">LOG(V32,10)</f>
        <v>4.6222451169234624</v>
      </c>
      <c r="X32" s="4">
        <f t="shared" ref="X32" si="76">LOG(V32-V31,10)</f>
        <v>3.5722906061514172</v>
      </c>
      <c r="Y32" s="6">
        <f t="shared" ref="Y32" si="77">V32-V31</f>
        <v>3735</v>
      </c>
      <c r="Z32" s="11">
        <v>8799</v>
      </c>
      <c r="AA32" s="4">
        <f t="shared" si="6"/>
        <v>3.9444333177002142</v>
      </c>
      <c r="AB32" s="4">
        <f t="shared" si="18"/>
        <v>2.1673173347481756</v>
      </c>
      <c r="AC32" s="6">
        <f t="shared" si="19"/>
        <v>147</v>
      </c>
    </row>
    <row r="33" spans="1:29" x14ac:dyDescent="0.25">
      <c r="A33">
        <v>32</v>
      </c>
      <c r="B33">
        <v>240375</v>
      </c>
      <c r="C33" s="4">
        <f t="shared" ref="C33" si="78">LOG(B33,10)</f>
        <v>5.3808892972465356</v>
      </c>
      <c r="D33" s="4">
        <f t="shared" ref="D33" si="79">LOG(B33-B32,10)</f>
        <v>4.4658585300084619</v>
      </c>
      <c r="E33" s="6">
        <f t="shared" ref="E33" si="80">B33-B32</f>
        <v>29232</v>
      </c>
      <c r="F33">
        <v>25262</v>
      </c>
      <c r="G33" s="4">
        <f t="shared" ref="G33" si="81">LOG(F33,10)</f>
        <v>4.4024677308028295</v>
      </c>
      <c r="H33" s="4">
        <f t="shared" ref="H33" si="82">LOG(F33-F32,10)</f>
        <v>3.2629254693318313</v>
      </c>
      <c r="I33" s="6">
        <f t="shared" ref="I33" si="83">F33-F32</f>
        <v>1832</v>
      </c>
      <c r="J33">
        <v>110409</v>
      </c>
      <c r="K33" s="4">
        <f t="shared" ref="K33" si="84">LOG(J33,10)</f>
        <v>5.0430044763916015</v>
      </c>
      <c r="L33" s="4">
        <f t="shared" ref="L33" si="85">LOG(J33-J32,10)</f>
        <v>3.915399835212269</v>
      </c>
      <c r="M33" s="6">
        <f t="shared" si="54"/>
        <v>8230</v>
      </c>
      <c r="N33" s="7">
        <v>74386</v>
      </c>
      <c r="O33" s="4">
        <f t="shared" si="3"/>
        <v>4.8714912057760804</v>
      </c>
      <c r="P33" s="4">
        <f t="shared" si="12"/>
        <v>3.7168377232995242</v>
      </c>
      <c r="Q33" s="6">
        <f t="shared" si="13"/>
        <v>5210</v>
      </c>
      <c r="V33">
        <v>47806</v>
      </c>
      <c r="W33" s="4">
        <f t="shared" ref="W33" si="86">LOG(V33,10)</f>
        <v>4.6794824071427303</v>
      </c>
      <c r="X33" s="4">
        <f t="shared" ref="X33" si="87">LOG(V33-V32,10)</f>
        <v>3.7710727832211943</v>
      </c>
      <c r="Y33" s="6">
        <f t="shared" ref="Y33" si="88">V33-V32</f>
        <v>5903</v>
      </c>
      <c r="Z33" s="11">
        <v>8897</v>
      </c>
      <c r="AA33" s="4">
        <f t="shared" si="6"/>
        <v>3.9492435905682646</v>
      </c>
      <c r="AB33" s="4">
        <f t="shared" si="18"/>
        <v>1.9912260756924949</v>
      </c>
      <c r="AC33" s="6">
        <f t="shared" si="19"/>
        <v>98</v>
      </c>
    </row>
    <row r="34" spans="1:29" x14ac:dyDescent="0.25">
      <c r="A34">
        <v>33</v>
      </c>
      <c r="B34">
        <v>276965</v>
      </c>
      <c r="C34" s="4">
        <f t="shared" ref="C34" si="89">LOG(B34,10)</f>
        <v>5.4424248908433084</v>
      </c>
      <c r="D34" s="4">
        <f t="shared" ref="D34" si="90">LOG(B34-B33,10)</f>
        <v>4.563362409486607</v>
      </c>
      <c r="E34" s="6">
        <f t="shared" ref="E34" si="91">B34-B33</f>
        <v>36590</v>
      </c>
      <c r="F34">
        <v>28320</v>
      </c>
      <c r="G34" s="4">
        <f t="shared" ref="G34" si="92">LOG(F34,10)</f>
        <v>4.4520932490177314</v>
      </c>
      <c r="H34" s="4">
        <f t="shared" ref="H34" si="93">LOG(F34-F33,10)</f>
        <v>3.4854374810763011</v>
      </c>
      <c r="I34" s="6">
        <f t="shared" ref="I34" si="94">F34-F33</f>
        <v>3058</v>
      </c>
      <c r="J34">
        <v>119199</v>
      </c>
      <c r="K34" s="4">
        <f t="shared" ref="K34" si="95">LOG(J34,10)</f>
        <v>5.076272611978851</v>
      </c>
      <c r="L34" s="4">
        <f t="shared" ref="L34" si="96">LOG(J34-J33,10)</f>
        <v>3.9439888750737717</v>
      </c>
      <c r="M34" s="6">
        <f t="shared" si="54"/>
        <v>8790</v>
      </c>
      <c r="N34" s="7">
        <v>80589</v>
      </c>
      <c r="O34" s="4">
        <f t="shared" si="3"/>
        <v>4.9062757668011088</v>
      </c>
      <c r="P34" s="4">
        <f t="shared" si="12"/>
        <v>3.7926017811649664</v>
      </c>
      <c r="Q34" s="6">
        <f t="shared" si="13"/>
        <v>6203</v>
      </c>
      <c r="V34">
        <v>51608</v>
      </c>
      <c r="W34" s="4">
        <f t="shared" ref="W34:W36" si="97">LOG(V34,10)</f>
        <v>4.7127170288859928</v>
      </c>
      <c r="X34" s="4">
        <f t="shared" ref="X34:X36" si="98">LOG(V34-V33,10)</f>
        <v>3.5800121125294244</v>
      </c>
      <c r="Y34" s="6">
        <f t="shared" ref="Y34:Y36" si="99">V34-V33</f>
        <v>3802</v>
      </c>
      <c r="Z34" s="11">
        <v>8961</v>
      </c>
      <c r="AA34" s="4">
        <f t="shared" si="6"/>
        <v>3.9523564773237903</v>
      </c>
      <c r="AB34" s="4">
        <f t="shared" si="18"/>
        <v>1.8061799739838869</v>
      </c>
      <c r="AC34" s="6">
        <f t="shared" si="19"/>
        <v>64</v>
      </c>
    </row>
    <row r="35" spans="1:29" x14ac:dyDescent="0.25">
      <c r="A35">
        <v>34</v>
      </c>
      <c r="B35">
        <v>306519</v>
      </c>
      <c r="C35" s="4">
        <f t="shared" ref="C35" si="100">LOG(B35,10)</f>
        <v>5.4864574000270521</v>
      </c>
      <c r="D35" s="4">
        <f t="shared" ref="D35" si="101">LOG(B35-B34,10)</f>
        <v>4.4706162689858937</v>
      </c>
      <c r="E35" s="6">
        <f t="shared" ref="E35" si="102">B35-B34</f>
        <v>29554</v>
      </c>
      <c r="F35">
        <v>30425</v>
      </c>
      <c r="G35" s="4">
        <f t="shared" ref="G35" si="103">LOG(F35,10)</f>
        <v>4.4832305869021019</v>
      </c>
      <c r="H35" s="4">
        <f t="shared" ref="H35" si="104">LOG(F35-F34,10)</f>
        <v>3.3232521001716866</v>
      </c>
      <c r="I35" s="6">
        <f t="shared" ref="I35" si="105">F35-F34</f>
        <v>2105</v>
      </c>
      <c r="J35">
        <v>124736</v>
      </c>
      <c r="K35" s="4">
        <f t="shared" ref="K35" si="106">LOG(J35,10)</f>
        <v>5.0959918131015085</v>
      </c>
      <c r="L35" s="4">
        <f t="shared" ref="L35" si="107">LOG(J35-J34,10)</f>
        <v>3.7432745235119333</v>
      </c>
      <c r="M35" s="6">
        <f t="shared" ref="M35" si="108">J35-J34</f>
        <v>5537</v>
      </c>
      <c r="N35" s="7">
        <v>86498</v>
      </c>
      <c r="O35" s="4">
        <f t="shared" si="3"/>
        <v>4.9370060658578145</v>
      </c>
      <c r="P35" s="4">
        <f t="shared" si="12"/>
        <v>3.7715139899796664</v>
      </c>
      <c r="Q35" s="6">
        <f t="shared" si="13"/>
        <v>5909</v>
      </c>
      <c r="V35">
        <v>55242</v>
      </c>
      <c r="W35" s="4">
        <f t="shared" si="97"/>
        <v>4.7422693935351283</v>
      </c>
      <c r="X35" s="4">
        <f t="shared" si="98"/>
        <v>3.5603849229720148</v>
      </c>
      <c r="Y35" s="6">
        <f t="shared" si="99"/>
        <v>3634</v>
      </c>
      <c r="Z35" s="11">
        <v>9037</v>
      </c>
      <c r="AA35" s="4">
        <f t="shared" si="6"/>
        <v>3.9560242822806764</v>
      </c>
      <c r="AB35" s="4">
        <f t="shared" si="18"/>
        <v>1.8808135922807911</v>
      </c>
      <c r="AC35" s="6">
        <f t="shared" si="19"/>
        <v>76</v>
      </c>
    </row>
    <row r="36" spans="1:29" x14ac:dyDescent="0.25">
      <c r="A36">
        <v>35</v>
      </c>
      <c r="B36">
        <v>333173</v>
      </c>
      <c r="C36" s="4">
        <f t="shared" ref="C36" si="109">LOG(B36,10)</f>
        <v>5.522669799379023</v>
      </c>
      <c r="D36" s="4">
        <f t="shared" ref="D36" si="110">LOG(B36-B35,10)</f>
        <v>4.4257623933840096</v>
      </c>
      <c r="E36" s="6">
        <f t="shared" ref="E36" si="111">B36-B35</f>
        <v>26654</v>
      </c>
      <c r="F36">
        <v>36599</v>
      </c>
      <c r="G36" s="4">
        <f t="shared" ref="G36:G37" si="112">LOG(F36,10)</f>
        <v>4.5634692192628528</v>
      </c>
      <c r="H36" s="4">
        <f t="shared" ref="H36:H37" si="113">LOG(F36-F35,10)</f>
        <v>3.7905666251460759</v>
      </c>
      <c r="I36" s="6">
        <f t="shared" ref="I36:I37" si="114">F36-F35</f>
        <v>6174</v>
      </c>
      <c r="J36">
        <v>130854</v>
      </c>
      <c r="K36" s="4">
        <f t="shared" ref="K36" si="115">LOG(J36,10)</f>
        <v>5.1167870028748368</v>
      </c>
      <c r="L36" s="4">
        <f t="shared" ref="L36" si="116">LOG(J36-J35,10)</f>
        <v>3.7866094726486597</v>
      </c>
      <c r="M36" s="6">
        <f t="shared" ref="M36" si="117">J36-J35</f>
        <v>6118</v>
      </c>
      <c r="N36" s="7">
        <v>92472</v>
      </c>
      <c r="O36" s="4">
        <f t="shared" si="3"/>
        <v>4.9660102507246062</v>
      </c>
      <c r="P36" s="4">
        <f t="shared" si="12"/>
        <v>3.7762652182681093</v>
      </c>
      <c r="Q36" s="6">
        <f t="shared" si="13"/>
        <v>5974</v>
      </c>
      <c r="V36">
        <v>60733</v>
      </c>
      <c r="W36" s="4">
        <f t="shared" si="97"/>
        <v>4.7834247342967142</v>
      </c>
      <c r="X36" s="4">
        <f t="shared" si="98"/>
        <v>3.7396514437093766</v>
      </c>
      <c r="Y36" s="6">
        <f t="shared" si="99"/>
        <v>5491</v>
      </c>
      <c r="Z36" s="11">
        <v>9137</v>
      </c>
      <c r="AA36" s="4">
        <f t="shared" si="6"/>
        <v>3.9608036249117697</v>
      </c>
      <c r="AB36" s="4">
        <f t="shared" si="18"/>
        <v>2</v>
      </c>
      <c r="AC36" s="6">
        <f t="shared" si="19"/>
        <v>100</v>
      </c>
    </row>
    <row r="37" spans="1:29" x14ac:dyDescent="0.25">
      <c r="A37">
        <v>36</v>
      </c>
      <c r="B37">
        <v>367004</v>
      </c>
      <c r="C37" s="4">
        <f t="shared" ref="C37:C39" si="118">LOG(B37,10)</f>
        <v>5.5646707976811376</v>
      </c>
      <c r="D37" s="4">
        <f t="shared" ref="D37:D39" si="119">LOG(B37-B36,10)</f>
        <v>4.5293148351531372</v>
      </c>
      <c r="E37" s="6">
        <f t="shared" ref="E37:E39" si="120">B37-B36</f>
        <v>33831</v>
      </c>
      <c r="F37">
        <v>38654</v>
      </c>
      <c r="G37" s="4">
        <f t="shared" si="112"/>
        <v>4.5871944423175011</v>
      </c>
      <c r="H37" s="4">
        <f t="shared" si="113"/>
        <v>3.3128118262120876</v>
      </c>
      <c r="I37" s="6">
        <f t="shared" si="114"/>
        <v>2055</v>
      </c>
      <c r="J37">
        <v>136675</v>
      </c>
      <c r="K37" s="4">
        <f t="shared" ref="K37:K39" si="121">LOG(J37,10)</f>
        <v>5.1356890825635944</v>
      </c>
      <c r="L37" s="4">
        <f t="shared" ref="L37:L39" si="122">LOG(J37-J36,10)</f>
        <v>3.7649975992848805</v>
      </c>
      <c r="M37" s="6">
        <f t="shared" ref="M37:M39" si="123">J37-J36</f>
        <v>5821</v>
      </c>
      <c r="N37" s="7">
        <v>97689</v>
      </c>
      <c r="O37" s="4">
        <f t="shared" si="3"/>
        <v>4.9898456639413444</v>
      </c>
      <c r="P37" s="4">
        <f t="shared" si="12"/>
        <v>3.7174208367223742</v>
      </c>
      <c r="Q37" s="6">
        <f t="shared" si="13"/>
        <v>5217</v>
      </c>
      <c r="V37">
        <v>65077</v>
      </c>
      <c r="W37" s="4">
        <f t="shared" ref="W37" si="124">LOG(V37,10)</f>
        <v>4.8134275240823348</v>
      </c>
      <c r="X37" s="4">
        <f t="shared" ref="X37" si="125">LOG(V37-V36,10)</f>
        <v>3.63788981658079</v>
      </c>
      <c r="Y37" s="6">
        <f t="shared" ref="Y37" si="126">V37-V36</f>
        <v>4344</v>
      </c>
      <c r="Z37" s="11">
        <v>9241</v>
      </c>
      <c r="AA37" s="4">
        <f t="shared" si="6"/>
        <v>3.9657189702442204</v>
      </c>
      <c r="AB37" s="4">
        <f t="shared" si="18"/>
        <v>2.0170333392987803</v>
      </c>
      <c r="AC37" s="6">
        <f t="shared" si="19"/>
        <v>104</v>
      </c>
    </row>
    <row r="38" spans="1:29" x14ac:dyDescent="0.25">
      <c r="A38">
        <v>37</v>
      </c>
      <c r="B38">
        <v>400335</v>
      </c>
      <c r="C38" s="4">
        <f t="shared" si="118"/>
        <v>5.6024235607331097</v>
      </c>
      <c r="D38" s="4">
        <f t="shared" si="119"/>
        <v>4.5228483436025329</v>
      </c>
      <c r="E38" s="6">
        <f t="shared" si="120"/>
        <v>33331</v>
      </c>
      <c r="F38">
        <v>40581</v>
      </c>
      <c r="G38" s="4">
        <f t="shared" ref="G38" si="127">LOG(F38,10)</f>
        <v>4.6083227447458954</v>
      </c>
      <c r="H38" s="4">
        <f t="shared" ref="H38" si="128">LOG(F38-F37,10)</f>
        <v>3.2848817146554525</v>
      </c>
      <c r="I38" s="6">
        <f t="shared" ref="I38" si="129">F38-F37</f>
        <v>1927</v>
      </c>
      <c r="J38">
        <v>141942</v>
      </c>
      <c r="K38" s="4">
        <f t="shared" si="121"/>
        <v>5.1521109202591102</v>
      </c>
      <c r="L38" s="4">
        <f t="shared" si="122"/>
        <v>3.7215633183574801</v>
      </c>
      <c r="M38" s="6">
        <f t="shared" si="123"/>
        <v>5267</v>
      </c>
      <c r="N38" s="7">
        <f>Plan1!B38</f>
        <v>101739</v>
      </c>
      <c r="O38" s="4">
        <f t="shared" si="3"/>
        <v>5.0074874646043952</v>
      </c>
      <c r="P38" s="4">
        <f t="shared" ref="P38" si="130">LOG(N38-N37,10)</f>
        <v>3.6074550232146683</v>
      </c>
      <c r="Q38" s="6">
        <f t="shared" ref="Q38" si="131">N38-N37</f>
        <v>4050</v>
      </c>
      <c r="V38">
        <v>73758</v>
      </c>
      <c r="W38" s="4">
        <f t="shared" ref="W38:W40" si="132">LOG(V38,10)</f>
        <v>4.8678091320051724</v>
      </c>
      <c r="X38" s="4">
        <f t="shared" ref="X38:X40" si="133">LOG(V38-V37,10)</f>
        <v>3.9385697562210606</v>
      </c>
      <c r="Y38" s="6">
        <f t="shared" ref="Y38:Y40" si="134">V38-V37</f>
        <v>8681</v>
      </c>
      <c r="Z38" s="11">
        <v>9332</v>
      </c>
      <c r="AA38" s="4">
        <f t="shared" si="6"/>
        <v>3.9699747301217148</v>
      </c>
      <c r="AB38" s="4">
        <f t="shared" si="18"/>
        <v>1.9590413923210932</v>
      </c>
      <c r="AC38" s="6">
        <f t="shared" si="19"/>
        <v>91</v>
      </c>
    </row>
    <row r="39" spans="1:29" x14ac:dyDescent="0.25">
      <c r="A39">
        <v>38</v>
      </c>
      <c r="B39">
        <v>434927</v>
      </c>
      <c r="C39" s="4">
        <f t="shared" si="118"/>
        <v>5.6384163692358893</v>
      </c>
      <c r="D39" s="4">
        <f t="shared" si="119"/>
        <v>4.5389756722732155</v>
      </c>
      <c r="E39" s="6">
        <f t="shared" si="120"/>
        <v>34592</v>
      </c>
      <c r="F39">
        <v>43079</v>
      </c>
      <c r="G39" s="4">
        <f t="shared" ref="G39" si="135">LOG(F39,10)</f>
        <v>4.6342656133928299</v>
      </c>
      <c r="H39" s="4">
        <f t="shared" ref="H39" si="136">LOG(F39-F38,10)</f>
        <v>3.3975924340381165</v>
      </c>
      <c r="I39" s="6">
        <f t="shared" ref="I39" si="137">F39-F38</f>
        <v>2498</v>
      </c>
      <c r="J39">
        <v>148220</v>
      </c>
      <c r="K39" s="4">
        <f t="shared" si="121"/>
        <v>5.1709068089307468</v>
      </c>
      <c r="L39" s="4">
        <f t="shared" si="122"/>
        <v>3.7978213113640229</v>
      </c>
      <c r="M39" s="6">
        <f t="shared" si="123"/>
        <v>6278</v>
      </c>
      <c r="N39">
        <v>105792</v>
      </c>
      <c r="O39" s="4">
        <f t="shared" si="3"/>
        <v>5.0244528275553346</v>
      </c>
      <c r="P39" s="4">
        <f t="shared" ref="P39" si="138">LOG(N39-N38,10)</f>
        <v>3.6077766037416925</v>
      </c>
      <c r="Q39" s="6">
        <f t="shared" ref="Q39" si="139">N39-N38</f>
        <v>4053</v>
      </c>
      <c r="V39">
        <v>78991</v>
      </c>
      <c r="W39" s="4">
        <f t="shared" si="132"/>
        <v>4.8975776118853949</v>
      </c>
      <c r="X39" s="4">
        <f t="shared" si="133"/>
        <v>3.7187507347396647</v>
      </c>
      <c r="Y39" s="6">
        <f t="shared" si="134"/>
        <v>5233</v>
      </c>
      <c r="Z39" s="11">
        <v>9478</v>
      </c>
      <c r="AA39" s="4">
        <f t="shared" si="6"/>
        <v>3.9767167043633815</v>
      </c>
      <c r="AB39" s="4">
        <f t="shared" si="18"/>
        <v>2.1643528557844367</v>
      </c>
      <c r="AC39" s="6">
        <f t="shared" si="19"/>
        <v>146</v>
      </c>
    </row>
    <row r="40" spans="1:29" x14ac:dyDescent="0.25">
      <c r="A40">
        <v>39</v>
      </c>
      <c r="B40">
        <v>469124</v>
      </c>
      <c r="C40" s="4">
        <f t="shared" ref="C40" si="140">LOG(B40,10)</f>
        <v>5.6712876516658604</v>
      </c>
      <c r="D40" s="4">
        <f t="shared" ref="D40" si="141">LOG(B40-B39,10)</f>
        <v>4.5339880083779747</v>
      </c>
      <c r="E40" s="6">
        <f t="shared" ref="E40" si="142">B40-B39</f>
        <v>34197</v>
      </c>
      <c r="J40">
        <v>153222</v>
      </c>
      <c r="K40" s="4">
        <f t="shared" ref="K40" si="143">LOG(J40,10)</f>
        <v>5.1853211268673487</v>
      </c>
      <c r="L40" s="4">
        <f t="shared" ref="L40" si="144">LOG(J40-J39,10)</f>
        <v>3.6991436873944834</v>
      </c>
      <c r="M40" s="6">
        <f t="shared" ref="M40" si="145">J40-J39</f>
        <v>5002</v>
      </c>
      <c r="N40">
        <v>110574</v>
      </c>
      <c r="O40" s="4">
        <f t="shared" ref="O40" si="146">LOG(N40,10)</f>
        <v>5.0436530204228687</v>
      </c>
      <c r="P40" s="4">
        <f t="shared" ref="P40" si="147">LOG(N40-N39,10)</f>
        <v>3.6796095717797557</v>
      </c>
      <c r="Q40" s="6">
        <f t="shared" ref="Q40" si="148">N40-N39</f>
        <v>4782</v>
      </c>
      <c r="V40">
        <v>84279</v>
      </c>
      <c r="W40" s="4">
        <f t="shared" si="132"/>
        <v>4.9257193739097396</v>
      </c>
      <c r="X40" s="4">
        <f t="shared" si="133"/>
        <v>3.7232914464775839</v>
      </c>
      <c r="Y40" s="6">
        <f t="shared" si="134"/>
        <v>5288</v>
      </c>
      <c r="Z40" s="11">
        <v>9583</v>
      </c>
      <c r="AA40" s="4">
        <f t="shared" si="6"/>
        <v>3.9815014881482469</v>
      </c>
      <c r="AB40" s="4">
        <f t="shared" si="18"/>
        <v>2.0211892990699378</v>
      </c>
      <c r="AC40" s="6">
        <f t="shared" si="19"/>
        <v>105</v>
      </c>
    </row>
    <row r="41" spans="1:29" x14ac:dyDescent="0.25">
      <c r="A41">
        <v>40</v>
      </c>
      <c r="B41">
        <v>502876</v>
      </c>
      <c r="C41" s="4">
        <f t="shared" ref="C41:C43" si="149">LOG(B41,10)</f>
        <v>5.7014609092015895</v>
      </c>
      <c r="D41" s="4">
        <f t="shared" ref="D41:D43" si="150">LOG(B41-B40,10)</f>
        <v>4.5282995123738239</v>
      </c>
      <c r="E41" s="6">
        <f t="shared" ref="E41:E43" si="151">B41-B40</f>
        <v>33752</v>
      </c>
      <c r="J41">
        <v>158273</v>
      </c>
      <c r="K41" s="4">
        <f t="shared" ref="K41:K43" si="152">LOG(J41,10)</f>
        <v>5.1994068343119615</v>
      </c>
      <c r="L41" s="4">
        <f t="shared" ref="L41:L43" si="153">LOG(J41-J40,10)</f>
        <v>3.7033773685123492</v>
      </c>
      <c r="M41" s="6">
        <f t="shared" ref="M41:M43" si="154">J41-J40</f>
        <v>5051</v>
      </c>
      <c r="N41">
        <v>115242</v>
      </c>
      <c r="O41" s="4">
        <f t="shared" ref="O41" si="155">LOG(N41,10)</f>
        <v>5.061610786760637</v>
      </c>
      <c r="P41" s="4">
        <f t="shared" ref="P41" si="156">LOG(N41-N40,10)</f>
        <v>3.6691308473733324</v>
      </c>
      <c r="Q41" s="6">
        <f t="shared" ref="Q41" si="157">N41-N40</f>
        <v>4668</v>
      </c>
      <c r="V41">
        <v>88621</v>
      </c>
      <c r="W41" s="4">
        <f t="shared" ref="W41" si="158">LOG(V41,10)</f>
        <v>4.9475366463052932</v>
      </c>
      <c r="X41" s="4">
        <f t="shared" ref="X41" si="159">LOG(V41-V40,10)</f>
        <v>3.6376898191184011</v>
      </c>
      <c r="Y41" s="6">
        <f t="shared" ref="Y41" si="160">V41-V40</f>
        <v>4342</v>
      </c>
      <c r="Z41" s="11">
        <v>9661</v>
      </c>
      <c r="AA41" s="4">
        <f t="shared" si="6"/>
        <v>3.9850220821095346</v>
      </c>
      <c r="AB41" s="4">
        <f t="shared" ref="AB41:AB45" si="161">LOG(Z41-Z40,10)</f>
        <v>1.8920946026904801</v>
      </c>
      <c r="AC41" s="6">
        <f t="shared" ref="AC41:AC45" si="162">Z41-Z40</f>
        <v>78</v>
      </c>
    </row>
    <row r="42" spans="1:29" x14ac:dyDescent="0.25">
      <c r="A42">
        <v>41</v>
      </c>
      <c r="B42">
        <v>532879</v>
      </c>
      <c r="C42" s="4">
        <f t="shared" si="149"/>
        <v>5.7266286056531381</v>
      </c>
      <c r="D42" s="4">
        <f t="shared" si="150"/>
        <v>4.4771646819965252</v>
      </c>
      <c r="E42" s="6">
        <f t="shared" si="151"/>
        <v>30003</v>
      </c>
      <c r="J42">
        <v>163027</v>
      </c>
      <c r="K42" s="4">
        <f t="shared" si="152"/>
        <v>5.2122595367962941</v>
      </c>
      <c r="L42" s="4">
        <f t="shared" si="153"/>
        <v>3.6770591773921613</v>
      </c>
      <c r="M42" s="6">
        <f t="shared" si="154"/>
        <v>4754</v>
      </c>
      <c r="N42" s="7">
        <v>119827</v>
      </c>
      <c r="O42" s="4">
        <f t="shared" ref="O42" si="163">LOG(N42,10)</f>
        <v>5.078554686415881</v>
      </c>
      <c r="P42" s="4">
        <f t="shared" ref="P42" si="164">LOG(N42-N41,10)</f>
        <v>3.6613393400060401</v>
      </c>
      <c r="Q42" s="6">
        <f t="shared" ref="Q42" si="165">N42-N41</f>
        <v>4585</v>
      </c>
      <c r="V42">
        <v>93873</v>
      </c>
      <c r="W42" s="4">
        <f t="shared" ref="W42" si="166">LOG(V42,10)</f>
        <v>4.9725406973015289</v>
      </c>
      <c r="X42" s="4">
        <f t="shared" ref="X42" si="167">LOG(V42-V41,10)</f>
        <v>3.7203247174174416</v>
      </c>
      <c r="Y42" s="6">
        <f t="shared" ref="Y42" si="168">V42-V41</f>
        <v>5252</v>
      </c>
      <c r="Z42" s="11">
        <v>9786</v>
      </c>
      <c r="AA42" s="4">
        <f t="shared" si="6"/>
        <v>3.9906052114239192</v>
      </c>
      <c r="AB42" s="4">
        <f t="shared" si="161"/>
        <v>2.0969100130080562</v>
      </c>
      <c r="AC42" s="6">
        <f t="shared" si="162"/>
        <v>125</v>
      </c>
    </row>
    <row r="43" spans="1:29" x14ac:dyDescent="0.25">
      <c r="A43">
        <v>42</v>
      </c>
      <c r="B43">
        <v>557235</v>
      </c>
      <c r="C43" s="4">
        <f t="shared" si="149"/>
        <v>5.7460383866993228</v>
      </c>
      <c r="D43" s="4">
        <f t="shared" si="150"/>
        <v>4.3866059653824845</v>
      </c>
      <c r="E43" s="6">
        <f t="shared" si="151"/>
        <v>24356</v>
      </c>
      <c r="J43">
        <v>166831</v>
      </c>
      <c r="K43" s="4">
        <f t="shared" si="152"/>
        <v>5.2222767530045004</v>
      </c>
      <c r="L43" s="4">
        <f t="shared" si="153"/>
        <v>3.5802405082653759</v>
      </c>
      <c r="M43" s="6">
        <f t="shared" si="154"/>
        <v>3804</v>
      </c>
      <c r="N43">
        <v>124634</v>
      </c>
      <c r="O43" s="4">
        <f t="shared" ref="O43" si="169">LOG(N43,10)</f>
        <v>5.0956365334798654</v>
      </c>
      <c r="P43" s="4">
        <f t="shared" ref="P43" si="170">LOG(N43-N42,10)</f>
        <v>3.6818741221286464</v>
      </c>
      <c r="Q43" s="6">
        <f t="shared" ref="Q43" si="171">N43-N42</f>
        <v>4807</v>
      </c>
      <c r="V43">
        <v>98476</v>
      </c>
      <c r="W43" s="4">
        <f t="shared" ref="W43" si="172">LOG(V43,10)</f>
        <v>4.9933303996591611</v>
      </c>
      <c r="X43" s="4">
        <f t="shared" ref="X43" si="173">LOG(V43-V42,10)</f>
        <v>3.6630409748939736</v>
      </c>
      <c r="Y43" s="6">
        <f t="shared" ref="Y43" si="174">V43-V42</f>
        <v>4603</v>
      </c>
      <c r="Z43" s="11">
        <v>9887</v>
      </c>
      <c r="AA43" s="4">
        <f t="shared" si="6"/>
        <v>3.9950645341561413</v>
      </c>
      <c r="AB43" s="4">
        <f t="shared" si="161"/>
        <v>2.0043213737826426</v>
      </c>
      <c r="AC43" s="6">
        <f t="shared" si="162"/>
        <v>101</v>
      </c>
    </row>
    <row r="44" spans="1:29" x14ac:dyDescent="0.25">
      <c r="A44">
        <v>43</v>
      </c>
      <c r="B44">
        <v>586941</v>
      </c>
      <c r="C44" s="4">
        <f t="shared" ref="C44" si="175">LOG(B44,10)</f>
        <v>5.7685944476492583</v>
      </c>
      <c r="D44" s="4">
        <f t="shared" ref="D44" si="176">LOG(B44-B43,10)</f>
        <v>4.4728441767151272</v>
      </c>
      <c r="E44" s="6">
        <f t="shared" ref="E44" si="177">B44-B43</f>
        <v>29706</v>
      </c>
      <c r="J44">
        <v>170099</v>
      </c>
      <c r="K44" s="4">
        <f t="shared" ref="K44" si="178">LOG(J44,10)</f>
        <v>5.2307017604335062</v>
      </c>
      <c r="L44" s="4">
        <f t="shared" ref="L44" si="179">LOG(J44-J43,10)</f>
        <v>3.5142820478603771</v>
      </c>
      <c r="M44" s="6">
        <f t="shared" ref="M44" si="180">J44-J43</f>
        <v>3268</v>
      </c>
      <c r="N44">
        <v>128948</v>
      </c>
      <c r="O44" s="4">
        <f t="shared" ref="O44" si="181">LOG(N44,10)</f>
        <v>5.1104146105631392</v>
      </c>
      <c r="P44" s="4">
        <f t="shared" ref="P44" si="182">LOG(N44-N43,10)</f>
        <v>3.6348801407665263</v>
      </c>
      <c r="Q44" s="6">
        <f t="shared" ref="Q44" si="183">N44-N43</f>
        <v>4314</v>
      </c>
      <c r="V44">
        <v>103093</v>
      </c>
      <c r="W44" s="4">
        <f t="shared" ref="W44" si="184">LOG(V44,10)</f>
        <v>5.0132291777512092</v>
      </c>
      <c r="X44" s="4">
        <f t="shared" ref="X44" si="185">LOG(V44-V43,10)</f>
        <v>3.664359874551141</v>
      </c>
      <c r="Y44" s="6">
        <f t="shared" ref="Y44" si="186">V44-V43</f>
        <v>4617</v>
      </c>
      <c r="Z44" s="11">
        <v>9976</v>
      </c>
      <c r="AA44" s="4">
        <f t="shared" si="6"/>
        <v>3.998956440470486</v>
      </c>
      <c r="AB44" s="4">
        <f t="shared" si="161"/>
        <v>1.9493900066449126</v>
      </c>
      <c r="AC44" s="6">
        <f t="shared" si="162"/>
        <v>89</v>
      </c>
    </row>
    <row r="45" spans="1:29" x14ac:dyDescent="0.25">
      <c r="A45">
        <v>44</v>
      </c>
      <c r="B45">
        <v>613886</v>
      </c>
      <c r="C45" s="4">
        <f t="shared" ref="C45" si="187">LOG(B45,10)</f>
        <v>5.7880877291742756</v>
      </c>
      <c r="D45" s="4">
        <f t="shared" ref="D45" si="188">LOG(B45-B44,10)</f>
        <v>4.4304781879320441</v>
      </c>
      <c r="E45" s="6">
        <f t="shared" ref="E45" si="189">B45-B44</f>
        <v>26945</v>
      </c>
      <c r="J45">
        <v>174060</v>
      </c>
      <c r="K45" s="4">
        <f t="shared" ref="K45" si="190">LOG(J45,10)</f>
        <v>5.2406989791863072</v>
      </c>
      <c r="L45" s="4">
        <f t="shared" ref="L45" si="191">LOG(J45-J44,10)</f>
        <v>3.5978048424042925</v>
      </c>
      <c r="M45" s="6">
        <f t="shared" ref="M45" si="192">J45-J44</f>
        <v>3961</v>
      </c>
      <c r="N45">
        <v>132547</v>
      </c>
      <c r="O45" s="4">
        <f t="shared" ref="O45:O47" si="193">LOG(N45,10)</f>
        <v>5.122369902584464</v>
      </c>
      <c r="P45" s="4">
        <f t="shared" ref="P45:P47" si="194">LOG(N45-N44,10)</f>
        <v>3.5561818466529109</v>
      </c>
      <c r="Q45" s="6">
        <f t="shared" ref="Q45:Q47" si="195">N45-N44</f>
        <v>3599</v>
      </c>
      <c r="V45">
        <v>108692</v>
      </c>
      <c r="W45" s="4">
        <f t="shared" ref="W45:W47" si="196">LOG(V45,10)</f>
        <v>5.0361975801146963</v>
      </c>
      <c r="X45" s="4">
        <f t="shared" ref="X45:X47" si="197">LOG(V45-V44,10)</f>
        <v>3.7481104674949832</v>
      </c>
      <c r="Y45" s="6">
        <f t="shared" ref="Y45:Y47" si="198">V45-V44</f>
        <v>5599</v>
      </c>
      <c r="Z45" s="11">
        <v>10062</v>
      </c>
      <c r="AA45" s="4">
        <f t="shared" si="6"/>
        <v>4.0026843129897287</v>
      </c>
      <c r="AB45" s="4">
        <f t="shared" si="161"/>
        <v>1.9344984512435675</v>
      </c>
      <c r="AC45" s="6">
        <f t="shared" si="162"/>
        <v>86</v>
      </c>
    </row>
    <row r="46" spans="1:29" x14ac:dyDescent="0.25">
      <c r="A46">
        <v>45</v>
      </c>
      <c r="B46">
        <v>641423</v>
      </c>
      <c r="C46" s="4">
        <f t="shared" ref="C46" si="199">LOG(B46,10)</f>
        <v>5.8071445287043542</v>
      </c>
      <c r="D46" s="4">
        <f t="shared" ref="D46" si="200">LOG(B46-B45,10)</f>
        <v>4.4399166245768953</v>
      </c>
      <c r="E46" s="6">
        <f t="shared" ref="E46" si="201">B46-B45</f>
        <v>27537</v>
      </c>
      <c r="J46">
        <v>177644</v>
      </c>
      <c r="K46" s="4">
        <f t="shared" ref="K46" si="202">LOG(J46,10)</f>
        <v>5.2495505435962642</v>
      </c>
      <c r="L46" s="4">
        <f t="shared" ref="L46" si="203">LOG(J46-J45,10)</f>
        <v>3.5543680009900869</v>
      </c>
      <c r="M46" s="6">
        <f t="shared" ref="M46" si="204">J46-J45</f>
        <v>3584</v>
      </c>
      <c r="N46">
        <v>135586</v>
      </c>
      <c r="O46" s="4">
        <f t="shared" si="193"/>
        <v>5.1322148485528816</v>
      </c>
      <c r="P46" s="4">
        <f t="shared" si="194"/>
        <v>3.4827307000799426</v>
      </c>
      <c r="Q46" s="6">
        <f t="shared" si="195"/>
        <v>3039</v>
      </c>
      <c r="V46">
        <v>114217</v>
      </c>
      <c r="W46" s="4">
        <f t="shared" si="196"/>
        <v>5.0577307488898962</v>
      </c>
      <c r="X46" s="4">
        <f t="shared" si="197"/>
        <v>3.7423322823571481</v>
      </c>
      <c r="Y46" s="6">
        <f t="shared" si="198"/>
        <v>5525</v>
      </c>
      <c r="Z46" s="11">
        <v>10156</v>
      </c>
      <c r="AA46" s="4">
        <f t="shared" ref="AA46:AA54" si="205">LOG(Z46,10)</f>
        <v>4.0067226922016834</v>
      </c>
      <c r="AB46" s="4">
        <f t="shared" ref="AB46:AB47" si="206">LOG(Z46-Z45,10)</f>
        <v>1.9731278535996983</v>
      </c>
      <c r="AC46" s="6">
        <f t="shared" ref="AC46:AC47" si="207">Z46-Z45</f>
        <v>94</v>
      </c>
    </row>
    <row r="47" spans="1:29" x14ac:dyDescent="0.25">
      <c r="A47">
        <v>46</v>
      </c>
      <c r="B47">
        <v>674829</v>
      </c>
      <c r="C47" s="4">
        <f t="shared" ref="C47" si="208">LOG(B47,10)</f>
        <v>5.8291937376238945</v>
      </c>
      <c r="D47" s="4">
        <f t="shared" ref="D47" si="209">LOG(B47-B46,10)</f>
        <v>4.5238244767776878</v>
      </c>
      <c r="E47" s="6">
        <f t="shared" ref="E47" si="210">B47-B46</f>
        <v>33406</v>
      </c>
      <c r="J47">
        <v>184948</v>
      </c>
      <c r="K47" s="4">
        <f t="shared" ref="K47" si="211">LOG(J47,10)</f>
        <v>5.2670496392812574</v>
      </c>
      <c r="L47" s="4">
        <f t="shared" ref="L47" si="212">LOG(J47-J46,10)</f>
        <v>3.8635607645262424</v>
      </c>
      <c r="M47" s="6">
        <f t="shared" ref="M47" si="213">J47-J46</f>
        <v>7304</v>
      </c>
      <c r="N47">
        <v>139422</v>
      </c>
      <c r="O47" s="4">
        <f t="shared" si="193"/>
        <v>5.1443313083727578</v>
      </c>
      <c r="P47" s="4">
        <f t="shared" si="194"/>
        <v>3.5838785984986257</v>
      </c>
      <c r="Q47" s="6">
        <f t="shared" si="195"/>
        <v>3836</v>
      </c>
      <c r="V47">
        <v>120067</v>
      </c>
      <c r="W47" s="4">
        <f t="shared" si="196"/>
        <v>5.0794236594659035</v>
      </c>
      <c r="X47" s="4">
        <f t="shared" si="197"/>
        <v>3.7671558660821804</v>
      </c>
      <c r="Y47" s="6">
        <f t="shared" si="198"/>
        <v>5850</v>
      </c>
      <c r="Z47" s="11">
        <v>10237</v>
      </c>
      <c r="AA47" s="4">
        <f t="shared" si="205"/>
        <v>4.010172703286778</v>
      </c>
      <c r="AB47" s="4">
        <f t="shared" si="206"/>
        <v>1.9084850188786497</v>
      </c>
      <c r="AC47" s="6">
        <f t="shared" si="207"/>
        <v>81</v>
      </c>
    </row>
    <row r="48" spans="1:29" x14ac:dyDescent="0.25">
      <c r="A48">
        <v>47</v>
      </c>
      <c r="B48">
        <v>709735</v>
      </c>
      <c r="C48" s="4">
        <f t="shared" ref="C48:C50" si="214">LOG(B48,10)</f>
        <v>5.8510962226335153</v>
      </c>
      <c r="D48" s="4">
        <f t="shared" ref="D48:D50" si="215">LOG(B48-B47,10)</f>
        <v>4.5429000843495997</v>
      </c>
      <c r="E48" s="6">
        <f t="shared" ref="E48:E50" si="216">B48-B47</f>
        <v>34906</v>
      </c>
      <c r="J48">
        <v>190839</v>
      </c>
      <c r="K48" s="4">
        <f t="shared" ref="K48:K50" si="217">LOG(J48,10)</f>
        <v>5.280667132181482</v>
      </c>
      <c r="L48" s="4">
        <f t="shared" ref="L48:L50" si="218">LOG(J48-J47,10)</f>
        <v>3.7701890227359933</v>
      </c>
      <c r="M48" s="6">
        <f t="shared" ref="M48:M50" si="219">J48-J47</f>
        <v>5891</v>
      </c>
      <c r="N48">
        <v>143626</v>
      </c>
      <c r="O48" s="4">
        <f t="shared" ref="O48" si="220">LOG(N48,10)</f>
        <v>5.1572330654942178</v>
      </c>
      <c r="P48" s="4">
        <f t="shared" ref="P48" si="221">LOG(N48-N47,10)</f>
        <v>3.6236627073562042</v>
      </c>
      <c r="Q48" s="6">
        <f t="shared" ref="Q48" si="222">N48-N47</f>
        <v>4204</v>
      </c>
      <c r="V48">
        <v>124743</v>
      </c>
      <c r="W48" s="4">
        <f t="shared" ref="W48" si="223">LOG(V48,10)</f>
        <v>5.0960161843822505</v>
      </c>
      <c r="X48" s="4">
        <f t="shared" ref="X48" si="224">LOG(V48-V47,10)</f>
        <v>3.6698745024898018</v>
      </c>
      <c r="Y48" s="6">
        <f t="shared" ref="Y48" si="225">V48-V47</f>
        <v>4676</v>
      </c>
      <c r="Z48" s="11">
        <v>10284</v>
      </c>
      <c r="AA48" s="4">
        <f t="shared" si="205"/>
        <v>4.0121620679708228</v>
      </c>
      <c r="AB48" s="4">
        <f t="shared" ref="AB48:AB54" si="226">LOG(Z48-Z47,10)</f>
        <v>1.6720978579357173</v>
      </c>
      <c r="AC48" s="6">
        <f t="shared" ref="AC48:AC54" si="227">Z48-Z47</f>
        <v>47</v>
      </c>
    </row>
    <row r="49" spans="1:29" x14ac:dyDescent="0.25">
      <c r="A49">
        <v>48</v>
      </c>
      <c r="B49">
        <v>738792</v>
      </c>
      <c r="C49" s="4">
        <f t="shared" si="214"/>
        <v>5.8685221840412591</v>
      </c>
      <c r="D49" s="4">
        <f t="shared" si="215"/>
        <v>4.463250773392776</v>
      </c>
      <c r="E49" s="6">
        <f t="shared" si="216"/>
        <v>29057</v>
      </c>
      <c r="J49">
        <v>194416</v>
      </c>
      <c r="K49" s="4">
        <f t="shared" si="217"/>
        <v>5.2887320035211758</v>
      </c>
      <c r="L49" s="4">
        <f t="shared" si="218"/>
        <v>3.5535189401489693</v>
      </c>
      <c r="M49" s="6">
        <f t="shared" si="219"/>
        <v>3577</v>
      </c>
      <c r="N49">
        <v>147577</v>
      </c>
      <c r="O49" s="4">
        <f t="shared" ref="O49:O51" si="228">LOG(N49,10)</f>
        <v>5.1690186775993343</v>
      </c>
      <c r="P49" s="4">
        <f t="shared" ref="P49:P51" si="229">LOG(N49-N48,10)</f>
        <v>3.5967070296814461</v>
      </c>
      <c r="Q49" s="6">
        <f t="shared" ref="Q49:Q51" si="230">N49-N48</f>
        <v>3951</v>
      </c>
      <c r="V49">
        <v>129044</v>
      </c>
      <c r="W49" s="4">
        <f t="shared" ref="W49" si="231">LOG(V49,10)</f>
        <v>5.1107378164934554</v>
      </c>
      <c r="X49" s="4">
        <f t="shared" ref="X49" si="232">LOG(V49-V48,10)</f>
        <v>3.6335694425540912</v>
      </c>
      <c r="Y49" s="6">
        <f t="shared" ref="Y49" si="233">V49-V48</f>
        <v>4301</v>
      </c>
      <c r="Z49" s="11">
        <v>10331</v>
      </c>
      <c r="AA49" s="4">
        <f t="shared" si="205"/>
        <v>4.014142361545006</v>
      </c>
      <c r="AB49" s="4">
        <f t="shared" si="226"/>
        <v>1.6720978579357173</v>
      </c>
      <c r="AC49" s="6">
        <f t="shared" si="227"/>
        <v>47</v>
      </c>
    </row>
    <row r="50" spans="1:29" x14ac:dyDescent="0.25">
      <c r="A50">
        <v>49</v>
      </c>
      <c r="B50">
        <v>764636</v>
      </c>
      <c r="C50" s="4">
        <f t="shared" si="214"/>
        <v>5.88345474128083</v>
      </c>
      <c r="D50" s="4">
        <f t="shared" si="215"/>
        <v>4.4123597323681309</v>
      </c>
      <c r="E50" s="6">
        <f t="shared" si="216"/>
        <v>25844</v>
      </c>
      <c r="J50">
        <v>198674</v>
      </c>
      <c r="K50" s="4">
        <f t="shared" si="217"/>
        <v>5.2981410357290715</v>
      </c>
      <c r="L50" s="4">
        <f t="shared" si="218"/>
        <v>3.6292056571023039</v>
      </c>
      <c r="M50" s="6">
        <f t="shared" si="219"/>
        <v>4258</v>
      </c>
      <c r="N50">
        <v>152271</v>
      </c>
      <c r="O50" s="4">
        <f t="shared" si="228"/>
        <v>5.182617199861232</v>
      </c>
      <c r="P50" s="4">
        <f t="shared" si="229"/>
        <v>3.6715430852625737</v>
      </c>
      <c r="Q50" s="6">
        <f t="shared" si="230"/>
        <v>4694</v>
      </c>
      <c r="Z50" s="11">
        <v>10384</v>
      </c>
      <c r="AA50" s="4">
        <f t="shared" si="205"/>
        <v>4.0163646794562933</v>
      </c>
      <c r="AB50" s="4">
        <f t="shared" si="226"/>
        <v>1.7242758696007889</v>
      </c>
      <c r="AC50" s="6">
        <f t="shared" si="227"/>
        <v>53</v>
      </c>
    </row>
    <row r="51" spans="1:29" x14ac:dyDescent="0.25">
      <c r="A51">
        <v>50</v>
      </c>
      <c r="B51">
        <v>792759</v>
      </c>
      <c r="C51" s="4">
        <f t="shared" ref="C51" si="234">LOG(B51,10)</f>
        <v>5.8991411811666756</v>
      </c>
      <c r="D51" s="4">
        <f t="shared" ref="D51" si="235">LOG(B51-B50,10)</f>
        <v>4.4490616468581408</v>
      </c>
      <c r="E51" s="6">
        <f t="shared" ref="E51" si="236">B51-B50</f>
        <v>28123</v>
      </c>
      <c r="J51">
        <v>200210</v>
      </c>
      <c r="K51" s="4">
        <f t="shared" ref="K51" si="237">LOG(J51,10)</f>
        <v>5.3014857656325978</v>
      </c>
      <c r="L51" s="4">
        <f t="shared" ref="L51" si="238">LOG(J51-J50,10)</f>
        <v>3.186391215695493</v>
      </c>
      <c r="M51" s="6">
        <f t="shared" ref="M51" si="239">J51-J50</f>
        <v>1536</v>
      </c>
      <c r="N51">
        <v>156363</v>
      </c>
      <c r="O51" s="4">
        <f t="shared" si="228"/>
        <v>5.1941339942681841</v>
      </c>
      <c r="P51" s="4">
        <f t="shared" si="229"/>
        <v>3.6119356250401227</v>
      </c>
      <c r="Q51" s="6">
        <f t="shared" si="230"/>
        <v>4092</v>
      </c>
      <c r="Z51" s="11">
        <v>10423</v>
      </c>
      <c r="AA51" s="4">
        <f t="shared" si="205"/>
        <v>4.0179927377664324</v>
      </c>
      <c r="AB51" s="4">
        <f t="shared" si="226"/>
        <v>1.5910646070264991</v>
      </c>
      <c r="AC51" s="6">
        <f t="shared" si="227"/>
        <v>39</v>
      </c>
    </row>
    <row r="52" spans="1:29" x14ac:dyDescent="0.25">
      <c r="A52">
        <v>51</v>
      </c>
      <c r="B52">
        <v>819805</v>
      </c>
      <c r="C52" s="4">
        <f t="shared" ref="C52" si="240">LOG(B52,10)</f>
        <v>5.9137105627555346</v>
      </c>
      <c r="D52" s="4">
        <f t="shared" ref="D52" si="241">LOG(B52-B51,10)</f>
        <v>4.4321030436983264</v>
      </c>
      <c r="E52" s="6">
        <f t="shared" ref="E52" si="242">B52-B51</f>
        <v>27046</v>
      </c>
      <c r="J52">
        <v>204178</v>
      </c>
      <c r="K52" s="4">
        <f t="shared" ref="K52" si="243">LOG(J52,10)</f>
        <v>5.3100089454231405</v>
      </c>
      <c r="L52" s="4">
        <f t="shared" ref="L52" si="244">LOG(J52-J51,10)</f>
        <v>3.5985716634821405</v>
      </c>
      <c r="M52" s="6">
        <f t="shared" ref="M52" si="245">J52-J51</f>
        <v>3968</v>
      </c>
      <c r="N52">
        <v>159516</v>
      </c>
      <c r="O52" s="4">
        <f t="shared" ref="O52" si="246">LOG(N52,10)</f>
        <v>5.2028042507988985</v>
      </c>
      <c r="P52" s="4">
        <f t="shared" ref="P52" si="247">LOG(N52-N51,10)</f>
        <v>3.4987239707479048</v>
      </c>
      <c r="Q52" s="6">
        <f t="shared" ref="Q52" si="248">N52-N51</f>
        <v>3153</v>
      </c>
      <c r="Z52" s="11">
        <v>10450</v>
      </c>
      <c r="AA52" s="4">
        <f t="shared" si="205"/>
        <v>4.019116290447073</v>
      </c>
      <c r="AB52" s="4">
        <f t="shared" si="226"/>
        <v>1.4313637641589871</v>
      </c>
      <c r="AC52" s="6">
        <f t="shared" si="227"/>
        <v>27</v>
      </c>
    </row>
    <row r="53" spans="1:29" x14ac:dyDescent="0.25">
      <c r="N53">
        <v>162488</v>
      </c>
      <c r="O53" s="4">
        <f t="shared" ref="O53" si="249">LOG(N53,10)</f>
        <v>5.2108212931535505</v>
      </c>
      <c r="P53" s="4">
        <f t="shared" ref="P53" si="250">LOG(N53-N52,10)</f>
        <v>3.4730488050885375</v>
      </c>
      <c r="Q53" s="6">
        <f t="shared" ref="Q53" si="251">N53-N52</f>
        <v>2972</v>
      </c>
      <c r="Z53" s="11">
        <v>10480</v>
      </c>
      <c r="AA53" s="4">
        <f t="shared" si="205"/>
        <v>4.0203612826477073</v>
      </c>
      <c r="AB53" s="4">
        <f t="shared" si="226"/>
        <v>1.4771212547196624</v>
      </c>
      <c r="AC53" s="6">
        <f t="shared" si="227"/>
        <v>30</v>
      </c>
    </row>
    <row r="54" spans="1:29" x14ac:dyDescent="0.25">
      <c r="N54">
        <v>165155</v>
      </c>
      <c r="O54" s="4">
        <f t="shared" ref="O54" si="252">LOG(N54,10)</f>
        <v>5.2178917263140745</v>
      </c>
      <c r="P54" s="4">
        <f t="shared" ref="P54" si="253">LOG(N54-N53,10)</f>
        <v>3.4260230156898759</v>
      </c>
      <c r="Q54" s="6">
        <f t="shared" ref="Q54" si="254">N54-N53</f>
        <v>2667</v>
      </c>
      <c r="Z54" s="11">
        <v>10512</v>
      </c>
      <c r="AA54" s="4">
        <f t="shared" si="205"/>
        <v>4.0216853522157052</v>
      </c>
      <c r="AB54" s="4">
        <f t="shared" si="226"/>
        <v>1.5051499783199058</v>
      </c>
      <c r="AC54" s="6">
        <f t="shared" si="227"/>
        <v>32</v>
      </c>
    </row>
    <row r="55" spans="1:29" x14ac:dyDescent="0.25">
      <c r="N55">
        <v>168941</v>
      </c>
      <c r="O55" s="4">
        <f t="shared" ref="O55" si="255">LOG(N55,10)</f>
        <v>5.2277350605415265</v>
      </c>
      <c r="P55" s="4">
        <f t="shared" ref="P55" si="256">LOG(N55-N54,10)</f>
        <v>3.5781806096277777</v>
      </c>
      <c r="Q55" s="6">
        <f t="shared" ref="Q55" si="257">N55-N54</f>
        <v>3786</v>
      </c>
    </row>
    <row r="56" spans="1:29" x14ac:dyDescent="0.25">
      <c r="N56">
        <v>172434</v>
      </c>
      <c r="O56" s="4">
        <f t="shared" ref="O56:O58" si="258">LOG(N56,10)</f>
        <v>5.2366229027678743</v>
      </c>
      <c r="P56" s="4">
        <f t="shared" ref="P56:P58" si="259">LOG(N56-N55,10)</f>
        <v>3.5431985856376462</v>
      </c>
      <c r="Q56" s="6">
        <f t="shared" ref="Q56:Q58" si="260">N56-N55</f>
        <v>3493</v>
      </c>
    </row>
    <row r="57" spans="1:29" x14ac:dyDescent="0.25">
      <c r="N57">
        <v>175925</v>
      </c>
      <c r="O57" s="4">
        <f t="shared" si="258"/>
        <v>5.2453275596994331</v>
      </c>
      <c r="P57" s="4">
        <f t="shared" si="259"/>
        <v>3.5429498488141786</v>
      </c>
      <c r="Q57" s="6">
        <f t="shared" si="260"/>
        <v>3491</v>
      </c>
    </row>
    <row r="58" spans="1:29" x14ac:dyDescent="0.25">
      <c r="N58">
        <v>178972</v>
      </c>
      <c r="O58" s="4">
        <f t="shared" si="258"/>
        <v>5.2527850913336742</v>
      </c>
      <c r="P58" s="4">
        <f t="shared" si="259"/>
        <v>3.4838724542226731</v>
      </c>
      <c r="Q58" s="6">
        <f t="shared" si="260"/>
        <v>3047</v>
      </c>
    </row>
    <row r="59" spans="1:29" x14ac:dyDescent="0.25">
      <c r="N59">
        <v>181228</v>
      </c>
      <c r="O59" s="4">
        <f t="shared" ref="O59" si="261">LOG(N59,10)</f>
        <v>5.2582252976788553</v>
      </c>
      <c r="P59" s="4">
        <f t="shared" ref="P59" si="262">LOG(N59-N58,10)</f>
        <v>3.3533390953113043</v>
      </c>
      <c r="Q59" s="6">
        <f t="shared" ref="Q59" si="263">N59-N58</f>
        <v>2256</v>
      </c>
    </row>
    <row r="60" spans="1:29" x14ac:dyDescent="0.25">
      <c r="N60">
        <v>183957</v>
      </c>
      <c r="O60" s="4">
        <f t="shared" ref="O60" si="264">LOG(N60,10)</f>
        <v>5.2647163184162986</v>
      </c>
      <c r="P60" s="4">
        <f t="shared" ref="P60" si="265">LOG(N60-N59,10)</f>
        <v>3.4360035356698964</v>
      </c>
      <c r="Q60" s="6">
        <f t="shared" ref="Q60" si="266">N60-N59</f>
        <v>2729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Plan1</vt:lpstr>
      <vt:lpstr>mortes</vt:lpstr>
      <vt:lpstr>Death Rate</vt:lpstr>
      <vt:lpstr>Death Var</vt:lpstr>
      <vt:lpstr>Cases 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</dc:creator>
  <cp:lastModifiedBy>Santiago, Octavio</cp:lastModifiedBy>
  <dcterms:created xsi:type="dcterms:W3CDTF">2020-03-21T20:39:01Z</dcterms:created>
  <dcterms:modified xsi:type="dcterms:W3CDTF">2020-05-20T10:56:26Z</dcterms:modified>
</cp:coreProperties>
</file>