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C629D1A7-3B7D-42CF-8201-2845E80160D5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Plan1" sheetId="1" r:id="rId1"/>
    <sheet name="mortes" sheetId="9" r:id="rId2"/>
    <sheet name="Death Rate" sheetId="3" r:id="rId3"/>
    <sheet name="Death Var" sheetId="8" r:id="rId4"/>
    <sheet name="Cases Var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9" i="1" l="1"/>
  <c r="D319" i="1"/>
  <c r="J319" i="1"/>
  <c r="C189" i="1"/>
  <c r="D189" i="1"/>
  <c r="J189" i="1"/>
  <c r="C129" i="1"/>
  <c r="D129" i="1"/>
  <c r="J129" i="1"/>
  <c r="C69" i="1"/>
  <c r="D69" i="1"/>
  <c r="J69" i="1"/>
  <c r="C237" i="1"/>
  <c r="D237" i="1"/>
  <c r="H237" i="1"/>
  <c r="J237" i="1"/>
  <c r="J226" i="9" l="1"/>
  <c r="D226" i="9"/>
  <c r="C226" i="9"/>
  <c r="J225" i="9"/>
  <c r="D225" i="9"/>
  <c r="C225" i="9"/>
  <c r="J224" i="9"/>
  <c r="D224" i="9"/>
  <c r="C224" i="9"/>
  <c r="J223" i="9"/>
  <c r="D223" i="9"/>
  <c r="C223" i="9"/>
  <c r="J222" i="9"/>
  <c r="D222" i="9"/>
  <c r="C222" i="9"/>
  <c r="J221" i="9"/>
  <c r="D221" i="9"/>
  <c r="C221" i="9"/>
  <c r="J220" i="9"/>
  <c r="D220" i="9"/>
  <c r="C220" i="9"/>
  <c r="J219" i="9"/>
  <c r="D219" i="9"/>
  <c r="C219" i="9"/>
  <c r="J218" i="9"/>
  <c r="D218" i="9"/>
  <c r="C218" i="9"/>
  <c r="J217" i="9"/>
  <c r="D217" i="9"/>
  <c r="C217" i="9"/>
  <c r="J216" i="9"/>
  <c r="D216" i="9"/>
  <c r="C216" i="9"/>
  <c r="J215" i="9"/>
  <c r="D215" i="9"/>
  <c r="C215" i="9"/>
  <c r="J214" i="9"/>
  <c r="D214" i="9"/>
  <c r="C214" i="9"/>
  <c r="J213" i="9"/>
  <c r="D213" i="9"/>
  <c r="C213" i="9"/>
  <c r="J212" i="9"/>
  <c r="D212" i="9"/>
  <c r="C212" i="9"/>
  <c r="J211" i="9"/>
  <c r="D211" i="9"/>
  <c r="C211" i="9"/>
  <c r="J210" i="9"/>
  <c r="D210" i="9"/>
  <c r="C210" i="9"/>
  <c r="J209" i="9"/>
  <c r="D209" i="9"/>
  <c r="C209" i="9"/>
  <c r="J208" i="9"/>
  <c r="D208" i="9"/>
  <c r="C208" i="9"/>
  <c r="J207" i="9"/>
  <c r="D207" i="9"/>
  <c r="C207" i="9"/>
  <c r="J206" i="9"/>
  <c r="D206" i="9"/>
  <c r="C206" i="9"/>
  <c r="J205" i="9"/>
  <c r="D205" i="9"/>
  <c r="C205" i="9"/>
  <c r="J204" i="9"/>
  <c r="D204" i="9"/>
  <c r="C204" i="9"/>
  <c r="J203" i="9"/>
  <c r="D203" i="9"/>
  <c r="C203" i="9"/>
  <c r="J202" i="9"/>
  <c r="D202" i="9"/>
  <c r="C202" i="9"/>
  <c r="J201" i="9"/>
  <c r="D201" i="9"/>
  <c r="C201" i="9"/>
  <c r="J200" i="9"/>
  <c r="D200" i="9"/>
  <c r="C200" i="9"/>
  <c r="J199" i="9"/>
  <c r="D199" i="9"/>
  <c r="C199" i="9"/>
  <c r="J198" i="9"/>
  <c r="D198" i="9"/>
  <c r="C198" i="9"/>
  <c r="J197" i="9"/>
  <c r="D197" i="9"/>
  <c r="C197" i="9"/>
  <c r="J196" i="9"/>
  <c r="D196" i="9"/>
  <c r="C196" i="9"/>
  <c r="J195" i="9"/>
  <c r="D195" i="9"/>
  <c r="C195" i="9"/>
  <c r="J194" i="9"/>
  <c r="D194" i="9"/>
  <c r="C194" i="9"/>
  <c r="J193" i="9"/>
  <c r="D193" i="9"/>
  <c r="C193" i="9"/>
  <c r="J192" i="9"/>
  <c r="D192" i="9"/>
  <c r="C192" i="9"/>
  <c r="J191" i="9"/>
  <c r="D191" i="9"/>
  <c r="C191" i="9"/>
  <c r="J190" i="9"/>
  <c r="D190" i="9"/>
  <c r="C190" i="9"/>
  <c r="J189" i="9"/>
  <c r="D189" i="9"/>
  <c r="C189" i="9"/>
  <c r="J188" i="9"/>
  <c r="D188" i="9"/>
  <c r="C188" i="9"/>
  <c r="J187" i="9"/>
  <c r="D187" i="9"/>
  <c r="C187" i="9"/>
  <c r="J186" i="9"/>
  <c r="D186" i="9"/>
  <c r="C186" i="9"/>
  <c r="J185" i="9"/>
  <c r="D185" i="9"/>
  <c r="C185" i="9"/>
  <c r="J184" i="9"/>
  <c r="D184" i="9"/>
  <c r="C184" i="9"/>
  <c r="J183" i="9"/>
  <c r="H183" i="9"/>
  <c r="D183" i="9"/>
  <c r="C183" i="9"/>
  <c r="J182" i="9"/>
  <c r="H182" i="9"/>
  <c r="D182" i="9"/>
  <c r="C182" i="9"/>
  <c r="J181" i="9"/>
  <c r="H181" i="9"/>
  <c r="D181" i="9"/>
  <c r="C181" i="9"/>
  <c r="J180" i="9"/>
  <c r="H180" i="9"/>
  <c r="D180" i="9"/>
  <c r="C180" i="9"/>
  <c r="J179" i="9"/>
  <c r="H179" i="9"/>
  <c r="D179" i="9"/>
  <c r="C179" i="9"/>
  <c r="J178" i="9"/>
  <c r="H178" i="9"/>
  <c r="D178" i="9"/>
  <c r="C178" i="9"/>
  <c r="J177" i="9"/>
  <c r="H177" i="9"/>
  <c r="D177" i="9"/>
  <c r="C177" i="9"/>
  <c r="J176" i="9"/>
  <c r="H176" i="9"/>
  <c r="D176" i="9"/>
  <c r="C176" i="9"/>
  <c r="J175" i="9"/>
  <c r="H175" i="9"/>
  <c r="D175" i="9"/>
  <c r="C175" i="9"/>
  <c r="J174" i="9"/>
  <c r="H174" i="9"/>
  <c r="D174" i="9"/>
  <c r="C174" i="9"/>
  <c r="J173" i="9"/>
  <c r="H173" i="9"/>
  <c r="D173" i="9"/>
  <c r="C173" i="9"/>
  <c r="J172" i="9"/>
  <c r="H172" i="9"/>
  <c r="D172" i="9"/>
  <c r="C172" i="9"/>
  <c r="J171" i="9"/>
  <c r="H171" i="9"/>
  <c r="D171" i="9"/>
  <c r="C171" i="9"/>
  <c r="J170" i="9"/>
  <c r="H170" i="9"/>
  <c r="D170" i="9"/>
  <c r="C170" i="9"/>
  <c r="J169" i="9"/>
  <c r="H169" i="9"/>
  <c r="D169" i="9"/>
  <c r="C169" i="9"/>
  <c r="J168" i="9"/>
  <c r="H168" i="9"/>
  <c r="D168" i="9"/>
  <c r="C168" i="9"/>
  <c r="J167" i="9"/>
  <c r="H167" i="9"/>
  <c r="D167" i="9"/>
  <c r="C167" i="9"/>
  <c r="J166" i="9"/>
  <c r="H166" i="9"/>
  <c r="D166" i="9"/>
  <c r="C166" i="9"/>
  <c r="J165" i="9"/>
  <c r="H165" i="9"/>
  <c r="D165" i="9"/>
  <c r="C165" i="9"/>
  <c r="J164" i="9"/>
  <c r="H164" i="9"/>
  <c r="D164" i="9"/>
  <c r="C164" i="9"/>
  <c r="J163" i="9"/>
  <c r="H163" i="9"/>
  <c r="D163" i="9"/>
  <c r="C163" i="9"/>
  <c r="J162" i="9"/>
  <c r="H162" i="9"/>
  <c r="D162" i="9"/>
  <c r="C162" i="9"/>
  <c r="J161" i="9"/>
  <c r="H161" i="9"/>
  <c r="D161" i="9"/>
  <c r="C161" i="9"/>
  <c r="J160" i="9"/>
  <c r="H160" i="9"/>
  <c r="D160" i="9"/>
  <c r="C160" i="9"/>
  <c r="J159" i="9"/>
  <c r="H159" i="9"/>
  <c r="D159" i="9"/>
  <c r="C159" i="9"/>
  <c r="J158" i="9"/>
  <c r="H158" i="9"/>
  <c r="D158" i="9"/>
  <c r="C158" i="9"/>
  <c r="J157" i="9"/>
  <c r="H157" i="9"/>
  <c r="D157" i="9"/>
  <c r="C157" i="9"/>
  <c r="J156" i="9"/>
  <c r="H156" i="9"/>
  <c r="D156" i="9"/>
  <c r="C156" i="9"/>
  <c r="J155" i="9"/>
  <c r="H155" i="9"/>
  <c r="D155" i="9"/>
  <c r="C155" i="9"/>
  <c r="J154" i="9"/>
  <c r="H154" i="9"/>
  <c r="D154" i="9"/>
  <c r="C154" i="9"/>
  <c r="J153" i="9"/>
  <c r="H153" i="9"/>
  <c r="D153" i="9"/>
  <c r="C153" i="9"/>
  <c r="J152" i="9"/>
  <c r="H152" i="9"/>
  <c r="D152" i="9"/>
  <c r="C152" i="9"/>
  <c r="J151" i="9"/>
  <c r="H151" i="9"/>
  <c r="D151" i="9"/>
  <c r="J150" i="9"/>
  <c r="D150" i="9"/>
  <c r="C150" i="9"/>
  <c r="J149" i="9"/>
  <c r="D149" i="9"/>
  <c r="C149" i="9"/>
  <c r="J148" i="9"/>
  <c r="D148" i="9"/>
  <c r="C148" i="9"/>
  <c r="J147" i="9"/>
  <c r="D147" i="9"/>
  <c r="C147" i="9"/>
  <c r="J146" i="9"/>
  <c r="D146" i="9"/>
  <c r="C146" i="9"/>
  <c r="J145" i="9"/>
  <c r="D145" i="9"/>
  <c r="C145" i="9"/>
  <c r="J144" i="9"/>
  <c r="D144" i="9"/>
  <c r="C144" i="9"/>
  <c r="J143" i="9"/>
  <c r="D143" i="9"/>
  <c r="C143" i="9"/>
  <c r="J142" i="9"/>
  <c r="D142" i="9"/>
  <c r="C142" i="9"/>
  <c r="J141" i="9"/>
  <c r="D141" i="9"/>
  <c r="C141" i="9"/>
  <c r="J140" i="9"/>
  <c r="D140" i="9"/>
  <c r="C140" i="9"/>
  <c r="J139" i="9"/>
  <c r="D139" i="9"/>
  <c r="C139" i="9"/>
  <c r="J138" i="9"/>
  <c r="D138" i="9"/>
  <c r="C138" i="9"/>
  <c r="J137" i="9"/>
  <c r="D137" i="9"/>
  <c r="C137" i="9"/>
  <c r="J136" i="9"/>
  <c r="D136" i="9"/>
  <c r="C136" i="9"/>
  <c r="J135" i="9"/>
  <c r="D135" i="9"/>
  <c r="C135" i="9"/>
  <c r="J134" i="9"/>
  <c r="D134" i="9"/>
  <c r="C134" i="9"/>
  <c r="J133" i="9"/>
  <c r="D133" i="9"/>
  <c r="C133" i="9"/>
  <c r="J132" i="9"/>
  <c r="D132" i="9"/>
  <c r="C132" i="9"/>
  <c r="J131" i="9"/>
  <c r="D131" i="9"/>
  <c r="C131" i="9"/>
  <c r="J130" i="9"/>
  <c r="D130" i="9"/>
  <c r="C130" i="9"/>
  <c r="J129" i="9"/>
  <c r="D129" i="9"/>
  <c r="C129" i="9"/>
  <c r="J128" i="9"/>
  <c r="D128" i="9"/>
  <c r="C128" i="9"/>
  <c r="J127" i="9"/>
  <c r="D127" i="9"/>
  <c r="C127" i="9"/>
  <c r="J126" i="9"/>
  <c r="D126" i="9"/>
  <c r="C126" i="9"/>
  <c r="J125" i="9"/>
  <c r="D125" i="9"/>
  <c r="C125" i="9"/>
  <c r="J124" i="9"/>
  <c r="D124" i="9"/>
  <c r="C124" i="9"/>
  <c r="J123" i="9"/>
  <c r="D123" i="9"/>
  <c r="C123" i="9"/>
  <c r="J122" i="9"/>
  <c r="D122" i="9"/>
  <c r="C122" i="9"/>
  <c r="J121" i="9"/>
  <c r="D121" i="9"/>
  <c r="C121" i="9"/>
  <c r="J120" i="9"/>
  <c r="D120" i="9"/>
  <c r="C120" i="9"/>
  <c r="J119" i="9"/>
  <c r="D119" i="9"/>
  <c r="C119" i="9"/>
  <c r="J118" i="9"/>
  <c r="D118" i="9"/>
  <c r="C118" i="9"/>
  <c r="J117" i="9"/>
  <c r="D117" i="9"/>
  <c r="C117" i="9"/>
  <c r="J116" i="9"/>
  <c r="D116" i="9"/>
  <c r="C116" i="9"/>
  <c r="J115" i="9"/>
  <c r="D115" i="9"/>
  <c r="C115" i="9"/>
  <c r="J114" i="9"/>
  <c r="D114" i="9"/>
  <c r="C114" i="9"/>
  <c r="J113" i="9"/>
  <c r="D113" i="9"/>
  <c r="C113" i="9"/>
  <c r="J112" i="9"/>
  <c r="D112" i="9"/>
  <c r="C112" i="9"/>
  <c r="J111" i="9"/>
  <c r="D111" i="9"/>
  <c r="C111" i="9"/>
  <c r="J110" i="9"/>
  <c r="D110" i="9"/>
  <c r="C110" i="9"/>
  <c r="J109" i="9"/>
  <c r="D109" i="9"/>
  <c r="C109" i="9"/>
  <c r="J108" i="9"/>
  <c r="D108" i="9"/>
  <c r="C108" i="9"/>
  <c r="J107" i="9"/>
  <c r="D107" i="9"/>
  <c r="C107" i="9"/>
  <c r="J106" i="9"/>
  <c r="D106" i="9"/>
  <c r="C106" i="9"/>
  <c r="J105" i="9"/>
  <c r="D105" i="9"/>
  <c r="C105" i="9"/>
  <c r="J104" i="9"/>
  <c r="D104" i="9"/>
  <c r="C104" i="9"/>
  <c r="J103" i="9"/>
  <c r="D103" i="9"/>
  <c r="J102" i="9"/>
  <c r="D102" i="9"/>
  <c r="C102" i="9"/>
  <c r="J101" i="9"/>
  <c r="D101" i="9"/>
  <c r="C101" i="9"/>
  <c r="J100" i="9"/>
  <c r="D100" i="9"/>
  <c r="C100" i="9"/>
  <c r="J99" i="9"/>
  <c r="D99" i="9"/>
  <c r="C99" i="9"/>
  <c r="J98" i="9"/>
  <c r="D98" i="9"/>
  <c r="C98" i="9"/>
  <c r="J97" i="9"/>
  <c r="H97" i="9"/>
  <c r="D97" i="9"/>
  <c r="C97" i="9"/>
  <c r="J96" i="9"/>
  <c r="H96" i="9"/>
  <c r="D96" i="9"/>
  <c r="C96" i="9"/>
  <c r="J95" i="9"/>
  <c r="D95" i="9"/>
  <c r="C95" i="9"/>
  <c r="J94" i="9"/>
  <c r="D94" i="9"/>
  <c r="C94" i="9"/>
  <c r="J93" i="9"/>
  <c r="H93" i="9"/>
  <c r="D93" i="9"/>
  <c r="C93" i="9"/>
  <c r="J92" i="9"/>
  <c r="H92" i="9"/>
  <c r="D92" i="9"/>
  <c r="C92" i="9"/>
  <c r="J91" i="9"/>
  <c r="H91" i="9"/>
  <c r="D91" i="9"/>
  <c r="C91" i="9"/>
  <c r="J90" i="9"/>
  <c r="H90" i="9"/>
  <c r="D90" i="9"/>
  <c r="C90" i="9"/>
  <c r="J89" i="9"/>
  <c r="D89" i="9"/>
  <c r="C89" i="9"/>
  <c r="J88" i="9"/>
  <c r="D88" i="9"/>
  <c r="C88" i="9"/>
  <c r="J87" i="9"/>
  <c r="H87" i="9"/>
  <c r="D87" i="9"/>
  <c r="C87" i="9"/>
  <c r="J86" i="9"/>
  <c r="H86" i="9"/>
  <c r="D86" i="9"/>
  <c r="C86" i="9"/>
  <c r="J85" i="9"/>
  <c r="D85" i="9"/>
  <c r="C85" i="9"/>
  <c r="J84" i="9"/>
  <c r="H84" i="9"/>
  <c r="D84" i="9"/>
  <c r="C84" i="9"/>
  <c r="J83" i="9"/>
  <c r="H83" i="9"/>
  <c r="D83" i="9"/>
  <c r="C83" i="9"/>
  <c r="J82" i="9"/>
  <c r="H82" i="9"/>
  <c r="D82" i="9"/>
  <c r="C82" i="9"/>
  <c r="J81" i="9"/>
  <c r="H81" i="9"/>
  <c r="D81" i="9"/>
  <c r="C81" i="9"/>
  <c r="J80" i="9"/>
  <c r="H80" i="9"/>
  <c r="D80" i="9"/>
  <c r="C80" i="9"/>
  <c r="J79" i="9"/>
  <c r="H79" i="9"/>
  <c r="D79" i="9"/>
  <c r="C79" i="9"/>
  <c r="J78" i="9"/>
  <c r="H78" i="9"/>
  <c r="D78" i="9"/>
  <c r="C78" i="9"/>
  <c r="J77" i="9"/>
  <c r="H77" i="9"/>
  <c r="D77" i="9"/>
  <c r="C77" i="9"/>
  <c r="J76" i="9"/>
  <c r="H76" i="9"/>
  <c r="D76" i="9"/>
  <c r="C76" i="9"/>
  <c r="J75" i="9"/>
  <c r="H75" i="9"/>
  <c r="D75" i="9"/>
  <c r="C75" i="9"/>
  <c r="J74" i="9"/>
  <c r="H74" i="9"/>
  <c r="D74" i="9"/>
  <c r="C74" i="9"/>
  <c r="J73" i="9"/>
  <c r="H73" i="9"/>
  <c r="D73" i="9"/>
  <c r="C73" i="9"/>
  <c r="J72" i="9"/>
  <c r="H72" i="9"/>
  <c r="D72" i="9"/>
  <c r="C72" i="9"/>
  <c r="J71" i="9"/>
  <c r="H71" i="9"/>
  <c r="D71" i="9"/>
  <c r="C71" i="9"/>
  <c r="J70" i="9"/>
  <c r="H70" i="9"/>
  <c r="D70" i="9"/>
  <c r="C70" i="9"/>
  <c r="J69" i="9"/>
  <c r="H69" i="9"/>
  <c r="D69" i="9"/>
  <c r="C69" i="9"/>
  <c r="J68" i="9"/>
  <c r="H68" i="9"/>
  <c r="D68" i="9"/>
  <c r="C68" i="9"/>
  <c r="J67" i="9"/>
  <c r="H67" i="9"/>
  <c r="D67" i="9"/>
  <c r="C67" i="9"/>
  <c r="J66" i="9"/>
  <c r="H66" i="9"/>
  <c r="D66" i="9"/>
  <c r="C66" i="9"/>
  <c r="J65" i="9"/>
  <c r="H65" i="9"/>
  <c r="D65" i="9"/>
  <c r="C65" i="9"/>
  <c r="J64" i="9"/>
  <c r="H64" i="9"/>
  <c r="D64" i="9"/>
  <c r="C64" i="9"/>
  <c r="J63" i="9"/>
  <c r="H63" i="9"/>
  <c r="D63" i="9"/>
  <c r="C63" i="9"/>
  <c r="J62" i="9"/>
  <c r="H62" i="9"/>
  <c r="D62" i="9"/>
  <c r="C62" i="9"/>
  <c r="J61" i="9"/>
  <c r="H61" i="9"/>
  <c r="D61" i="9"/>
  <c r="C61" i="9"/>
  <c r="J60" i="9"/>
  <c r="H60" i="9"/>
  <c r="D60" i="9"/>
  <c r="C60" i="9"/>
  <c r="J59" i="9"/>
  <c r="H59" i="9"/>
  <c r="D59" i="9"/>
  <c r="J58" i="9"/>
  <c r="D58" i="9"/>
  <c r="C58" i="9"/>
  <c r="J57" i="9"/>
  <c r="D57" i="9"/>
  <c r="C57" i="9"/>
  <c r="J56" i="9"/>
  <c r="D56" i="9"/>
  <c r="C56" i="9"/>
  <c r="J55" i="9"/>
  <c r="D55" i="9"/>
  <c r="C55" i="9"/>
  <c r="J54" i="9"/>
  <c r="D54" i="9"/>
  <c r="C54" i="9"/>
  <c r="J53" i="9"/>
  <c r="H53" i="9"/>
  <c r="D53" i="9"/>
  <c r="C53" i="9"/>
  <c r="J52" i="9"/>
  <c r="H52" i="9"/>
  <c r="D52" i="9"/>
  <c r="C52" i="9"/>
  <c r="J51" i="9"/>
  <c r="D51" i="9"/>
  <c r="C51" i="9"/>
  <c r="J50" i="9"/>
  <c r="D50" i="9"/>
  <c r="C50" i="9"/>
  <c r="J49" i="9"/>
  <c r="H49" i="9"/>
  <c r="D49" i="9"/>
  <c r="C49" i="9"/>
  <c r="J48" i="9"/>
  <c r="H48" i="9"/>
  <c r="D48" i="9"/>
  <c r="C48" i="9"/>
  <c r="J47" i="9"/>
  <c r="H47" i="9"/>
  <c r="D47" i="9"/>
  <c r="C47" i="9"/>
  <c r="J46" i="9"/>
  <c r="D46" i="9"/>
  <c r="C46" i="9"/>
  <c r="J45" i="9"/>
  <c r="D45" i="9"/>
  <c r="C45" i="9"/>
  <c r="J44" i="9"/>
  <c r="D44" i="9"/>
  <c r="C44" i="9"/>
  <c r="J43" i="9"/>
  <c r="H43" i="9"/>
  <c r="D43" i="9"/>
  <c r="C43" i="9"/>
  <c r="J42" i="9"/>
  <c r="D42" i="9"/>
  <c r="C42" i="9"/>
  <c r="J41" i="9"/>
  <c r="D41" i="9"/>
  <c r="C41" i="9"/>
  <c r="J40" i="9"/>
  <c r="H40" i="9"/>
  <c r="D40" i="9"/>
  <c r="C40" i="9"/>
  <c r="J39" i="9"/>
  <c r="H39" i="9"/>
  <c r="D39" i="9"/>
  <c r="C39" i="9"/>
  <c r="J38" i="9"/>
  <c r="H38" i="9"/>
  <c r="D38" i="9"/>
  <c r="C38" i="9"/>
  <c r="J37" i="9"/>
  <c r="H37" i="9"/>
  <c r="D37" i="9"/>
  <c r="C37" i="9"/>
  <c r="J36" i="9"/>
  <c r="H36" i="9"/>
  <c r="D36" i="9"/>
  <c r="C36" i="9"/>
  <c r="J35" i="9"/>
  <c r="H35" i="9"/>
  <c r="D35" i="9"/>
  <c r="C35" i="9"/>
  <c r="J34" i="9"/>
  <c r="H34" i="9"/>
  <c r="D34" i="9"/>
  <c r="C34" i="9"/>
  <c r="J33" i="9"/>
  <c r="H33" i="9"/>
  <c r="D33" i="9"/>
  <c r="C33" i="9"/>
  <c r="J32" i="9"/>
  <c r="H32" i="9"/>
  <c r="D32" i="9"/>
  <c r="C32" i="9"/>
  <c r="J31" i="9"/>
  <c r="H31" i="9"/>
  <c r="D31" i="9"/>
  <c r="C31" i="9"/>
  <c r="J30" i="9"/>
  <c r="H30" i="9"/>
  <c r="D30" i="9"/>
  <c r="C30" i="9"/>
  <c r="J29" i="9"/>
  <c r="H29" i="9"/>
  <c r="D29" i="9"/>
  <c r="C29" i="9"/>
  <c r="J28" i="9"/>
  <c r="H28" i="9"/>
  <c r="D28" i="9"/>
  <c r="C28" i="9"/>
  <c r="J27" i="9"/>
  <c r="H27" i="9"/>
  <c r="D27" i="9"/>
  <c r="C27" i="9"/>
  <c r="J26" i="9"/>
  <c r="H26" i="9"/>
  <c r="D26" i="9"/>
  <c r="C26" i="9"/>
  <c r="J25" i="9"/>
  <c r="H25" i="9"/>
  <c r="D25" i="9"/>
  <c r="C25" i="9"/>
  <c r="J24" i="9"/>
  <c r="H24" i="9"/>
  <c r="D24" i="9"/>
  <c r="C24" i="9"/>
  <c r="J23" i="9"/>
  <c r="H23" i="9"/>
  <c r="D23" i="9"/>
  <c r="C23" i="9"/>
  <c r="J22" i="9"/>
  <c r="H22" i="9"/>
  <c r="D22" i="9"/>
  <c r="C22" i="9"/>
  <c r="J21" i="9"/>
  <c r="H21" i="9"/>
  <c r="D21" i="9"/>
  <c r="C21" i="9"/>
  <c r="J20" i="9"/>
  <c r="H20" i="9"/>
  <c r="D20" i="9"/>
  <c r="C20" i="9"/>
  <c r="J19" i="9"/>
  <c r="H19" i="9"/>
  <c r="D19" i="9"/>
  <c r="C19" i="9"/>
  <c r="J18" i="9"/>
  <c r="H18" i="9"/>
  <c r="D18" i="9"/>
  <c r="C18" i="9"/>
  <c r="J17" i="9"/>
  <c r="H17" i="9"/>
  <c r="D17" i="9"/>
  <c r="C17" i="9"/>
  <c r="J16" i="9"/>
  <c r="H16" i="9"/>
  <c r="D16" i="9"/>
  <c r="C16" i="9"/>
  <c r="J15" i="9"/>
  <c r="H15" i="9"/>
  <c r="D15" i="9"/>
  <c r="C15" i="9"/>
  <c r="J14" i="9"/>
  <c r="H14" i="9"/>
  <c r="D14" i="9"/>
  <c r="C14" i="9"/>
  <c r="J13" i="9"/>
  <c r="H13" i="9"/>
  <c r="D13" i="9"/>
  <c r="C13" i="9"/>
  <c r="J12" i="9"/>
  <c r="H12" i="9"/>
  <c r="D12" i="9"/>
  <c r="C12" i="9"/>
  <c r="J11" i="9"/>
  <c r="H11" i="9"/>
  <c r="D11" i="9"/>
  <c r="C11" i="9"/>
  <c r="J10" i="9"/>
  <c r="H10" i="9"/>
  <c r="D10" i="9"/>
  <c r="C10" i="9"/>
  <c r="J9" i="9"/>
  <c r="H9" i="9"/>
  <c r="D9" i="9"/>
  <c r="C9" i="9"/>
  <c r="J8" i="9"/>
  <c r="H8" i="9"/>
  <c r="D8" i="9"/>
  <c r="C8" i="9"/>
  <c r="J7" i="9"/>
  <c r="H7" i="9"/>
  <c r="D7" i="9"/>
  <c r="C7" i="9"/>
  <c r="J6" i="9"/>
  <c r="H6" i="9"/>
  <c r="D6" i="9"/>
  <c r="C6" i="9"/>
  <c r="J5" i="9"/>
  <c r="H5" i="9"/>
  <c r="D5" i="9"/>
  <c r="C5" i="9"/>
  <c r="J4" i="9"/>
  <c r="H4" i="9"/>
  <c r="D4" i="9"/>
  <c r="C4" i="9"/>
  <c r="J3" i="9"/>
  <c r="H3" i="9"/>
  <c r="D3" i="9"/>
  <c r="C3" i="9"/>
  <c r="J2" i="9"/>
  <c r="H2" i="9"/>
  <c r="D2" i="9"/>
  <c r="C318" i="1" l="1"/>
  <c r="D318" i="1"/>
  <c r="J318" i="1"/>
  <c r="C188" i="1"/>
  <c r="D188" i="1"/>
  <c r="J188" i="1"/>
  <c r="C128" i="1"/>
  <c r="D128" i="1"/>
  <c r="J128" i="1"/>
  <c r="C68" i="1"/>
  <c r="D68" i="1"/>
  <c r="J68" i="1"/>
  <c r="C236" i="1"/>
  <c r="D236" i="1"/>
  <c r="H236" i="1"/>
  <c r="J236" i="1"/>
  <c r="C67" i="1" l="1"/>
  <c r="D67" i="1"/>
  <c r="J67" i="1"/>
  <c r="C127" i="1"/>
  <c r="D127" i="1"/>
  <c r="J127" i="1"/>
  <c r="C187" i="1"/>
  <c r="D187" i="1"/>
  <c r="J187" i="1"/>
  <c r="C317" i="1"/>
  <c r="D317" i="1"/>
  <c r="J317" i="1"/>
  <c r="C235" i="1"/>
  <c r="D235" i="1"/>
  <c r="H235" i="1"/>
  <c r="J235" i="1"/>
  <c r="C316" i="1" l="1"/>
  <c r="D316" i="1"/>
  <c r="J316" i="1"/>
  <c r="C186" i="1"/>
  <c r="D186" i="1"/>
  <c r="J186" i="1"/>
  <c r="C126" i="1"/>
  <c r="D126" i="1"/>
  <c r="J126" i="1"/>
  <c r="H234" i="1"/>
  <c r="C234" i="1"/>
  <c r="D234" i="1"/>
  <c r="J234" i="1"/>
  <c r="C66" i="1"/>
  <c r="D66" i="1"/>
  <c r="J66" i="1"/>
  <c r="C63" i="1" l="1"/>
  <c r="D63" i="1"/>
  <c r="H63" i="1"/>
  <c r="J63" i="1"/>
  <c r="C64" i="1"/>
  <c r="D64" i="1"/>
  <c r="J64" i="1"/>
  <c r="C65" i="1"/>
  <c r="D65" i="1"/>
  <c r="J65" i="1"/>
  <c r="C123" i="1"/>
  <c r="D123" i="1"/>
  <c r="H123" i="1"/>
  <c r="J123" i="1"/>
  <c r="C124" i="1"/>
  <c r="D124" i="1"/>
  <c r="J124" i="1"/>
  <c r="C125" i="1"/>
  <c r="D125" i="1"/>
  <c r="J125" i="1"/>
  <c r="C183" i="1"/>
  <c r="D183" i="1"/>
  <c r="J183" i="1"/>
  <c r="C184" i="1"/>
  <c r="D184" i="1"/>
  <c r="J184" i="1"/>
  <c r="C185" i="1"/>
  <c r="D185" i="1"/>
  <c r="J185" i="1"/>
  <c r="C313" i="1"/>
  <c r="D313" i="1"/>
  <c r="J313" i="1"/>
  <c r="C314" i="1"/>
  <c r="D314" i="1"/>
  <c r="J314" i="1"/>
  <c r="C315" i="1"/>
  <c r="D315" i="1"/>
  <c r="J315" i="1"/>
  <c r="C231" i="1"/>
  <c r="D231" i="1"/>
  <c r="H231" i="1"/>
  <c r="J231" i="1"/>
  <c r="C232" i="1"/>
  <c r="D232" i="1"/>
  <c r="H232" i="1"/>
  <c r="J232" i="1"/>
  <c r="C233" i="1"/>
  <c r="D233" i="1"/>
  <c r="H233" i="1"/>
  <c r="J233" i="1"/>
  <c r="C312" i="1" l="1"/>
  <c r="D312" i="1"/>
  <c r="J312" i="1"/>
  <c r="C230" i="1"/>
  <c r="D230" i="1"/>
  <c r="H230" i="1"/>
  <c r="J230" i="1"/>
  <c r="C182" i="1"/>
  <c r="D182" i="1"/>
  <c r="J182" i="1"/>
  <c r="C122" i="1"/>
  <c r="D122" i="1"/>
  <c r="H122" i="1"/>
  <c r="J122" i="1"/>
  <c r="H62" i="1"/>
  <c r="J62" i="1"/>
  <c r="C62" i="1"/>
  <c r="D62" i="1"/>
  <c r="J311" i="1" l="1"/>
  <c r="C311" i="1"/>
  <c r="D311" i="1"/>
  <c r="C181" i="1"/>
  <c r="D181" i="1"/>
  <c r="J181" i="1"/>
  <c r="C121" i="1"/>
  <c r="D121" i="1"/>
  <c r="J121" i="1"/>
  <c r="C61" i="1"/>
  <c r="D61" i="1"/>
  <c r="J61" i="1"/>
  <c r="C229" i="1"/>
  <c r="D229" i="1"/>
  <c r="H229" i="1"/>
  <c r="J229" i="1"/>
  <c r="C344" i="1" l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43" i="1"/>
  <c r="J344" i="1"/>
  <c r="J345" i="1"/>
  <c r="J346" i="1"/>
  <c r="D343" i="1"/>
  <c r="C343" i="1"/>
  <c r="D342" i="1"/>
  <c r="J271" i="1" l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264" i="1"/>
  <c r="J265" i="1"/>
  <c r="J266" i="1"/>
  <c r="J267" i="1"/>
  <c r="J268" i="1"/>
  <c r="J269" i="1"/>
  <c r="J270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71" i="1"/>
  <c r="J7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" i="1"/>
  <c r="W49" i="6" l="1"/>
  <c r="X49" i="6"/>
  <c r="Y49" i="6"/>
  <c r="G39" i="6"/>
  <c r="H39" i="6"/>
  <c r="I39" i="6"/>
  <c r="K52" i="6"/>
  <c r="L52" i="6"/>
  <c r="M52" i="6"/>
  <c r="C52" i="6"/>
  <c r="D52" i="6"/>
  <c r="E52" i="6"/>
  <c r="O60" i="6"/>
  <c r="P60" i="6"/>
  <c r="Q60" i="6"/>
  <c r="C60" i="1"/>
  <c r="D60" i="1"/>
  <c r="C120" i="1"/>
  <c r="D120" i="1"/>
  <c r="C180" i="1"/>
  <c r="D180" i="1"/>
  <c r="C310" i="1"/>
  <c r="D310" i="1"/>
  <c r="C228" i="1"/>
  <c r="D228" i="1"/>
  <c r="H228" i="1"/>
  <c r="O59" i="6" l="1"/>
  <c r="P59" i="6"/>
  <c r="Q59" i="6"/>
  <c r="C51" i="6"/>
  <c r="D51" i="6"/>
  <c r="E51" i="6"/>
  <c r="K51" i="6"/>
  <c r="L51" i="6"/>
  <c r="M51" i="6"/>
  <c r="G38" i="6"/>
  <c r="H38" i="6"/>
  <c r="I38" i="6"/>
  <c r="W48" i="6"/>
  <c r="X48" i="6"/>
  <c r="Y48" i="6"/>
  <c r="C309" i="1"/>
  <c r="D309" i="1"/>
  <c r="C179" i="1"/>
  <c r="D179" i="1"/>
  <c r="C119" i="1"/>
  <c r="D119" i="1"/>
  <c r="H119" i="1"/>
  <c r="H59" i="1"/>
  <c r="C59" i="1"/>
  <c r="D59" i="1"/>
  <c r="C227" i="1"/>
  <c r="D227" i="1"/>
  <c r="H227" i="1"/>
  <c r="W45" i="6" l="1"/>
  <c r="X45" i="6"/>
  <c r="Y45" i="6"/>
  <c r="W46" i="6"/>
  <c r="X46" i="6"/>
  <c r="Y46" i="6"/>
  <c r="W47" i="6"/>
  <c r="X47" i="6"/>
  <c r="Y47" i="6"/>
  <c r="C307" i="1"/>
  <c r="D307" i="1"/>
  <c r="C308" i="1"/>
  <c r="D308" i="1"/>
  <c r="K48" i="6"/>
  <c r="L48" i="6"/>
  <c r="M48" i="6"/>
  <c r="K49" i="6"/>
  <c r="L49" i="6"/>
  <c r="M49" i="6"/>
  <c r="K50" i="6"/>
  <c r="L50" i="6"/>
  <c r="M50" i="6"/>
  <c r="C178" i="1"/>
  <c r="D178" i="1"/>
  <c r="C176" i="1"/>
  <c r="D176" i="1"/>
  <c r="C177" i="1"/>
  <c r="D177" i="1"/>
  <c r="C48" i="6"/>
  <c r="D48" i="6"/>
  <c r="E48" i="6"/>
  <c r="C49" i="6"/>
  <c r="D49" i="6"/>
  <c r="E49" i="6"/>
  <c r="C50" i="6"/>
  <c r="D50" i="6"/>
  <c r="E50" i="6"/>
  <c r="O56" i="6"/>
  <c r="P56" i="6"/>
  <c r="Q56" i="6"/>
  <c r="O57" i="6"/>
  <c r="P57" i="6"/>
  <c r="Q57" i="6"/>
  <c r="O58" i="6"/>
  <c r="P58" i="6"/>
  <c r="Q58" i="6"/>
  <c r="H58" i="1"/>
  <c r="C57" i="1"/>
  <c r="D57" i="1"/>
  <c r="H57" i="1"/>
  <c r="C58" i="1"/>
  <c r="D58" i="1"/>
  <c r="H118" i="1"/>
  <c r="H117" i="1"/>
  <c r="H116" i="1"/>
  <c r="C117" i="1"/>
  <c r="D117" i="1"/>
  <c r="C118" i="1"/>
  <c r="D118" i="1"/>
  <c r="K36" i="3"/>
  <c r="K37" i="3"/>
  <c r="H36" i="3"/>
  <c r="H37" i="3"/>
  <c r="G36" i="6"/>
  <c r="H36" i="6"/>
  <c r="I36" i="6"/>
  <c r="G37" i="6"/>
  <c r="H37" i="6"/>
  <c r="I37" i="6"/>
  <c r="C225" i="1"/>
  <c r="D225" i="1"/>
  <c r="H225" i="1"/>
  <c r="C226" i="1"/>
  <c r="D226" i="1"/>
  <c r="H226" i="1"/>
  <c r="C306" i="1" l="1"/>
  <c r="D306" i="1"/>
  <c r="C116" i="1"/>
  <c r="D116" i="1"/>
  <c r="C56" i="1"/>
  <c r="D56" i="1"/>
  <c r="C224" i="1"/>
  <c r="D224" i="1"/>
  <c r="H224" i="1"/>
  <c r="W44" i="6" l="1"/>
  <c r="X44" i="6"/>
  <c r="Y44" i="6"/>
  <c r="K47" i="6"/>
  <c r="L47" i="6"/>
  <c r="M47" i="6"/>
  <c r="C47" i="6"/>
  <c r="D47" i="6"/>
  <c r="E47" i="6"/>
  <c r="O55" i="6"/>
  <c r="P55" i="6"/>
  <c r="Q55" i="6"/>
  <c r="C305" i="1"/>
  <c r="D305" i="1"/>
  <c r="C175" i="1"/>
  <c r="D175" i="1"/>
  <c r="C115" i="1"/>
  <c r="D115" i="1"/>
  <c r="C55" i="1"/>
  <c r="D55" i="1"/>
  <c r="H35" i="8" l="1"/>
  <c r="I35" i="8" s="1"/>
  <c r="K35" i="3"/>
  <c r="H35" i="3"/>
  <c r="G35" i="6"/>
  <c r="H35" i="6"/>
  <c r="I35" i="6"/>
  <c r="C223" i="1"/>
  <c r="D223" i="1"/>
  <c r="H223" i="1"/>
  <c r="W41" i="8" l="1"/>
  <c r="X41" i="8" s="1"/>
  <c r="W42" i="8"/>
  <c r="X42" i="8" s="1"/>
  <c r="W43" i="8"/>
  <c r="X43" i="8" s="1"/>
  <c r="P43" i="8"/>
  <c r="Q43" i="8" s="1"/>
  <c r="P44" i="8"/>
  <c r="Q44" i="8" s="1"/>
  <c r="P45" i="8"/>
  <c r="Q45" i="8" s="1"/>
  <c r="L51" i="8"/>
  <c r="M51" i="8" s="1"/>
  <c r="L52" i="8"/>
  <c r="M52" i="8"/>
  <c r="L53" i="8"/>
  <c r="M53" i="8" s="1"/>
  <c r="H32" i="8"/>
  <c r="I32" i="8" s="1"/>
  <c r="H33" i="8"/>
  <c r="I33" i="8"/>
  <c r="H34" i="8"/>
  <c r="I34" i="8" s="1"/>
  <c r="D44" i="8"/>
  <c r="E44" i="8" s="1"/>
  <c r="D45" i="8"/>
  <c r="E45" i="8"/>
  <c r="D46" i="8"/>
  <c r="E46" i="8"/>
  <c r="M41" i="3"/>
  <c r="M42" i="3"/>
  <c r="M43" i="3"/>
  <c r="J41" i="3"/>
  <c r="J42" i="3"/>
  <c r="J43" i="3"/>
  <c r="K32" i="3"/>
  <c r="K33" i="3"/>
  <c r="K34" i="3"/>
  <c r="H32" i="3"/>
  <c r="H33" i="3"/>
  <c r="H34" i="3"/>
  <c r="L44" i="3"/>
  <c r="L45" i="3"/>
  <c r="L46" i="3"/>
  <c r="I44" i="3"/>
  <c r="I45" i="3"/>
  <c r="I46" i="3"/>
  <c r="W43" i="6"/>
  <c r="X43" i="6"/>
  <c r="Y43" i="6"/>
  <c r="G34" i="6"/>
  <c r="H34" i="6"/>
  <c r="I34" i="6"/>
  <c r="K46" i="6"/>
  <c r="L46" i="6"/>
  <c r="M46" i="6"/>
  <c r="C46" i="6"/>
  <c r="D46" i="6"/>
  <c r="E46" i="6"/>
  <c r="O54" i="6"/>
  <c r="P54" i="6"/>
  <c r="Q54" i="6"/>
  <c r="C304" i="1"/>
  <c r="D304" i="1"/>
  <c r="C222" i="1"/>
  <c r="D222" i="1"/>
  <c r="H222" i="1"/>
  <c r="C174" i="1"/>
  <c r="D174" i="1"/>
  <c r="C114" i="1"/>
  <c r="D114" i="1"/>
  <c r="C54" i="1"/>
  <c r="D54" i="1"/>
  <c r="W42" i="6" l="1"/>
  <c r="X42" i="6"/>
  <c r="Y42" i="6"/>
  <c r="C303" i="1"/>
  <c r="D303" i="1"/>
  <c r="K45" i="6"/>
  <c r="L45" i="6"/>
  <c r="M45" i="6"/>
  <c r="C173" i="1"/>
  <c r="D173" i="1"/>
  <c r="O53" i="6"/>
  <c r="P53" i="6"/>
  <c r="Q53" i="6"/>
  <c r="C53" i="1"/>
  <c r="D53" i="1"/>
  <c r="H53" i="1"/>
  <c r="C45" i="6"/>
  <c r="D45" i="6"/>
  <c r="E45" i="6"/>
  <c r="H112" i="1"/>
  <c r="H113" i="1"/>
  <c r="C113" i="1"/>
  <c r="D113" i="1"/>
  <c r="G33" i="6"/>
  <c r="H33" i="6"/>
  <c r="I33" i="6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195" i="1"/>
  <c r="C221" i="1"/>
  <c r="D221" i="1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A54" i="6"/>
  <c r="AA53" i="6"/>
  <c r="AA52" i="6"/>
  <c r="AA51" i="6"/>
  <c r="AA50" i="6"/>
  <c r="AA49" i="6"/>
  <c r="AA48" i="6"/>
  <c r="W41" i="6"/>
  <c r="X41" i="6"/>
  <c r="Y41" i="6"/>
  <c r="C302" i="1"/>
  <c r="D302" i="1"/>
  <c r="K44" i="6"/>
  <c r="L44" i="6"/>
  <c r="M44" i="6"/>
  <c r="C172" i="1"/>
  <c r="D172" i="1"/>
  <c r="C44" i="6"/>
  <c r="D44" i="6"/>
  <c r="E44" i="6"/>
  <c r="C112" i="1"/>
  <c r="D112" i="1"/>
  <c r="O52" i="6"/>
  <c r="P52" i="6"/>
  <c r="Q52" i="6"/>
  <c r="C52" i="1"/>
  <c r="D52" i="1"/>
  <c r="C216" i="1"/>
  <c r="C217" i="1"/>
  <c r="C220" i="1"/>
  <c r="C218" i="1"/>
  <c r="C219" i="1"/>
  <c r="D220" i="1"/>
  <c r="H32" i="6"/>
  <c r="I32" i="6"/>
  <c r="G32" i="6"/>
  <c r="W38" i="6" l="1"/>
  <c r="X38" i="6"/>
  <c r="Y38" i="6"/>
  <c r="W39" i="6"/>
  <c r="X39" i="6"/>
  <c r="Y39" i="6"/>
  <c r="W40" i="6"/>
  <c r="X40" i="6"/>
  <c r="Y40" i="6"/>
  <c r="W38" i="8"/>
  <c r="X38" i="8" s="1"/>
  <c r="W39" i="8"/>
  <c r="X39" i="8" s="1"/>
  <c r="W40" i="8"/>
  <c r="X40" i="8"/>
  <c r="M38" i="3"/>
  <c r="M39" i="3"/>
  <c r="M40" i="3"/>
  <c r="J38" i="3"/>
  <c r="J39" i="3"/>
  <c r="J40" i="3"/>
  <c r="D297" i="1"/>
  <c r="D298" i="1"/>
  <c r="D299" i="1"/>
  <c r="D300" i="1"/>
  <c r="D301" i="1"/>
  <c r="C297" i="1"/>
  <c r="C298" i="1"/>
  <c r="C299" i="1"/>
  <c r="C300" i="1"/>
  <c r="C301" i="1"/>
  <c r="K41" i="6"/>
  <c r="L41" i="6"/>
  <c r="M41" i="6"/>
  <c r="K42" i="6"/>
  <c r="L42" i="6"/>
  <c r="M42" i="6"/>
  <c r="K43" i="6"/>
  <c r="L43" i="6"/>
  <c r="M43" i="6"/>
  <c r="P40" i="8"/>
  <c r="Q40" i="8" s="1"/>
  <c r="P41" i="8"/>
  <c r="Q41" i="8"/>
  <c r="P42" i="8"/>
  <c r="Q42" i="8"/>
  <c r="C169" i="1"/>
  <c r="D169" i="1"/>
  <c r="C170" i="1"/>
  <c r="D170" i="1"/>
  <c r="C171" i="1"/>
  <c r="D171" i="1"/>
  <c r="O49" i="6"/>
  <c r="P49" i="6"/>
  <c r="Q49" i="6"/>
  <c r="O50" i="6"/>
  <c r="P50" i="6"/>
  <c r="Q50" i="6"/>
  <c r="O51" i="6"/>
  <c r="P51" i="6"/>
  <c r="Q51" i="6"/>
  <c r="L48" i="8"/>
  <c r="M48" i="8" s="1"/>
  <c r="L49" i="8"/>
  <c r="M49" i="8"/>
  <c r="L50" i="8"/>
  <c r="M50" i="8"/>
  <c r="H47" i="1"/>
  <c r="H48" i="1"/>
  <c r="H49" i="1"/>
  <c r="H50" i="1"/>
  <c r="C49" i="1"/>
  <c r="D49" i="1"/>
  <c r="C50" i="1"/>
  <c r="D50" i="1"/>
  <c r="C51" i="1"/>
  <c r="D51" i="1"/>
  <c r="C41" i="6"/>
  <c r="D41" i="6"/>
  <c r="E41" i="6"/>
  <c r="C42" i="6"/>
  <c r="D42" i="6"/>
  <c r="E42" i="6"/>
  <c r="C43" i="6"/>
  <c r="D43" i="6"/>
  <c r="E43" i="6"/>
  <c r="D41" i="8"/>
  <c r="E41" i="8" s="1"/>
  <c r="D42" i="8"/>
  <c r="E42" i="8"/>
  <c r="D43" i="8"/>
  <c r="E43" i="8" s="1"/>
  <c r="L41" i="3"/>
  <c r="L42" i="3"/>
  <c r="L43" i="3"/>
  <c r="I41" i="3"/>
  <c r="I42" i="3"/>
  <c r="I43" i="3"/>
  <c r="H106" i="1"/>
  <c r="H107" i="1"/>
  <c r="H108" i="1"/>
  <c r="H109" i="1"/>
  <c r="H110" i="1"/>
  <c r="C111" i="1"/>
  <c r="D111" i="1"/>
  <c r="C109" i="1"/>
  <c r="D109" i="1"/>
  <c r="C110" i="1"/>
  <c r="D110" i="1"/>
  <c r="G29" i="6"/>
  <c r="H29" i="6"/>
  <c r="I29" i="6"/>
  <c r="G30" i="6"/>
  <c r="H30" i="6"/>
  <c r="I30" i="6"/>
  <c r="G31" i="6"/>
  <c r="H31" i="6"/>
  <c r="I31" i="6"/>
  <c r="H29" i="8"/>
  <c r="I29" i="8" s="1"/>
  <c r="H30" i="8"/>
  <c r="I30" i="8"/>
  <c r="H31" i="8"/>
  <c r="I31" i="8" s="1"/>
  <c r="K29" i="3"/>
  <c r="K30" i="3"/>
  <c r="K31" i="3"/>
  <c r="H29" i="3"/>
  <c r="H30" i="3"/>
  <c r="H31" i="3"/>
  <c r="D218" i="1"/>
  <c r="D217" i="1"/>
  <c r="D219" i="1"/>
  <c r="W37" i="6" l="1"/>
  <c r="X37" i="6"/>
  <c r="Y37" i="6"/>
  <c r="W37" i="8"/>
  <c r="X37" i="8" s="1"/>
  <c r="J37" i="3"/>
  <c r="M37" i="3"/>
  <c r="O48" i="6"/>
  <c r="P48" i="6"/>
  <c r="Q48" i="6"/>
  <c r="L47" i="8"/>
  <c r="M47" i="8" s="1"/>
  <c r="C48" i="1"/>
  <c r="D48" i="1"/>
  <c r="K40" i="6"/>
  <c r="L40" i="6"/>
  <c r="M40" i="6"/>
  <c r="P39" i="8"/>
  <c r="Q39" i="8" s="1"/>
  <c r="C168" i="1"/>
  <c r="D168" i="1"/>
  <c r="C40" i="6"/>
  <c r="D40" i="6"/>
  <c r="E40" i="6"/>
  <c r="D40" i="8"/>
  <c r="E40" i="8" s="1"/>
  <c r="L40" i="3"/>
  <c r="I40" i="3"/>
  <c r="C108" i="1"/>
  <c r="D108" i="1"/>
  <c r="G28" i="6"/>
  <c r="H28" i="6"/>
  <c r="I28" i="6"/>
  <c r="H28" i="8"/>
  <c r="I28" i="8" s="1"/>
  <c r="H27" i="8"/>
  <c r="I27" i="8" s="1"/>
  <c r="H28" i="3"/>
  <c r="K28" i="3"/>
  <c r="D216" i="1"/>
  <c r="W34" i="6" l="1"/>
  <c r="X34" i="6"/>
  <c r="Y34" i="6"/>
  <c r="W35" i="6"/>
  <c r="X35" i="6"/>
  <c r="Y35" i="6"/>
  <c r="W36" i="6"/>
  <c r="X36" i="6"/>
  <c r="Y36" i="6"/>
  <c r="K37" i="6"/>
  <c r="L37" i="6"/>
  <c r="M37" i="6"/>
  <c r="K38" i="6"/>
  <c r="L38" i="6"/>
  <c r="M38" i="6"/>
  <c r="K39" i="6"/>
  <c r="L39" i="6"/>
  <c r="M39" i="6"/>
  <c r="O45" i="6"/>
  <c r="P45" i="6"/>
  <c r="Q45" i="6"/>
  <c r="O46" i="6"/>
  <c r="P46" i="6"/>
  <c r="Q46" i="6"/>
  <c r="O47" i="6"/>
  <c r="P47" i="6"/>
  <c r="Q47" i="6"/>
  <c r="T46" i="8"/>
  <c r="T47" i="8"/>
  <c r="W34" i="8"/>
  <c r="X34" i="8" s="1"/>
  <c r="W35" i="8"/>
  <c r="X35" i="8" s="1"/>
  <c r="W36" i="8"/>
  <c r="X36" i="8"/>
  <c r="P36" i="8"/>
  <c r="Q36" i="8"/>
  <c r="P37" i="8"/>
  <c r="Q37" i="8"/>
  <c r="P38" i="8"/>
  <c r="Q38" i="8"/>
  <c r="L44" i="8"/>
  <c r="M44" i="8" s="1"/>
  <c r="L45" i="8"/>
  <c r="M45" i="8" s="1"/>
  <c r="L46" i="8"/>
  <c r="M46" i="8" s="1"/>
  <c r="C37" i="6"/>
  <c r="D37" i="6"/>
  <c r="E37" i="6"/>
  <c r="C38" i="6"/>
  <c r="D38" i="6"/>
  <c r="E38" i="6"/>
  <c r="C39" i="6"/>
  <c r="D39" i="6"/>
  <c r="E39" i="6"/>
  <c r="D37" i="8"/>
  <c r="E37" i="8" s="1"/>
  <c r="D38" i="8"/>
  <c r="E38" i="8" s="1"/>
  <c r="D39" i="8"/>
  <c r="E39" i="8" s="1"/>
  <c r="I38" i="3"/>
  <c r="I39" i="3"/>
  <c r="L38" i="3"/>
  <c r="L39" i="3"/>
  <c r="I37" i="3"/>
  <c r="M34" i="3"/>
  <c r="M35" i="3"/>
  <c r="M36" i="3"/>
  <c r="J34" i="3"/>
  <c r="J35" i="3"/>
  <c r="J36" i="3"/>
  <c r="L37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91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G27" i="6"/>
  <c r="H27" i="6"/>
  <c r="I27" i="6"/>
  <c r="K27" i="3"/>
  <c r="H27" i="3"/>
  <c r="C167" i="1"/>
  <c r="D167" i="1"/>
  <c r="C107" i="1"/>
  <c r="D107" i="1"/>
  <c r="C47" i="1"/>
  <c r="D47" i="1"/>
  <c r="C215" i="1"/>
  <c r="D215" i="1"/>
  <c r="C296" i="1" l="1"/>
  <c r="D296" i="1"/>
  <c r="C166" i="1"/>
  <c r="D166" i="1"/>
  <c r="C106" i="1"/>
  <c r="D106" i="1"/>
  <c r="C46" i="1"/>
  <c r="D46" i="1"/>
  <c r="H26" i="8"/>
  <c r="I26" i="8" s="1"/>
  <c r="G26" i="6"/>
  <c r="H26" i="6"/>
  <c r="I26" i="6"/>
  <c r="K26" i="3"/>
  <c r="H26" i="3"/>
  <c r="C214" i="1"/>
  <c r="D214" i="1"/>
  <c r="C295" i="1" l="1"/>
  <c r="D295" i="1"/>
  <c r="C165" i="1"/>
  <c r="D165" i="1"/>
  <c r="C105" i="1"/>
  <c r="D105" i="1"/>
  <c r="C45" i="1"/>
  <c r="D45" i="1"/>
  <c r="G25" i="6" l="1"/>
  <c r="H25" i="6"/>
  <c r="I25" i="6"/>
  <c r="H25" i="8"/>
  <c r="I25" i="8" s="1"/>
  <c r="H25" i="3"/>
  <c r="K25" i="3"/>
  <c r="C213" i="1"/>
  <c r="D213" i="1"/>
  <c r="AA46" i="6" l="1"/>
  <c r="AB46" i="6"/>
  <c r="AC46" i="6"/>
  <c r="AA47" i="6"/>
  <c r="AB47" i="6"/>
  <c r="AC47" i="6"/>
  <c r="W33" i="6"/>
  <c r="X33" i="6"/>
  <c r="Y33" i="6"/>
  <c r="O44" i="6"/>
  <c r="P44" i="6"/>
  <c r="Q44" i="6"/>
  <c r="K36" i="6"/>
  <c r="L36" i="6"/>
  <c r="M36" i="6"/>
  <c r="C36" i="6"/>
  <c r="D36" i="6"/>
  <c r="E36" i="6"/>
  <c r="T41" i="8"/>
  <c r="T42" i="8"/>
  <c r="T43" i="8"/>
  <c r="T44" i="8"/>
  <c r="T45" i="8"/>
  <c r="W33" i="8"/>
  <c r="X33" i="8" s="1"/>
  <c r="P35" i="8"/>
  <c r="Q35" i="8" s="1"/>
  <c r="L43" i="8"/>
  <c r="M43" i="8" s="1"/>
  <c r="D36" i="8"/>
  <c r="E36" i="8" s="1"/>
  <c r="M33" i="3"/>
  <c r="J33" i="3"/>
  <c r="L36" i="3"/>
  <c r="I36" i="3"/>
  <c r="C294" i="1"/>
  <c r="D294" i="1"/>
  <c r="C164" i="1"/>
  <c r="D164" i="1"/>
  <c r="C104" i="1"/>
  <c r="D104" i="1"/>
  <c r="C44" i="1"/>
  <c r="D44" i="1"/>
  <c r="G24" i="6"/>
  <c r="H24" i="6"/>
  <c r="I24" i="6"/>
  <c r="H24" i="8"/>
  <c r="I24" i="8" s="1"/>
  <c r="H24" i="3"/>
  <c r="K24" i="3"/>
  <c r="C212" i="1"/>
  <c r="D212" i="1"/>
  <c r="W32" i="6"/>
  <c r="X32" i="6"/>
  <c r="Y32" i="6"/>
  <c r="O43" i="6"/>
  <c r="P43" i="6"/>
  <c r="Q43" i="6"/>
  <c r="K35" i="6"/>
  <c r="L35" i="6"/>
  <c r="M35" i="6"/>
  <c r="H23" i="6"/>
  <c r="I23" i="6"/>
  <c r="G23" i="6"/>
  <c r="C35" i="6"/>
  <c r="D35" i="6"/>
  <c r="E35" i="6"/>
  <c r="W32" i="8"/>
  <c r="X32" i="8" s="1"/>
  <c r="P34" i="8"/>
  <c r="Q34" i="8" s="1"/>
  <c r="L42" i="8"/>
  <c r="M42" i="8" s="1"/>
  <c r="H23" i="8"/>
  <c r="I23" i="8" s="1"/>
  <c r="D35" i="8"/>
  <c r="E35" i="8" s="1"/>
  <c r="M32" i="3"/>
  <c r="J32" i="3"/>
  <c r="H23" i="3"/>
  <c r="K23" i="3"/>
  <c r="L35" i="3"/>
  <c r="I35" i="3"/>
  <c r="C293" i="1"/>
  <c r="D293" i="1"/>
  <c r="C163" i="1"/>
  <c r="D163" i="1"/>
  <c r="C103" i="1"/>
  <c r="D103" i="1"/>
  <c r="C43" i="1"/>
  <c r="D43" i="1"/>
  <c r="C211" i="1"/>
  <c r="D211" i="1"/>
  <c r="C162" i="1" l="1"/>
  <c r="D162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292" i="1"/>
  <c r="D292" i="1"/>
  <c r="C102" i="1"/>
  <c r="D102" i="1"/>
  <c r="J31" i="3"/>
  <c r="M31" i="3"/>
  <c r="I34" i="3"/>
  <c r="L34" i="3"/>
  <c r="H22" i="3"/>
  <c r="K22" i="3"/>
  <c r="C210" i="1"/>
  <c r="D210" i="1"/>
  <c r="W30" i="6" l="1"/>
  <c r="X30" i="6"/>
  <c r="Y30" i="6"/>
  <c r="W30" i="8"/>
  <c r="X30" i="8" s="1"/>
  <c r="M30" i="3"/>
  <c r="J30" i="3"/>
  <c r="C291" i="1"/>
  <c r="D291" i="1"/>
  <c r="K33" i="6"/>
  <c r="L33" i="6"/>
  <c r="M33" i="6"/>
  <c r="P33" i="8"/>
  <c r="Q33" i="8" s="1"/>
  <c r="C161" i="1"/>
  <c r="D161" i="1"/>
  <c r="O41" i="6"/>
  <c r="P41" i="6"/>
  <c r="Q41" i="6"/>
  <c r="L41" i="8"/>
  <c r="M41" i="8" s="1"/>
  <c r="C41" i="1"/>
  <c r="D41" i="1"/>
  <c r="C33" i="6"/>
  <c r="D33" i="6"/>
  <c r="E33" i="6"/>
  <c r="D33" i="8"/>
  <c r="E33" i="8" s="1"/>
  <c r="I33" i="3"/>
  <c r="L33" i="3"/>
  <c r="C101" i="1"/>
  <c r="D101" i="1"/>
  <c r="G21" i="6"/>
  <c r="H21" i="6"/>
  <c r="I21" i="6"/>
  <c r="H21" i="8"/>
  <c r="I21" i="8" s="1"/>
  <c r="H21" i="3"/>
  <c r="K21" i="3"/>
  <c r="C209" i="1"/>
  <c r="D209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290" i="1"/>
  <c r="D290" i="1"/>
  <c r="C160" i="1"/>
  <c r="D160" i="1"/>
  <c r="C100" i="1"/>
  <c r="D100" i="1"/>
  <c r="C40" i="1"/>
  <c r="D40" i="1"/>
  <c r="G20" i="6"/>
  <c r="H20" i="6"/>
  <c r="I20" i="6"/>
  <c r="H20" i="8"/>
  <c r="I20" i="8" s="1"/>
  <c r="K20" i="3"/>
  <c r="H20" i="3"/>
  <c r="C208" i="1"/>
  <c r="D208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4" i="8"/>
  <c r="X9" i="8"/>
  <c r="X10" i="8"/>
  <c r="X12" i="8"/>
  <c r="X13" i="8"/>
  <c r="X17" i="8"/>
  <c r="X18" i="8"/>
  <c r="X20" i="8"/>
  <c r="X21" i="8"/>
  <c r="X25" i="8"/>
  <c r="X26" i="8"/>
  <c r="X28" i="8"/>
  <c r="X2" i="8"/>
  <c r="W4" i="8"/>
  <c r="W5" i="8"/>
  <c r="X5" i="8" s="1"/>
  <c r="W6" i="8"/>
  <c r="X6" i="8" s="1"/>
  <c r="W7" i="8"/>
  <c r="X7" i="8" s="1"/>
  <c r="W8" i="8"/>
  <c r="X8" i="8" s="1"/>
  <c r="W9" i="8"/>
  <c r="W10" i="8"/>
  <c r="W11" i="8"/>
  <c r="X11" i="8" s="1"/>
  <c r="W12" i="8"/>
  <c r="W13" i="8"/>
  <c r="W14" i="8"/>
  <c r="X14" i="8" s="1"/>
  <c r="W15" i="8"/>
  <c r="X15" i="8" s="1"/>
  <c r="W16" i="8"/>
  <c r="X16" i="8" s="1"/>
  <c r="W17" i="8"/>
  <c r="W18" i="8"/>
  <c r="W19" i="8"/>
  <c r="X19" i="8" s="1"/>
  <c r="W20" i="8"/>
  <c r="W21" i="8"/>
  <c r="W22" i="8"/>
  <c r="X22" i="8" s="1"/>
  <c r="W23" i="8"/>
  <c r="X23" i="8" s="1"/>
  <c r="W24" i="8"/>
  <c r="X24" i="8" s="1"/>
  <c r="W25" i="8"/>
  <c r="W26" i="8"/>
  <c r="W27" i="8"/>
  <c r="X27" i="8" s="1"/>
  <c r="W28" i="8"/>
  <c r="W3" i="8"/>
  <c r="X3" i="8" s="1"/>
  <c r="C279" i="1"/>
  <c r="C280" i="1"/>
  <c r="C281" i="1"/>
  <c r="C282" i="1"/>
  <c r="C283" i="1"/>
  <c r="C284" i="1"/>
  <c r="C285" i="1"/>
  <c r="C286" i="1"/>
  <c r="C287" i="1"/>
  <c r="C288" i="1"/>
  <c r="C289" i="1"/>
  <c r="D289" i="1"/>
  <c r="D288" i="1"/>
  <c r="D287" i="1"/>
  <c r="D286" i="1"/>
  <c r="D285" i="1"/>
  <c r="D284" i="1"/>
  <c r="D283" i="1"/>
  <c r="D282" i="1"/>
  <c r="D281" i="1"/>
  <c r="D280" i="1"/>
  <c r="D279" i="1"/>
  <c r="L39" i="8" l="1"/>
  <c r="M39" i="8" s="1"/>
  <c r="Q31" i="8"/>
  <c r="P31" i="8"/>
  <c r="K31" i="6"/>
  <c r="C159" i="1"/>
  <c r="D159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99" i="1"/>
  <c r="D99" i="1"/>
  <c r="C39" i="1"/>
  <c r="D39" i="1"/>
  <c r="I19" i="6"/>
  <c r="H19" i="6"/>
  <c r="G19" i="6"/>
  <c r="H19" i="8"/>
  <c r="I19" i="8" s="1"/>
  <c r="C207" i="1"/>
  <c r="D207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5" i="8"/>
  <c r="Q9" i="8"/>
  <c r="Q13" i="8"/>
  <c r="Q17" i="8"/>
  <c r="Q21" i="8"/>
  <c r="Q25" i="8"/>
  <c r="M3" i="8"/>
  <c r="M7" i="8"/>
  <c r="M15" i="8"/>
  <c r="M23" i="8"/>
  <c r="M31" i="8"/>
  <c r="M2" i="8"/>
  <c r="P4" i="8"/>
  <c r="Q4" i="8" s="1"/>
  <c r="P5" i="8"/>
  <c r="P6" i="8"/>
  <c r="Q6" i="8" s="1"/>
  <c r="P7" i="8"/>
  <c r="Q7" i="8" s="1"/>
  <c r="P8" i="8"/>
  <c r="Q8" i="8" s="1"/>
  <c r="P9" i="8"/>
  <c r="P10" i="8"/>
  <c r="Q10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P18" i="8"/>
  <c r="Q18" i="8" s="1"/>
  <c r="P19" i="8"/>
  <c r="Q19" i="8" s="1"/>
  <c r="P20" i="8"/>
  <c r="Q20" i="8" s="1"/>
  <c r="P21" i="8"/>
  <c r="P22" i="8"/>
  <c r="Q22" i="8" s="1"/>
  <c r="P23" i="8"/>
  <c r="Q23" i="8" s="1"/>
  <c r="P24" i="8"/>
  <c r="Q24" i="8" s="1"/>
  <c r="P25" i="8"/>
  <c r="P26" i="8"/>
  <c r="Q26" i="8" s="1"/>
  <c r="P27" i="8"/>
  <c r="Q27" i="8" s="1"/>
  <c r="P28" i="8"/>
  <c r="Q28" i="8" s="1"/>
  <c r="P29" i="8"/>
  <c r="Q29" i="8" s="1"/>
  <c r="P30" i="8"/>
  <c r="Q30" i="8" s="1"/>
  <c r="P3" i="8"/>
  <c r="Q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11" i="8"/>
  <c r="I12" i="8"/>
  <c r="I2" i="8"/>
  <c r="L4" i="8"/>
  <c r="M4" i="8" s="1"/>
  <c r="L5" i="8"/>
  <c r="M5" i="8" s="1"/>
  <c r="L6" i="8"/>
  <c r="M6" i="8" s="1"/>
  <c r="L7" i="8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H11" i="8"/>
  <c r="H10" i="8"/>
  <c r="I10" i="8" s="1"/>
  <c r="H9" i="8"/>
  <c r="I9" i="8" s="1"/>
  <c r="H8" i="8"/>
  <c r="I8" i="8" s="1"/>
  <c r="H7" i="8"/>
  <c r="I7" i="8" s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58" i="1"/>
  <c r="D158" i="1"/>
  <c r="N38" i="6"/>
  <c r="O38" i="6" s="1"/>
  <c r="C38" i="1"/>
  <c r="D38" i="1"/>
  <c r="D29" i="6"/>
  <c r="C98" i="1"/>
  <c r="D98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206" i="1"/>
  <c r="D206" i="1"/>
  <c r="C205" i="1"/>
  <c r="D205" i="1"/>
  <c r="C157" i="1"/>
  <c r="D157" i="1"/>
  <c r="C37" i="1"/>
  <c r="D37" i="1"/>
  <c r="L28" i="3"/>
  <c r="C97" i="1"/>
  <c r="D97" i="1"/>
  <c r="H17" i="3"/>
  <c r="K17" i="3"/>
  <c r="C155" i="1"/>
  <c r="D155" i="1"/>
  <c r="C156" i="1"/>
  <c r="D156" i="1"/>
  <c r="C35" i="1"/>
  <c r="D35" i="1"/>
  <c r="C36" i="1"/>
  <c r="D36" i="1"/>
  <c r="C96" i="1"/>
  <c r="D96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203" i="1"/>
  <c r="D203" i="1"/>
  <c r="C204" i="1"/>
  <c r="D204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95" i="1"/>
  <c r="D95" i="1"/>
  <c r="M31" i="6" l="1"/>
  <c r="L31" i="6"/>
  <c r="Q39" i="6"/>
  <c r="P39" i="6"/>
  <c r="M30" i="6"/>
  <c r="L30" i="6"/>
  <c r="E29" i="6"/>
  <c r="C29" i="6"/>
  <c r="Q38" i="6"/>
  <c r="P38" i="6"/>
  <c r="C202" i="1"/>
  <c r="D202" i="1"/>
  <c r="C154" i="1"/>
  <c r="D154" i="1"/>
  <c r="C94" i="1"/>
  <c r="D94" i="1"/>
  <c r="C34" i="1"/>
  <c r="D34" i="1"/>
  <c r="C201" i="1" l="1"/>
  <c r="D201" i="1"/>
  <c r="C153" i="1"/>
  <c r="D153" i="1"/>
  <c r="C93" i="1"/>
  <c r="D93" i="1"/>
  <c r="C33" i="1"/>
  <c r="D33" i="1"/>
  <c r="C152" i="1" l="1"/>
  <c r="D152" i="1"/>
  <c r="C92" i="1"/>
  <c r="D92" i="1"/>
  <c r="C200" i="1"/>
  <c r="D200" i="1"/>
  <c r="C32" i="1"/>
  <c r="D32" i="1"/>
  <c r="C199" i="1" l="1"/>
  <c r="D199" i="1"/>
  <c r="C151" i="1"/>
  <c r="D151" i="1"/>
  <c r="C91" i="1"/>
  <c r="D91" i="1"/>
  <c r="C31" i="1"/>
  <c r="D31" i="1"/>
  <c r="C262" i="1" l="1"/>
  <c r="D262" i="1"/>
  <c r="C150" i="1"/>
  <c r="D150" i="1"/>
  <c r="C90" i="1"/>
  <c r="D90" i="1"/>
  <c r="C30" i="1"/>
  <c r="D30" i="1"/>
  <c r="C198" i="1"/>
  <c r="D198" i="1"/>
  <c r="C89" i="1" l="1"/>
  <c r="D89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90" i="1"/>
  <c r="D191" i="1"/>
  <c r="D192" i="1"/>
  <c r="D193" i="1"/>
  <c r="D194" i="1"/>
  <c r="D195" i="1"/>
  <c r="D196" i="1"/>
  <c r="D19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197" i="1"/>
  <c r="C196" i="1"/>
  <c r="C195" i="1"/>
  <c r="C194" i="1"/>
  <c r="C193" i="1"/>
  <c r="C192" i="1"/>
  <c r="C191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<sst xmlns="http://schemas.openxmlformats.org/spreadsheetml/2006/main" count="701" uniqueCount="66">
  <si>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</si>
  <si>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</si>
  <si>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</si>
  <si>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</si>
  <si>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</si>
  <si>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</si>
  <si>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</si>
  <si>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</si>
  <si>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</si>
  <si>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</si>
  <si>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</si>
  <si>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</si>
  <si>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</si>
  <si>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</si>
  <si>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</si>
  <si>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</si>
  <si>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</si>
  <si>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</si>
  <si>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</si>
  <si>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</si>
  <si>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</si>
  <si>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</si>
  <si>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</si>
  <si>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</si>
  <si>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</si>
  <si>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</si>
  <si>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</si>
  <si>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</si>
  <si>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</si>
  <si>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</si>
  <si>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</si>
  <si>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</si>
  <si>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</si>
  <si>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</si>
  <si>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</si>
  <si>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</si>
  <si>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</si>
  <si>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</si>
  <si>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</si>
  <si>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</si>
  <si>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</si>
  <si>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</si>
  <si>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</si>
  <si>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</si>
  <si>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</si>
  <si>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</si>
  <si>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</si>
  <si>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</si>
  <si>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</si>
  <si>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</si>
  <si>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</si>
  <si>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</si>
  <si>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</si>
  <si>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</si>
  <si>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</si>
  <si>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</si>
  <si>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</si>
  <si>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</si>
  <si>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</si>
  <si>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</si>
  <si>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</si>
  <si>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</si>
  <si>
    <t>recovered</t>
  </si>
  <si>
    <t>active_site</t>
  </si>
  <si>
    <t>infec_diff</t>
  </si>
  <si>
    <t>S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</si>
</sst>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Rate'!$H$2:$H$42</c:f>
              <c:numCache>
                <c:formatCode>0%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  <c:pt idx="21">
                  <c:v>0.20055710306406685</c:v>
                </c:pt>
                <c:pt idx="22">
                  <c:v>0.12761020881670534</c:v>
                </c:pt>
                <c:pt idx="23">
                  <c:v>0.13786008230452676</c:v>
                </c:pt>
                <c:pt idx="24">
                  <c:v>0.20614828209764918</c:v>
                </c:pt>
                <c:pt idx="25">
                  <c:v>0.19940029985007496</c:v>
                </c:pt>
                <c:pt idx="26">
                  <c:v>0.17624999999999999</c:v>
                </c:pt>
                <c:pt idx="27">
                  <c:v>0.14133900106269925</c:v>
                </c:pt>
                <c:pt idx="28">
                  <c:v>6.2383612662942269E-2</c:v>
                </c:pt>
                <c:pt idx="29">
                  <c:v>7.1866783523225244E-2</c:v>
                </c:pt>
                <c:pt idx="30">
                  <c:v>8.5854456255110387E-2</c:v>
                </c:pt>
                <c:pt idx="31">
                  <c:v>0.1536144578313253</c:v>
                </c:pt>
                <c:pt idx="32">
                  <c:v>0.13315926892950392</c:v>
                </c:pt>
                <c:pt idx="33">
                  <c:v>0.10829493087557604</c:v>
                </c:pt>
                <c:pt idx="34">
                  <c:v>0.21985446985446985</c:v>
                </c:pt>
                <c:pt idx="35">
                  <c:v>4.8998721772475502E-2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Rate'!$I$2:$I$46</c:f>
              <c:numCache>
                <c:formatCode>0%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  <c:pt idx="33">
                  <c:v>0.12894060343661209</c:v>
                </c:pt>
                <c:pt idx="34">
                  <c:v>0.14285714285714285</c:v>
                </c:pt>
                <c:pt idx="35">
                  <c:v>0.13873741610738255</c:v>
                </c:pt>
                <c:pt idx="36">
                  <c:v>0.1825214108113086</c:v>
                </c:pt>
                <c:pt idx="37">
                  <c:v>0.12709290553695196</c:v>
                </c:pt>
                <c:pt idx="38">
                  <c:v>0.1547018586333172</c:v>
                </c:pt>
                <c:pt idx="39">
                  <c:v>0.12176878889420775</c:v>
                </c:pt>
                <c:pt idx="40">
                  <c:v>9.7615618498959833E-2</c:v>
                </c:pt>
                <c:pt idx="41">
                  <c:v>6.7016571900665789E-2</c:v>
                </c:pt>
                <c:pt idx="42">
                  <c:v>7.6698852249954458E-2</c:v>
                </c:pt>
                <c:pt idx="43">
                  <c:v>0.10181895093062605</c:v>
                </c:pt>
                <c:pt idx="44">
                  <c:v>9.0874188966099737E-2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Rate'!$J$2:$J$44</c:f>
              <c:numCache>
                <c:formatCode>0%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  <c:pt idx="30">
                  <c:v>0.19639389736477114</c:v>
                </c:pt>
                <c:pt idx="31">
                  <c:v>0.14398330628332948</c:v>
                </c:pt>
                <c:pt idx="32">
                  <c:v>8.8974462910417509E-2</c:v>
                </c:pt>
                <c:pt idx="33">
                  <c:v>0.14628699050809604</c:v>
                </c:pt>
                <c:pt idx="34">
                  <c:v>0.15229745088488392</c:v>
                </c:pt>
                <c:pt idx="35">
                  <c:v>0.12413695927856841</c:v>
                </c:pt>
                <c:pt idx="36">
                  <c:v>0.12283780396089246</c:v>
                </c:pt>
                <c:pt idx="37">
                  <c:v>0.10236659968743023</c:v>
                </c:pt>
                <c:pt idx="38">
                  <c:v>7.4632911392405063E-2</c:v>
                </c:pt>
                <c:pt idx="39">
                  <c:v>6.7565020731247649E-2</c:v>
                </c:pt>
                <c:pt idx="40">
                  <c:v>6.8673316267984813E-2</c:v>
                </c:pt>
                <c:pt idx="41">
                  <c:v>6.2856198893202278E-2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Var'!$B$2:$B$52</c:f>
              <c:numCache>
                <c:formatCode>General</c:formatCode>
                <c:ptCount val="51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  <c:pt idx="33">
                  <c:v>306519</c:v>
                </c:pt>
                <c:pt idx="34">
                  <c:v>333173</c:v>
                </c:pt>
                <c:pt idx="35">
                  <c:v>367004</c:v>
                </c:pt>
                <c:pt idx="36">
                  <c:v>400335</c:v>
                </c:pt>
                <c:pt idx="37">
                  <c:v>434927</c:v>
                </c:pt>
                <c:pt idx="38">
                  <c:v>469124</c:v>
                </c:pt>
                <c:pt idx="39">
                  <c:v>502876</c:v>
                </c:pt>
                <c:pt idx="40">
                  <c:v>532879</c:v>
                </c:pt>
                <c:pt idx="41">
                  <c:v>557235</c:v>
                </c:pt>
                <c:pt idx="42">
                  <c:v>586941</c:v>
                </c:pt>
                <c:pt idx="43">
                  <c:v>613886</c:v>
                </c:pt>
                <c:pt idx="44">
                  <c:v>641423</c:v>
                </c:pt>
                <c:pt idx="45">
                  <c:v>674829</c:v>
                </c:pt>
                <c:pt idx="46">
                  <c:v>709735</c:v>
                </c:pt>
                <c:pt idx="47">
                  <c:v>738792</c:v>
                </c:pt>
                <c:pt idx="48">
                  <c:v>764636</c:v>
                </c:pt>
                <c:pt idx="49">
                  <c:v>792759</c:v>
                </c:pt>
                <c:pt idx="50">
                  <c:v>819805</c:v>
                </c:pt>
              </c:numCache>
            </c:numRef>
          </c:xVal>
          <c:yVal>
            <c:numRef>
              <c:f>'Cases Var'!$E$2:$E$52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  <c:pt idx="33">
                  <c:v>29554</c:v>
                </c:pt>
                <c:pt idx="34">
                  <c:v>26654</c:v>
                </c:pt>
                <c:pt idx="35">
                  <c:v>33831</c:v>
                </c:pt>
                <c:pt idx="36">
                  <c:v>33331</c:v>
                </c:pt>
                <c:pt idx="37">
                  <c:v>34592</c:v>
                </c:pt>
                <c:pt idx="38">
                  <c:v>34197</c:v>
                </c:pt>
                <c:pt idx="39">
                  <c:v>33752</c:v>
                </c:pt>
                <c:pt idx="40">
                  <c:v>30003</c:v>
                </c:pt>
                <c:pt idx="41">
                  <c:v>24356</c:v>
                </c:pt>
                <c:pt idx="42">
                  <c:v>29706</c:v>
                </c:pt>
                <c:pt idx="43">
                  <c:v>26945</c:v>
                </c:pt>
                <c:pt idx="44">
                  <c:v>27537</c:v>
                </c:pt>
                <c:pt idx="45">
                  <c:v>33406</c:v>
                </c:pt>
                <c:pt idx="46">
                  <c:v>34906</c:v>
                </c:pt>
                <c:pt idx="47">
                  <c:v>29057</c:v>
                </c:pt>
                <c:pt idx="48">
                  <c:v>25844</c:v>
                </c:pt>
                <c:pt idx="49">
                  <c:v>28123</c:v>
                </c:pt>
                <c:pt idx="50">
                  <c:v>27046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Var'!$F$2:$F$39</c:f>
              <c:numCache>
                <c:formatCode>General</c:formatCode>
                <c:ptCount val="38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  <c:pt idx="21">
                  <c:v>10278</c:v>
                </c:pt>
                <c:pt idx="22">
                  <c:v>11130</c:v>
                </c:pt>
                <c:pt idx="23">
                  <c:v>12056</c:v>
                </c:pt>
                <c:pt idx="24">
                  <c:v>13717</c:v>
                </c:pt>
                <c:pt idx="25">
                  <c:v>15927</c:v>
                </c:pt>
                <c:pt idx="26">
                  <c:v>17847</c:v>
                </c:pt>
                <c:pt idx="27">
                  <c:v>19943</c:v>
                </c:pt>
                <c:pt idx="28">
                  <c:v>20964</c:v>
                </c:pt>
                <c:pt idx="29">
                  <c:v>22169</c:v>
                </c:pt>
                <c:pt idx="30">
                  <c:v>23430</c:v>
                </c:pt>
                <c:pt idx="31">
                  <c:v>25262</c:v>
                </c:pt>
                <c:pt idx="32">
                  <c:v>28320</c:v>
                </c:pt>
                <c:pt idx="33">
                  <c:v>30425</c:v>
                </c:pt>
                <c:pt idx="34">
                  <c:v>36599</c:v>
                </c:pt>
                <c:pt idx="35">
                  <c:v>38654</c:v>
                </c:pt>
                <c:pt idx="36">
                  <c:v>40581</c:v>
                </c:pt>
                <c:pt idx="37">
                  <c:v>43079</c:v>
                </c:pt>
              </c:numCache>
            </c:numRef>
          </c:xVal>
          <c:yVal>
            <c:numRef>
              <c:f>'Cases Var'!$I$2:$I$39</c:f>
              <c:numCache>
                <c:formatCode>0</c:formatCode>
                <c:ptCount val="38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  <c:pt idx="21">
                  <c:v>1222</c:v>
                </c:pt>
                <c:pt idx="22">
                  <c:v>852</c:v>
                </c:pt>
                <c:pt idx="23">
                  <c:v>926</c:v>
                </c:pt>
                <c:pt idx="24">
                  <c:v>1661</c:v>
                </c:pt>
                <c:pt idx="25">
                  <c:v>2210</c:v>
                </c:pt>
                <c:pt idx="26">
                  <c:v>1920</c:v>
                </c:pt>
                <c:pt idx="27">
                  <c:v>2096</c:v>
                </c:pt>
                <c:pt idx="28">
                  <c:v>1021</c:v>
                </c:pt>
                <c:pt idx="29">
                  <c:v>1205</c:v>
                </c:pt>
                <c:pt idx="30">
                  <c:v>1261</c:v>
                </c:pt>
                <c:pt idx="31">
                  <c:v>1832</c:v>
                </c:pt>
                <c:pt idx="32">
                  <c:v>3058</c:v>
                </c:pt>
                <c:pt idx="33">
                  <c:v>2105</c:v>
                </c:pt>
                <c:pt idx="34">
                  <c:v>6174</c:v>
                </c:pt>
                <c:pt idx="35">
                  <c:v>2055</c:v>
                </c:pt>
                <c:pt idx="36">
                  <c:v>1927</c:v>
                </c:pt>
                <c:pt idx="37">
                  <c:v>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Var'!$J$2:$J$52</c:f>
              <c:numCache>
                <c:formatCode>General</c:formatCode>
                <c:ptCount val="51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  <c:pt idx="33">
                  <c:v>124736</c:v>
                </c:pt>
                <c:pt idx="34">
                  <c:v>130854</c:v>
                </c:pt>
                <c:pt idx="35">
                  <c:v>136675</c:v>
                </c:pt>
                <c:pt idx="36">
                  <c:v>141942</c:v>
                </c:pt>
                <c:pt idx="37">
                  <c:v>148220</c:v>
                </c:pt>
                <c:pt idx="38">
                  <c:v>153222</c:v>
                </c:pt>
                <c:pt idx="39">
                  <c:v>158273</c:v>
                </c:pt>
                <c:pt idx="40">
                  <c:v>163027</c:v>
                </c:pt>
                <c:pt idx="41">
                  <c:v>166831</c:v>
                </c:pt>
                <c:pt idx="42">
                  <c:v>170099</c:v>
                </c:pt>
                <c:pt idx="43">
                  <c:v>174060</c:v>
                </c:pt>
                <c:pt idx="44">
                  <c:v>177644</c:v>
                </c:pt>
                <c:pt idx="45">
                  <c:v>184948</c:v>
                </c:pt>
                <c:pt idx="46">
                  <c:v>190839</c:v>
                </c:pt>
                <c:pt idx="47">
                  <c:v>194416</c:v>
                </c:pt>
                <c:pt idx="48">
                  <c:v>198674</c:v>
                </c:pt>
                <c:pt idx="49">
                  <c:v>200210</c:v>
                </c:pt>
                <c:pt idx="50">
                  <c:v>204178</c:v>
                </c:pt>
              </c:numCache>
            </c:numRef>
          </c:xVal>
          <c:yVal>
            <c:numRef>
              <c:f>'Cases Var'!$M$2:$M$52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  <c:pt idx="33">
                  <c:v>5537</c:v>
                </c:pt>
                <c:pt idx="34">
                  <c:v>6118</c:v>
                </c:pt>
                <c:pt idx="35">
                  <c:v>5821</c:v>
                </c:pt>
                <c:pt idx="36">
                  <c:v>5267</c:v>
                </c:pt>
                <c:pt idx="37">
                  <c:v>6278</c:v>
                </c:pt>
                <c:pt idx="38">
                  <c:v>5002</c:v>
                </c:pt>
                <c:pt idx="39">
                  <c:v>5051</c:v>
                </c:pt>
                <c:pt idx="40">
                  <c:v>4754</c:v>
                </c:pt>
                <c:pt idx="41">
                  <c:v>3804</c:v>
                </c:pt>
                <c:pt idx="42">
                  <c:v>3268</c:v>
                </c:pt>
                <c:pt idx="43">
                  <c:v>3961</c:v>
                </c:pt>
                <c:pt idx="44">
                  <c:v>3584</c:v>
                </c:pt>
                <c:pt idx="45">
                  <c:v>7304</c:v>
                </c:pt>
                <c:pt idx="46">
                  <c:v>5891</c:v>
                </c:pt>
                <c:pt idx="47">
                  <c:v>3577</c:v>
                </c:pt>
                <c:pt idx="48">
                  <c:v>4258</c:v>
                </c:pt>
                <c:pt idx="49">
                  <c:v>1536</c:v>
                </c:pt>
                <c:pt idx="50">
                  <c:v>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Var'!$N$2:$N$60</c:f>
              <c:numCache>
                <c:formatCode>General</c:formatCode>
                <c:ptCount val="59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124634</c:v>
                </c:pt>
                <c:pt idx="42">
                  <c:v>128948</c:v>
                </c:pt>
                <c:pt idx="43">
                  <c:v>132547</c:v>
                </c:pt>
                <c:pt idx="44">
                  <c:v>135586</c:v>
                </c:pt>
                <c:pt idx="45">
                  <c:v>139422</c:v>
                </c:pt>
                <c:pt idx="46">
                  <c:v>143626</c:v>
                </c:pt>
                <c:pt idx="47">
                  <c:v>147577</c:v>
                </c:pt>
                <c:pt idx="48">
                  <c:v>152271</c:v>
                </c:pt>
                <c:pt idx="49">
                  <c:v>156363</c:v>
                </c:pt>
                <c:pt idx="50">
                  <c:v>159516</c:v>
                </c:pt>
                <c:pt idx="51">
                  <c:v>162488</c:v>
                </c:pt>
                <c:pt idx="52">
                  <c:v>165155</c:v>
                </c:pt>
                <c:pt idx="53">
                  <c:v>168941</c:v>
                </c:pt>
                <c:pt idx="54">
                  <c:v>172434</c:v>
                </c:pt>
                <c:pt idx="55">
                  <c:v>175925</c:v>
                </c:pt>
                <c:pt idx="56">
                  <c:v>178972</c:v>
                </c:pt>
                <c:pt idx="57">
                  <c:v>181228</c:v>
                </c:pt>
                <c:pt idx="58">
                  <c:v>183957</c:v>
                </c:pt>
              </c:numCache>
            </c:numRef>
          </c:xVal>
          <c:yVal>
            <c:numRef>
              <c:f>'Cases Var'!$Q$2:$Q$60</c:f>
              <c:numCache>
                <c:formatCode>0</c:formatCode>
                <c:ptCount val="59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4807</c:v>
                </c:pt>
                <c:pt idx="42">
                  <c:v>4314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  <c:pt idx="54">
                  <c:v>3493</c:v>
                </c:pt>
                <c:pt idx="55">
                  <c:v>3491</c:v>
                </c:pt>
                <c:pt idx="56">
                  <c:v>3047</c:v>
                </c:pt>
                <c:pt idx="57">
                  <c:v>2256</c:v>
                </c:pt>
                <c:pt idx="58">
                  <c:v>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Var'!$V$2:$V$49</c:f>
              <c:numCache>
                <c:formatCode>General</c:formatCode>
                <c:ptCount val="48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  <c:pt idx="30">
                  <c:v>41903</c:v>
                </c:pt>
                <c:pt idx="31">
                  <c:v>47806</c:v>
                </c:pt>
                <c:pt idx="32">
                  <c:v>51608</c:v>
                </c:pt>
                <c:pt idx="33">
                  <c:v>55242</c:v>
                </c:pt>
                <c:pt idx="34">
                  <c:v>60733</c:v>
                </c:pt>
                <c:pt idx="35">
                  <c:v>65077</c:v>
                </c:pt>
                <c:pt idx="36">
                  <c:v>73758</c:v>
                </c:pt>
                <c:pt idx="37">
                  <c:v>78991</c:v>
                </c:pt>
                <c:pt idx="38">
                  <c:v>84279</c:v>
                </c:pt>
                <c:pt idx="39">
                  <c:v>88621</c:v>
                </c:pt>
                <c:pt idx="40">
                  <c:v>93873</c:v>
                </c:pt>
                <c:pt idx="41">
                  <c:v>98476</c:v>
                </c:pt>
                <c:pt idx="42">
                  <c:v>103093</c:v>
                </c:pt>
                <c:pt idx="43">
                  <c:v>108692</c:v>
                </c:pt>
                <c:pt idx="44">
                  <c:v>114217</c:v>
                </c:pt>
                <c:pt idx="45">
                  <c:v>120067</c:v>
                </c:pt>
                <c:pt idx="46">
                  <c:v>124743</c:v>
                </c:pt>
                <c:pt idx="47">
                  <c:v>129044</c:v>
                </c:pt>
              </c:numCache>
            </c:numRef>
          </c:xVal>
          <c:yVal>
            <c:numRef>
              <c:f>'Cases Var'!$Y$2:$Y$49</c:f>
              <c:numCache>
                <c:formatCode>0</c:formatCode>
                <c:ptCount val="48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  <c:pt idx="30">
                  <c:v>3735</c:v>
                </c:pt>
                <c:pt idx="31">
                  <c:v>5903</c:v>
                </c:pt>
                <c:pt idx="32">
                  <c:v>3802</c:v>
                </c:pt>
                <c:pt idx="33">
                  <c:v>3634</c:v>
                </c:pt>
                <c:pt idx="34">
                  <c:v>5491</c:v>
                </c:pt>
                <c:pt idx="35">
                  <c:v>4344</c:v>
                </c:pt>
                <c:pt idx="36">
                  <c:v>8681</c:v>
                </c:pt>
                <c:pt idx="37">
                  <c:v>5233</c:v>
                </c:pt>
                <c:pt idx="38">
                  <c:v>5288</c:v>
                </c:pt>
                <c:pt idx="39">
                  <c:v>4342</c:v>
                </c:pt>
                <c:pt idx="40">
                  <c:v>5252</c:v>
                </c:pt>
                <c:pt idx="41">
                  <c:v>4603</c:v>
                </c:pt>
                <c:pt idx="42">
                  <c:v>4617</c:v>
                </c:pt>
                <c:pt idx="43">
                  <c:v>5599</c:v>
                </c:pt>
                <c:pt idx="44">
                  <c:v>5525</c:v>
                </c:pt>
                <c:pt idx="45">
                  <c:v>5850</c:v>
                </c:pt>
                <c:pt idx="46">
                  <c:v>4676</c:v>
                </c:pt>
                <c:pt idx="47">
                  <c:v>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Var'!$Z$2:$Z$54</c:f>
              <c:numCache>
                <c:formatCode>General</c:formatCode>
                <c:ptCount val="53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  <c:pt idx="44">
                  <c:v>10156</c:v>
                </c:pt>
                <c:pt idx="45">
                  <c:v>10237</c:v>
                </c:pt>
                <c:pt idx="46">
                  <c:v>10284</c:v>
                </c:pt>
                <c:pt idx="47">
                  <c:v>10331</c:v>
                </c:pt>
                <c:pt idx="48">
                  <c:v>10384</c:v>
                </c:pt>
                <c:pt idx="49">
                  <c:v>10423</c:v>
                </c:pt>
                <c:pt idx="50">
                  <c:v>10450</c:v>
                </c:pt>
                <c:pt idx="51">
                  <c:v>10480</c:v>
                </c:pt>
                <c:pt idx="52">
                  <c:v>10512</c:v>
                </c:pt>
              </c:numCache>
            </c:numRef>
          </c:xVal>
          <c:yVal>
            <c:numRef>
              <c:f>'Cases Var'!$AC$2:$AC$54</c:f>
              <c:numCache>
                <c:formatCode>0</c:formatCode>
                <c:ptCount val="53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  <c:pt idx="44">
                  <c:v>94</c:v>
                </c:pt>
                <c:pt idx="45">
                  <c:v>81</c:v>
                </c:pt>
                <c:pt idx="46">
                  <c:v>47</c:v>
                </c:pt>
                <c:pt idx="47">
                  <c:v>47</c:v>
                </c:pt>
                <c:pt idx="48">
                  <c:v>53</c:v>
                </c:pt>
                <c:pt idx="49">
                  <c:v>39</c:v>
                </c:pt>
                <c:pt idx="50">
                  <c:v>27</c:v>
                </c:pt>
                <c:pt idx="51">
                  <c:v>30</c:v>
                </c:pt>
                <c:pt idx="5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Var'!$C$2:$C$40</c:f>
              <c:numCache>
                <c:formatCode>0.00</c:formatCode>
                <c:ptCount val="39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  <c:pt idx="27">
                  <c:v>5.1536929400085496</c:v>
                </c:pt>
                <c:pt idx="28">
                  <c:v>5.2050527134653057</c:v>
                </c:pt>
                <c:pt idx="29">
                  <c:v>5.2659657687217525</c:v>
                </c:pt>
                <c:pt idx="30">
                  <c:v>5.3245766878837477</c:v>
                </c:pt>
                <c:pt idx="31">
                  <c:v>5.3808892972465356</c:v>
                </c:pt>
                <c:pt idx="32">
                  <c:v>5.4424248908433084</c:v>
                </c:pt>
                <c:pt idx="33">
                  <c:v>5.4864574000270521</c:v>
                </c:pt>
                <c:pt idx="34">
                  <c:v>5.522669799379023</c:v>
                </c:pt>
                <c:pt idx="35">
                  <c:v>5.5646707976811376</c:v>
                </c:pt>
                <c:pt idx="36">
                  <c:v>5.6024235607331097</c:v>
                </c:pt>
                <c:pt idx="37">
                  <c:v>5.6384163692358893</c:v>
                </c:pt>
                <c:pt idx="38">
                  <c:v>5.6712876516658604</c:v>
                </c:pt>
              </c:numCache>
            </c:numRef>
          </c:xVal>
          <c:yVal>
            <c:numRef>
              <c:f>'Cases Var'!$D$2:$D$40</c:f>
              <c:numCache>
                <c:formatCode>0.00</c:formatCode>
                <c:ptCount val="39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  <c:pt idx="27">
                  <c:v>4.3410584348959613</c:v>
                </c:pt>
                <c:pt idx="28">
                  <c:v>4.2524646611959938</c:v>
                </c:pt>
                <c:pt idx="29">
                  <c:v>4.3827912343816475</c:v>
                </c:pt>
                <c:pt idx="30">
                  <c:v>4.4257949797266933</c:v>
                </c:pt>
                <c:pt idx="31">
                  <c:v>4.4658585300084619</c:v>
                </c:pt>
                <c:pt idx="32">
                  <c:v>4.563362409486607</c:v>
                </c:pt>
                <c:pt idx="33">
                  <c:v>4.4706162689858937</c:v>
                </c:pt>
                <c:pt idx="34">
                  <c:v>4.4257623933840096</c:v>
                </c:pt>
                <c:pt idx="35">
                  <c:v>4.5293148351531372</c:v>
                </c:pt>
                <c:pt idx="36">
                  <c:v>4.5228483436025329</c:v>
                </c:pt>
                <c:pt idx="37">
                  <c:v>4.5389756722732155</c:v>
                </c:pt>
                <c:pt idx="38">
                  <c:v>4.5339880083779747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Var'!$G$2:$G$32</c:f>
              <c:numCache>
                <c:formatCode>0.00</c:formatCode>
                <c:ptCount val="31"/>
                <c:pt idx="0">
                  <c:v>2.1789769472931693</c:v>
                </c:pt>
                <c:pt idx="1">
                  <c:v>2.3010299956639808</c:v>
                </c:pt>
                <c:pt idx="2">
                  <c:v>2.3692158574101425</c:v>
                </c:pt>
                <c:pt idx="3">
                  <c:v>2.5390760987927767</c:v>
                </c:pt>
                <c:pt idx="4">
                  <c:v>2.7234556720351857</c:v>
                </c:pt>
                <c:pt idx="5">
                  <c:v>2.8061799739838866</c:v>
                </c:pt>
                <c:pt idx="6">
                  <c:v>2.9867717342662448</c:v>
                </c:pt>
                <c:pt idx="7">
                  <c:v>3.0711452904510823</c:v>
                </c:pt>
                <c:pt idx="8">
                  <c:v>3.1892094895823058</c:v>
                </c:pt>
                <c:pt idx="9">
                  <c:v>3.2766915288450393</c:v>
                </c:pt>
                <c:pt idx="10">
                  <c:v>3.3516030724191288</c:v>
                </c:pt>
                <c:pt idx="11">
                  <c:v>3.3861421089308181</c:v>
                </c:pt>
                <c:pt idx="12">
                  <c:v>3.4646385590950324</c:v>
                </c:pt>
                <c:pt idx="13">
                  <c:v>3.5336449787987623</c:v>
                </c:pt>
                <c:pt idx="14">
                  <c:v>3.5915098089946538</c:v>
                </c:pt>
                <c:pt idx="15">
                  <c:v>3.6290016192869916</c:v>
                </c:pt>
                <c:pt idx="16">
                  <c:v>3.6607706435276968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4.0464951643347078</c:v>
                </c:pt>
                <c:pt idx="23">
                  <c:v>4.0812032393065749</c:v>
                </c:pt>
                <c:pt idx="24">
                  <c:v>4.1372591386367672</c:v>
                </c:pt>
                <c:pt idx="25">
                  <c:v>4.2021339800608191</c:v>
                </c:pt>
                <c:pt idx="26">
                  <c:v>4.2515652236446275</c:v>
                </c:pt>
                <c:pt idx="27">
                  <c:v>4.2997904892537333</c:v>
                </c:pt>
                <c:pt idx="28">
                  <c:v>4.3214741510305554</c:v>
                </c:pt>
                <c:pt idx="29">
                  <c:v>4.3457461033861682</c:v>
                </c:pt>
                <c:pt idx="30">
                  <c:v>4.3697722885969625</c:v>
                </c:pt>
              </c:numCache>
            </c:numRef>
          </c:xVal>
          <c:yVal>
            <c:numRef>
              <c:f>'Cases Var'!$H$2:$H$32</c:f>
              <c:numCache>
                <c:formatCode>0.00</c:formatCode>
                <c:ptCount val="31"/>
                <c:pt idx="0">
                  <c:v>0</c:v>
                </c:pt>
                <c:pt idx="1">
                  <c:v>1.6901960800285134</c:v>
                </c:pt>
                <c:pt idx="2">
                  <c:v>1.5314789170422551</c:v>
                </c:pt>
                <c:pt idx="3">
                  <c:v>2.049218022670181</c:v>
                </c:pt>
                <c:pt idx="4">
                  <c:v>2.2624510897304293</c:v>
                </c:pt>
                <c:pt idx="5">
                  <c:v>2.0453229787866571</c:v>
                </c:pt>
                <c:pt idx="6">
                  <c:v>2.5185139398778871</c:v>
                </c:pt>
                <c:pt idx="7">
                  <c:v>2.3180633349627615</c:v>
                </c:pt>
                <c:pt idx="8">
                  <c:v>2.5658478186735176</c:v>
                </c:pt>
                <c:pt idx="9">
                  <c:v>2.537819095073274</c:v>
                </c:pt>
                <c:pt idx="10">
                  <c:v>2.5514499979728749</c:v>
                </c:pt>
                <c:pt idx="11">
                  <c:v>2.2695129442179165</c:v>
                </c:pt>
                <c:pt idx="12">
                  <c:v>2.6830470382388492</c:v>
                </c:pt>
                <c:pt idx="13">
                  <c:v>2.7007037171450188</c:v>
                </c:pt>
                <c:pt idx="14">
                  <c:v>2.687528961214634</c:v>
                </c:pt>
                <c:pt idx="15">
                  <c:v>2.5465426634781307</c:v>
                </c:pt>
                <c:pt idx="16">
                  <c:v>2.5092025223311025</c:v>
                </c:pt>
                <c:pt idx="17">
                  <c:v>3.0561422620590522</c:v>
                </c:pt>
                <c:pt idx="18">
                  <c:v>3.0488300865283495</c:v>
                </c:pt>
                <c:pt idx="19">
                  <c:v>3.0310042813635367</c:v>
                </c:pt>
                <c:pt idx="20">
                  <c:v>3.0591846176313711</c:v>
                </c:pt>
                <c:pt idx="21">
                  <c:v>3.0870712059065353</c:v>
                </c:pt>
                <c:pt idx="22">
                  <c:v>2.9304395947666997</c:v>
                </c:pt>
                <c:pt idx="23">
                  <c:v>2.9666109866819341</c:v>
                </c:pt>
                <c:pt idx="24">
                  <c:v>3.2203696324513942</c:v>
                </c:pt>
                <c:pt idx="25">
                  <c:v>3.3443922736851102</c:v>
                </c:pt>
                <c:pt idx="26">
                  <c:v>3.2833012287035492</c:v>
                </c:pt>
                <c:pt idx="27">
                  <c:v>3.3213912783116886</c:v>
                </c:pt>
                <c:pt idx="28">
                  <c:v>3.00902574208691</c:v>
                </c:pt>
                <c:pt idx="29">
                  <c:v>3.0809870469108867</c:v>
                </c:pt>
                <c:pt idx="30">
                  <c:v>3.1007150865730817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Var'!$K$2:$K$40</c:f>
              <c:numCache>
                <c:formatCode>0.00</c:formatCode>
                <c:ptCount val="39"/>
                <c:pt idx="0">
                  <c:v>2.0791812460476247</c:v>
                </c:pt>
                <c:pt idx="1">
                  <c:v>2.2174839442139058</c:v>
                </c:pt>
                <c:pt idx="2">
                  <c:v>2.3579348470004535</c:v>
                </c:pt>
                <c:pt idx="3">
                  <c:v>2.4502491083193609</c:v>
                </c:pt>
                <c:pt idx="4">
                  <c:v>2.6031443726201822</c:v>
                </c:pt>
                <c:pt idx="5">
                  <c:v>2.7201593034059566</c:v>
                </c:pt>
                <c:pt idx="6">
                  <c:v>2.8286598965353194</c:v>
                </c:pt>
                <c:pt idx="7">
                  <c:v>3.0902580529313162</c:v>
                </c:pt>
                <c:pt idx="8">
                  <c:v>3.2291697025391004</c:v>
                </c:pt>
                <c:pt idx="9">
                  <c:v>3.3573630306151423</c:v>
                </c:pt>
                <c:pt idx="10">
                  <c:v>3.4977587182872676</c:v>
                </c:pt>
                <c:pt idx="11">
                  <c:v>3.7186677353162101</c:v>
                </c:pt>
                <c:pt idx="12">
                  <c:v>3.8055688175485556</c:v>
                </c:pt>
                <c:pt idx="13">
                  <c:v>3.9024380561986645</c:v>
                </c:pt>
                <c:pt idx="14">
                  <c:v>3.9974737588029798</c:v>
                </c:pt>
                <c:pt idx="15">
                  <c:v>4.0728378746630858</c:v>
                </c:pt>
                <c:pt idx="16">
                  <c:v>4.1693510904924178</c:v>
                </c:pt>
                <c:pt idx="17">
                  <c:v>4.2571263580225924</c:v>
                </c:pt>
                <c:pt idx="18">
                  <c:v>4.3338702788260086</c:v>
                </c:pt>
                <c:pt idx="19">
                  <c:v>4.406472050465676</c:v>
                </c:pt>
                <c:pt idx="20">
                  <c:v>4.456411586105177</c:v>
                </c:pt>
                <c:pt idx="21">
                  <c:v>4.5196836423171698</c:v>
                </c:pt>
                <c:pt idx="22">
                  <c:v>4.6238486166713759</c:v>
                </c:pt>
                <c:pt idx="23">
                  <c:v>4.677707303295997</c:v>
                </c:pt>
                <c:pt idx="24">
                  <c:v>4.7508707984987382</c:v>
                </c:pt>
                <c:pt idx="25">
                  <c:v>4.8176909464583062</c:v>
                </c:pt>
                <c:pt idx="26">
                  <c:v>4.8647008950832236</c:v>
                </c:pt>
                <c:pt idx="27">
                  <c:v>4.903686731736502</c:v>
                </c:pt>
                <c:pt idx="28">
                  <c:v>4.9442654706043037</c:v>
                </c:pt>
                <c:pt idx="29">
                  <c:v>4.9819227529001289</c:v>
                </c:pt>
                <c:pt idx="30">
                  <c:v>5.0093616480369176</c:v>
                </c:pt>
                <c:pt idx="31">
                  <c:v>5.0430044763916015</c:v>
                </c:pt>
                <c:pt idx="32">
                  <c:v>5.076272611978851</c:v>
                </c:pt>
                <c:pt idx="33">
                  <c:v>5.0959918131015085</c:v>
                </c:pt>
                <c:pt idx="34">
                  <c:v>5.1167870028748368</c:v>
                </c:pt>
                <c:pt idx="35">
                  <c:v>5.1356890825635944</c:v>
                </c:pt>
                <c:pt idx="36">
                  <c:v>5.1521109202591102</c:v>
                </c:pt>
                <c:pt idx="37">
                  <c:v>5.1709068089307468</c:v>
                </c:pt>
                <c:pt idx="38">
                  <c:v>5.1853211268673487</c:v>
                </c:pt>
              </c:numCache>
            </c:numRef>
          </c:xVal>
          <c:yVal>
            <c:numRef>
              <c:f>'Cases Var'!$L$2:$L$40</c:f>
              <c:numCache>
                <c:formatCode>0.00</c:formatCode>
                <c:ptCount val="39"/>
                <c:pt idx="0">
                  <c:v>0</c:v>
                </c:pt>
                <c:pt idx="1">
                  <c:v>1.6532125137753435</c:v>
                </c:pt>
                <c:pt idx="2">
                  <c:v>1.7993405494535815</c:v>
                </c:pt>
                <c:pt idx="3">
                  <c:v>1.7323937598229684</c:v>
                </c:pt>
                <c:pt idx="4">
                  <c:v>2.0755469613925306</c:v>
                </c:pt>
                <c:pt idx="5">
                  <c:v>2.0934216851622351</c:v>
                </c:pt>
                <c:pt idx="6">
                  <c:v>2.173186268412274</c:v>
                </c:pt>
                <c:pt idx="7">
                  <c:v>2.7458551951737289</c:v>
                </c:pt>
                <c:pt idx="8">
                  <c:v>2.6665179805548807</c:v>
                </c:pt>
                <c:pt idx="9">
                  <c:v>2.7649229846498886</c:v>
                </c:pt>
                <c:pt idx="10">
                  <c:v>2.9390197764486663</c:v>
                </c:pt>
                <c:pt idx="11">
                  <c:v>3.3193143040905118</c:v>
                </c:pt>
                <c:pt idx="12">
                  <c:v>3.0640834359635956</c:v>
                </c:pt>
                <c:pt idx="13">
                  <c:v>3.2033049161384826</c:v>
                </c:pt>
                <c:pt idx="14">
                  <c:v>3.2909245593827539</c:v>
                </c:pt>
                <c:pt idx="15">
                  <c:v>3.2750808984568582</c:v>
                </c:pt>
                <c:pt idx="16">
                  <c:v>3.4687902620996107</c:v>
                </c:pt>
                <c:pt idx="17">
                  <c:v>3.5195655008805087</c:v>
                </c:pt>
                <c:pt idx="18">
                  <c:v>3.543322900646912</c:v>
                </c:pt>
                <c:pt idx="19">
                  <c:v>3.5938396610812711</c:v>
                </c:pt>
                <c:pt idx="20">
                  <c:v>3.492341253254974</c:v>
                </c:pt>
                <c:pt idx="21">
                  <c:v>3.6518592692469487</c:v>
                </c:pt>
                <c:pt idx="22">
                  <c:v>3.9527440240148985</c:v>
                </c:pt>
                <c:pt idx="23">
                  <c:v>3.7445276734725663</c:v>
                </c:pt>
                <c:pt idx="24">
                  <c:v>3.9413126253606614</c:v>
                </c:pt>
                <c:pt idx="25">
                  <c:v>3.971832279924925</c:v>
                </c:pt>
                <c:pt idx="26">
                  <c:v>3.8758133888397568</c:v>
                </c:pt>
                <c:pt idx="27">
                  <c:v>3.8374621714859942</c:v>
                </c:pt>
                <c:pt idx="28">
                  <c:v>3.8946483037935162</c:v>
                </c:pt>
                <c:pt idx="29">
                  <c:v>3.9012948171655668</c:v>
                </c:pt>
                <c:pt idx="30">
                  <c:v>3.7962967400517909</c:v>
                </c:pt>
                <c:pt idx="31">
                  <c:v>3.915399835212269</c:v>
                </c:pt>
                <c:pt idx="32">
                  <c:v>3.9439888750737717</c:v>
                </c:pt>
                <c:pt idx="33">
                  <c:v>3.7432745235119333</c:v>
                </c:pt>
                <c:pt idx="34">
                  <c:v>3.7866094726486597</c:v>
                </c:pt>
                <c:pt idx="35">
                  <c:v>3.7649975992848805</c:v>
                </c:pt>
                <c:pt idx="36">
                  <c:v>3.7215633183574801</c:v>
                </c:pt>
                <c:pt idx="37">
                  <c:v>3.7978213113640229</c:v>
                </c:pt>
                <c:pt idx="38">
                  <c:v>3.6991436873944834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Var'!$O$2:$O$56</c:f>
              <c:numCache>
                <c:formatCode>0.00</c:formatCode>
                <c:ptCount val="55"/>
                <c:pt idx="0">
                  <c:v>2.1958996524092336</c:v>
                </c:pt>
                <c:pt idx="1">
                  <c:v>2.3783979009481375</c:v>
                </c:pt>
                <c:pt idx="2">
                  <c:v>2.5092025223311025</c:v>
                </c:pt>
                <c:pt idx="3">
                  <c:v>2.6720978579357171</c:v>
                </c:pt>
                <c:pt idx="4">
                  <c:v>2.8162412999917827</c:v>
                </c:pt>
                <c:pt idx="5">
                  <c:v>2.9489017609702133</c:v>
                </c:pt>
                <c:pt idx="6">
                  <c:v>3.0523090996473234</c:v>
                </c:pt>
                <c:pt idx="7">
                  <c:v>3.2307043136125686</c:v>
                </c:pt>
                <c:pt idx="8">
                  <c:v>3.3087777736647208</c:v>
                </c:pt>
                <c:pt idx="9">
                  <c:v>3.3982873053574005</c:v>
                </c:pt>
                <c:pt idx="10">
                  <c:v>3.4898179083014504</c:v>
                </c:pt>
                <c:pt idx="11">
                  <c:v>3.5863622233078649</c:v>
                </c:pt>
                <c:pt idx="12">
                  <c:v>3.6661434272915576</c:v>
                </c:pt>
                <c:pt idx="13">
                  <c:v>3.7695988483874459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4.0955877469187421</c:v>
                </c:pt>
                <c:pt idx="18">
                  <c:v>4.1793506823484865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4.3935225583235376</c:v>
                </c:pt>
                <c:pt idx="22">
                  <c:v>4.4468477101558079</c:v>
                </c:pt>
                <c:pt idx="23">
                  <c:v>4.4983932686707</c:v>
                </c:pt>
                <c:pt idx="24">
                  <c:v>4.5528263337750019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4.7289864979027367</c:v>
                </c:pt>
                <c:pt idx="28">
                  <c:v>4.7718666329454056</c:v>
                </c:pt>
                <c:pt idx="29">
                  <c:v>4.8056843241113789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4.9062757668011088</c:v>
                </c:pt>
                <c:pt idx="33">
                  <c:v>4.9370060658578145</c:v>
                </c:pt>
                <c:pt idx="34">
                  <c:v>4.9660102507246062</c:v>
                </c:pt>
                <c:pt idx="35">
                  <c:v>4.9898456639413444</c:v>
                </c:pt>
                <c:pt idx="36">
                  <c:v>5.0074874646043952</c:v>
                </c:pt>
                <c:pt idx="37">
                  <c:v>5.0244528275553346</c:v>
                </c:pt>
                <c:pt idx="38">
                  <c:v>5.0436530204228687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5.0956365334798654</c:v>
                </c:pt>
                <c:pt idx="42">
                  <c:v>5.1104146105631392</c:v>
                </c:pt>
                <c:pt idx="43">
                  <c:v>5.122369902584464</c:v>
                </c:pt>
                <c:pt idx="44">
                  <c:v>5.1322148485528816</c:v>
                </c:pt>
                <c:pt idx="45">
                  <c:v>5.1443313083727578</c:v>
                </c:pt>
                <c:pt idx="46">
                  <c:v>5.1572330654942178</c:v>
                </c:pt>
                <c:pt idx="47">
                  <c:v>5.1690186775993343</c:v>
                </c:pt>
                <c:pt idx="48">
                  <c:v>5.182617199861232</c:v>
                </c:pt>
                <c:pt idx="49">
                  <c:v>5.1941339942681841</c:v>
                </c:pt>
                <c:pt idx="50">
                  <c:v>5.2028042507988985</c:v>
                </c:pt>
                <c:pt idx="51">
                  <c:v>5.2108212931535505</c:v>
                </c:pt>
                <c:pt idx="52">
                  <c:v>5.2178917263140745</c:v>
                </c:pt>
                <c:pt idx="53">
                  <c:v>5.2277350605415265</c:v>
                </c:pt>
                <c:pt idx="54">
                  <c:v>5.2366229027678743</c:v>
                </c:pt>
              </c:numCache>
            </c:numRef>
          </c:xVal>
          <c:yVal>
            <c:numRef>
              <c:f>'Cases Var'!$P$2:$P$56</c:f>
              <c:numCache>
                <c:formatCode>0.00</c:formatCode>
                <c:ptCount val="55"/>
                <c:pt idx="1">
                  <c:v>1.9138138523837167</c:v>
                </c:pt>
                <c:pt idx="2">
                  <c:v>1.9242792860618814</c:v>
                </c:pt>
                <c:pt idx="3">
                  <c:v>2.1673173347481756</c:v>
                </c:pt>
                <c:pt idx="4">
                  <c:v>2.2671717284030133</c:v>
                </c:pt>
                <c:pt idx="5">
                  <c:v>2.3692158574101425</c:v>
                </c:pt>
                <c:pt idx="6">
                  <c:v>2.3783979009481375</c:v>
                </c:pt>
                <c:pt idx="7">
                  <c:v>2.7581546219673898</c:v>
                </c:pt>
                <c:pt idx="8">
                  <c:v>2.5250448070368448</c:v>
                </c:pt>
                <c:pt idx="9">
                  <c:v>2.6683859166899997</c:v>
                </c:pt>
                <c:pt idx="10">
                  <c:v>2.7686381012476144</c:v>
                </c:pt>
                <c:pt idx="11">
                  <c:v>2.885926339801431</c:v>
                </c:pt>
                <c:pt idx="12">
                  <c:v>2.8909795969896885</c:v>
                </c:pt>
                <c:pt idx="13">
                  <c:v>3.0958664534785423</c:v>
                </c:pt>
                <c:pt idx="14">
                  <c:v>3.1737688231366494</c:v>
                </c:pt>
                <c:pt idx="15">
                  <c:v>3.2545480771089736</c:v>
                </c:pt>
                <c:pt idx="16">
                  <c:v>2.9898945637187726</c:v>
                </c:pt>
                <c:pt idx="17">
                  <c:v>3.3641756327706189</c:v>
                </c:pt>
                <c:pt idx="18">
                  <c:v>3.4234097277330933</c:v>
                </c:pt>
                <c:pt idx="19">
                  <c:v>3.4060289449636145</c:v>
                </c:pt>
                <c:pt idx="20">
                  <c:v>3.5436956323092446</c:v>
                </c:pt>
                <c:pt idx="21">
                  <c:v>3.5550944485783189</c:v>
                </c:pt>
                <c:pt idx="22">
                  <c:v>3.5096057046115559</c:v>
                </c:pt>
                <c:pt idx="23">
                  <c:v>3.5472823079633033</c:v>
                </c:pt>
                <c:pt idx="24">
                  <c:v>3.6239725120169961</c:v>
                </c:pt>
                <c:pt idx="25">
                  <c:v>3.7260748702153692</c:v>
                </c:pt>
                <c:pt idx="26">
                  <c:v>3.7771367125041717</c:v>
                </c:pt>
                <c:pt idx="27">
                  <c:v>3.8167051836665147</c:v>
                </c:pt>
                <c:pt idx="28">
                  <c:v>3.7450747915820566</c:v>
                </c:pt>
                <c:pt idx="29">
                  <c:v>3.6802448370426073</c:v>
                </c:pt>
                <c:pt idx="30">
                  <c:v>3.7200765727681402</c:v>
                </c:pt>
                <c:pt idx="31">
                  <c:v>3.7168377232995242</c:v>
                </c:pt>
                <c:pt idx="32">
                  <c:v>3.7926017811649664</c:v>
                </c:pt>
                <c:pt idx="33">
                  <c:v>3.7715139899796664</c:v>
                </c:pt>
                <c:pt idx="34">
                  <c:v>3.7762652182681093</c:v>
                </c:pt>
                <c:pt idx="35">
                  <c:v>3.7174208367223742</c:v>
                </c:pt>
                <c:pt idx="36">
                  <c:v>3.6074550232146683</c:v>
                </c:pt>
                <c:pt idx="37">
                  <c:v>3.6077766037416925</c:v>
                </c:pt>
                <c:pt idx="38">
                  <c:v>3.6796095717797557</c:v>
                </c:pt>
                <c:pt idx="39">
                  <c:v>3.6691308473733324</c:v>
                </c:pt>
                <c:pt idx="40">
                  <c:v>3.6613393400060401</c:v>
                </c:pt>
                <c:pt idx="41">
                  <c:v>3.6818741221286464</c:v>
                </c:pt>
                <c:pt idx="42">
                  <c:v>3.6348801407665263</c:v>
                </c:pt>
                <c:pt idx="43">
                  <c:v>3.5561818466529109</c:v>
                </c:pt>
                <c:pt idx="44">
                  <c:v>3.4827307000799426</c:v>
                </c:pt>
                <c:pt idx="45">
                  <c:v>3.5838785984986257</c:v>
                </c:pt>
                <c:pt idx="46">
                  <c:v>3.6236627073562042</c:v>
                </c:pt>
                <c:pt idx="47">
                  <c:v>3.5967070296814461</c:v>
                </c:pt>
                <c:pt idx="48">
                  <c:v>3.6715430852625737</c:v>
                </c:pt>
                <c:pt idx="49">
                  <c:v>3.6119356250401227</c:v>
                </c:pt>
                <c:pt idx="50">
                  <c:v>3.4987239707479048</c:v>
                </c:pt>
                <c:pt idx="51">
                  <c:v>3.4730488050885375</c:v>
                </c:pt>
                <c:pt idx="52">
                  <c:v>3.4260230156898759</c:v>
                </c:pt>
                <c:pt idx="53">
                  <c:v>3.5781806096277777</c:v>
                </c:pt>
                <c:pt idx="54">
                  <c:v>3.5431985856376462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Var'!$AA$2:$AA$56</c:f>
              <c:numCache>
                <c:formatCode>0.00</c:formatCode>
                <c:ptCount val="55"/>
                <c:pt idx="0">
                  <c:v>2.0453229787866571</c:v>
                </c:pt>
                <c:pt idx="1">
                  <c:v>2.3201462861110538</c:v>
                </c:pt>
                <c:pt idx="2">
                  <c:v>2.6394864892685859</c:v>
                </c:pt>
                <c:pt idx="3">
                  <c:v>2.7795964912578244</c:v>
                </c:pt>
                <c:pt idx="4">
                  <c:v>2.9206450014067875</c:v>
                </c:pt>
                <c:pt idx="5">
                  <c:v>2.9898945637187726</c:v>
                </c:pt>
                <c:pt idx="6">
                  <c:v>3.1007150865730817</c:v>
                </c:pt>
                <c:pt idx="7">
                  <c:v>3.2469906992415494</c:v>
                </c:pt>
                <c:pt idx="8">
                  <c:v>3.3686587123922265</c:v>
                </c:pt>
                <c:pt idx="9">
                  <c:v>3.4983105537896</c:v>
                </c:pt>
                <c:pt idx="10">
                  <c:v>3.5770319856260309</c:v>
                </c:pt>
                <c:pt idx="11">
                  <c:v>3.6369891018122291</c:v>
                </c:pt>
                <c:pt idx="12">
                  <c:v>3.7148325124333326</c:v>
                </c:pt>
                <c:pt idx="13">
                  <c:v>3.7498135852929373</c:v>
                </c:pt>
                <c:pt idx="14">
                  <c:v>3.7982361763679355</c:v>
                </c:pt>
                <c:pt idx="15">
                  <c:v>3.8190830757437029</c:v>
                </c:pt>
                <c:pt idx="16">
                  <c:v>3.8476343443182546</c:v>
                </c:pt>
                <c:pt idx="17">
                  <c:v>3.8640955734242466</c:v>
                </c:pt>
                <c:pt idx="18">
                  <c:v>3.8737854608182003</c:v>
                </c:pt>
                <c:pt idx="19">
                  <c:v>3.8758133888397568</c:v>
                </c:pt>
                <c:pt idx="20">
                  <c:v>3.8895818021496233</c:v>
                </c:pt>
                <c:pt idx="21">
                  <c:v>3.8959195453100155</c:v>
                </c:pt>
                <c:pt idx="22">
                  <c:v>3.9019484650730836</c:v>
                </c:pt>
                <c:pt idx="23">
                  <c:v>3.9077337369976552</c:v>
                </c:pt>
                <c:pt idx="24">
                  <c:v>3.9117965904372514</c:v>
                </c:pt>
                <c:pt idx="25">
                  <c:v>3.9157163379459932</c:v>
                </c:pt>
                <c:pt idx="26">
                  <c:v>3.9201233262907231</c:v>
                </c:pt>
                <c:pt idx="27">
                  <c:v>3.9249508889156104</c:v>
                </c:pt>
                <c:pt idx="28">
                  <c:v>3.9327273673015291</c:v>
                </c:pt>
                <c:pt idx="29">
                  <c:v>3.9371165107670536</c:v>
                </c:pt>
                <c:pt idx="30">
                  <c:v>3.9444333177002142</c:v>
                </c:pt>
                <c:pt idx="31">
                  <c:v>3.9492435905682646</c:v>
                </c:pt>
                <c:pt idx="32">
                  <c:v>3.9523564773237903</c:v>
                </c:pt>
                <c:pt idx="33">
                  <c:v>3.9560242822806764</c:v>
                </c:pt>
                <c:pt idx="34">
                  <c:v>3.9608036249117697</c:v>
                </c:pt>
                <c:pt idx="35">
                  <c:v>3.9657189702442204</c:v>
                </c:pt>
                <c:pt idx="36">
                  <c:v>3.9699747301217148</c:v>
                </c:pt>
                <c:pt idx="37">
                  <c:v>3.9767167043633815</c:v>
                </c:pt>
                <c:pt idx="38">
                  <c:v>3.9815014881482469</c:v>
                </c:pt>
                <c:pt idx="39">
                  <c:v>3.9850220821095346</c:v>
                </c:pt>
                <c:pt idx="40">
                  <c:v>3.9906052114239192</c:v>
                </c:pt>
                <c:pt idx="41">
                  <c:v>3.9950645341561413</c:v>
                </c:pt>
                <c:pt idx="42">
                  <c:v>3.998956440470486</c:v>
                </c:pt>
                <c:pt idx="43">
                  <c:v>4.0026843129897287</c:v>
                </c:pt>
                <c:pt idx="44">
                  <c:v>4.0067226922016834</c:v>
                </c:pt>
                <c:pt idx="45">
                  <c:v>4.010172703286778</c:v>
                </c:pt>
                <c:pt idx="46">
                  <c:v>4.0121620679708228</c:v>
                </c:pt>
                <c:pt idx="47">
                  <c:v>4.014142361545006</c:v>
                </c:pt>
                <c:pt idx="48">
                  <c:v>4.0163646794562933</c:v>
                </c:pt>
                <c:pt idx="49">
                  <c:v>4.0179927377664324</c:v>
                </c:pt>
                <c:pt idx="50">
                  <c:v>4.019116290447073</c:v>
                </c:pt>
                <c:pt idx="51">
                  <c:v>4.0203612826477073</c:v>
                </c:pt>
                <c:pt idx="52">
                  <c:v>4.0216853522157052</c:v>
                </c:pt>
              </c:numCache>
            </c:numRef>
          </c:xVal>
          <c:yVal>
            <c:numRef>
              <c:f>'Cases Var'!$AB$2:$AB$56</c:f>
              <c:numCache>
                <c:formatCode>0.00</c:formatCode>
                <c:ptCount val="55"/>
                <c:pt idx="1">
                  <c:v>1.9912260756924949</c:v>
                </c:pt>
                <c:pt idx="2">
                  <c:v>2.3560258571931225</c:v>
                </c:pt>
                <c:pt idx="3">
                  <c:v>2.220108088040055</c:v>
                </c:pt>
                <c:pt idx="4">
                  <c:v>2.363611979892144</c:v>
                </c:pt>
                <c:pt idx="5">
                  <c:v>2.1583624920952493</c:v>
                </c:pt>
                <c:pt idx="6">
                  <c:v>2.4533183400470375</c:v>
                </c:pt>
                <c:pt idx="7">
                  <c:v>2.7032913781186614</c:v>
                </c:pt>
                <c:pt idx="8">
                  <c:v>2.7566361082458477</c:v>
                </c:pt>
                <c:pt idx="9">
                  <c:v>2.9100905455940675</c:v>
                </c:pt>
                <c:pt idx="10">
                  <c:v>2.7965743332104291</c:v>
                </c:pt>
                <c:pt idx="11">
                  <c:v>2.7474118078864231</c:v>
                </c:pt>
                <c:pt idx="12">
                  <c:v>2.9299295600845876</c:v>
                </c:pt>
                <c:pt idx="13">
                  <c:v>2.638489256954637</c:v>
                </c:pt>
                <c:pt idx="14">
                  <c:v>2.8215135284047728</c:v>
                </c:pt>
                <c:pt idx="15">
                  <c:v>2.4899584794248346</c:v>
                </c:pt>
                <c:pt idx="16">
                  <c:v>2.6512780139981436</c:v>
                </c:pt>
                <c:pt idx="17">
                  <c:v>2.4345689040341987</c:v>
                </c:pt>
                <c:pt idx="18">
                  <c:v>2.2174839442139058</c:v>
                </c:pt>
                <c:pt idx="19">
                  <c:v>1.5440680443502754</c:v>
                </c:pt>
                <c:pt idx="20">
                  <c:v>2.3838153659804311</c:v>
                </c:pt>
                <c:pt idx="21">
                  <c:v>2.0569048513364723</c:v>
                </c:pt>
                <c:pt idx="22">
                  <c:v>2.0413926851582249</c:v>
                </c:pt>
                <c:pt idx="23">
                  <c:v>2.0293837776852093</c:v>
                </c:pt>
                <c:pt idx="24">
                  <c:v>1.8808135922807911</c:v>
                </c:pt>
                <c:pt idx="25">
                  <c:v>1.8692317197309762</c:v>
                </c:pt>
                <c:pt idx="26">
                  <c:v>1.9242792860618814</c:v>
                </c:pt>
                <c:pt idx="27">
                  <c:v>1.968482948553935</c:v>
                </c:pt>
                <c:pt idx="28">
                  <c:v>2.1818435879447722</c:v>
                </c:pt>
                <c:pt idx="29">
                  <c:v>1.9395192526186182</c:v>
                </c:pt>
                <c:pt idx="30">
                  <c:v>2.1673173347481756</c:v>
                </c:pt>
                <c:pt idx="31">
                  <c:v>1.9912260756924949</c:v>
                </c:pt>
                <c:pt idx="32">
                  <c:v>1.8061799739838869</c:v>
                </c:pt>
                <c:pt idx="33">
                  <c:v>1.8808135922807911</c:v>
                </c:pt>
                <c:pt idx="34">
                  <c:v>2</c:v>
                </c:pt>
                <c:pt idx="35">
                  <c:v>2.0170333392987803</c:v>
                </c:pt>
                <c:pt idx="36">
                  <c:v>1.9590413923210932</c:v>
                </c:pt>
                <c:pt idx="37">
                  <c:v>2.1643528557844367</c:v>
                </c:pt>
                <c:pt idx="38">
                  <c:v>2.0211892990699378</c:v>
                </c:pt>
                <c:pt idx="39">
                  <c:v>1.8920946026904801</c:v>
                </c:pt>
                <c:pt idx="40">
                  <c:v>2.0969100130080562</c:v>
                </c:pt>
                <c:pt idx="41">
                  <c:v>2.0043213737826426</c:v>
                </c:pt>
                <c:pt idx="42">
                  <c:v>1.9493900066449126</c:v>
                </c:pt>
                <c:pt idx="43">
                  <c:v>1.9344984512435675</c:v>
                </c:pt>
                <c:pt idx="44">
                  <c:v>1.9731278535996983</c:v>
                </c:pt>
                <c:pt idx="45">
                  <c:v>1.9084850188786497</c:v>
                </c:pt>
                <c:pt idx="46">
                  <c:v>1.6720978579357173</c:v>
                </c:pt>
                <c:pt idx="47">
                  <c:v>1.6720978579357173</c:v>
                </c:pt>
                <c:pt idx="48">
                  <c:v>1.7242758696007889</c:v>
                </c:pt>
                <c:pt idx="49">
                  <c:v>1.5910646070264991</c:v>
                </c:pt>
                <c:pt idx="50">
                  <c:v>1.4313637641589871</c:v>
                </c:pt>
                <c:pt idx="51">
                  <c:v>1.4771212547196624</c:v>
                </c:pt>
                <c:pt idx="52">
                  <c:v>1.5051499783199058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Var'!$W$2:$W$43</c:f>
              <c:numCache>
                <c:formatCode>0.00</c:formatCode>
                <c:ptCount val="42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  <c:pt idx="30">
                  <c:v>4.6222451169234624</c:v>
                </c:pt>
                <c:pt idx="31">
                  <c:v>4.6794824071427303</c:v>
                </c:pt>
                <c:pt idx="32">
                  <c:v>4.7127170288859928</c:v>
                </c:pt>
                <c:pt idx="33">
                  <c:v>4.7422693935351283</c:v>
                </c:pt>
                <c:pt idx="34">
                  <c:v>4.7834247342967142</c:v>
                </c:pt>
                <c:pt idx="35">
                  <c:v>4.8134275240823348</c:v>
                </c:pt>
                <c:pt idx="36">
                  <c:v>4.8678091320051724</c:v>
                </c:pt>
                <c:pt idx="37">
                  <c:v>4.8975776118853949</c:v>
                </c:pt>
                <c:pt idx="38">
                  <c:v>4.9257193739097396</c:v>
                </c:pt>
                <c:pt idx="39">
                  <c:v>4.9475366463052932</c:v>
                </c:pt>
                <c:pt idx="40">
                  <c:v>4.9725406973015289</c:v>
                </c:pt>
                <c:pt idx="41">
                  <c:v>4.9933303996591611</c:v>
                </c:pt>
              </c:numCache>
            </c:numRef>
          </c:xVal>
          <c:yVal>
            <c:numRef>
              <c:f>'Cases Var'!$X$2:$X$43</c:f>
              <c:numCache>
                <c:formatCode>0.00</c:formatCode>
                <c:ptCount val="42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  <c:pt idx="30">
                  <c:v>3.5722906061514172</c:v>
                </c:pt>
                <c:pt idx="31">
                  <c:v>3.7710727832211943</c:v>
                </c:pt>
                <c:pt idx="32">
                  <c:v>3.5800121125294244</c:v>
                </c:pt>
                <c:pt idx="33">
                  <c:v>3.5603849229720148</c:v>
                </c:pt>
                <c:pt idx="34">
                  <c:v>3.7396514437093766</c:v>
                </c:pt>
                <c:pt idx="35">
                  <c:v>3.63788981658079</c:v>
                </c:pt>
                <c:pt idx="36">
                  <c:v>3.9385697562210606</c:v>
                </c:pt>
                <c:pt idx="37">
                  <c:v>3.7187507347396647</c:v>
                </c:pt>
                <c:pt idx="38">
                  <c:v>3.7232914464775839</c:v>
                </c:pt>
                <c:pt idx="39">
                  <c:v>3.6376898191184011</c:v>
                </c:pt>
                <c:pt idx="40">
                  <c:v>3.7203247174174416</c:v>
                </c:pt>
                <c:pt idx="41">
                  <c:v>3.6630409748939736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Rate'!$K$2:$K$44</c:f>
              <c:numCache>
                <c:formatCode>0.0%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  <c:pt idx="21">
                  <c:v>4.1934228449114611E-2</c:v>
                </c:pt>
                <c:pt idx="22">
                  <c:v>4.366576819407008E-2</c:v>
                </c:pt>
                <c:pt idx="23">
                  <c:v>4.5869276708692765E-2</c:v>
                </c:pt>
                <c:pt idx="24">
                  <c:v>4.8625792811839326E-2</c:v>
                </c:pt>
                <c:pt idx="25">
                  <c:v>5.0229170590820618E-2</c:v>
                </c:pt>
                <c:pt idx="26">
                  <c:v>5.2725948338656355E-2</c:v>
                </c:pt>
                <c:pt idx="27">
                  <c:v>5.3853482424910996E-2</c:v>
                </c:pt>
                <c:pt idx="28">
                  <c:v>5.4426636138141575E-2</c:v>
                </c:pt>
                <c:pt idx="29">
                  <c:v>5.5167125265009699E-2</c:v>
                </c:pt>
                <c:pt idx="30">
                  <c:v>5.6679470763977807E-2</c:v>
                </c:pt>
                <c:pt idx="31">
                  <c:v>6.0644446203784341E-2</c:v>
                </c:pt>
                <c:pt idx="32">
                  <c:v>6.129943502824859E-2</c:v>
                </c:pt>
                <c:pt idx="33">
                  <c:v>6.3237469186524245E-2</c:v>
                </c:pt>
                <c:pt idx="34">
                  <c:v>6.4127435175824476E-2</c:v>
                </c:pt>
                <c:pt idx="35">
                  <c:v>6.3693278832721065E-2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Rate'!$L$2:$L$45</c:f>
              <c:numCache>
                <c:formatCode>0.0%</c:formatCode>
                <c:ptCount val="44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  <c:pt idx="33">
                  <c:v>2.7221803542357897E-2</c:v>
                </c:pt>
                <c:pt idx="34">
                  <c:v>2.8621767069960651E-2</c:v>
                </c:pt>
                <c:pt idx="35">
                  <c:v>2.9588233370753451E-2</c:v>
                </c:pt>
                <c:pt idx="36">
                  <c:v>3.207563665430202E-2</c:v>
                </c:pt>
                <c:pt idx="37">
                  <c:v>3.3276848758527294E-2</c:v>
                </c:pt>
                <c:pt idx="38">
                  <c:v>3.5623843589328193E-2</c:v>
                </c:pt>
                <c:pt idx="39">
                  <c:v>3.7279567925293709E-2</c:v>
                </c:pt>
                <c:pt idx="40">
                  <c:v>3.8614769957157256E-2</c:v>
                </c:pt>
                <c:pt idx="41">
                  <c:v>3.9401688695074787E-2</c:v>
                </c:pt>
                <c:pt idx="42">
                  <c:v>4.0276620648412705E-2</c:v>
                </c:pt>
                <c:pt idx="43">
                  <c:v>4.2429701931628996E-2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Rate'!$M$2:$M$46</c:f>
              <c:numCache>
                <c:formatCode>0.0%</c:formatCode>
                <c:ptCount val="45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  <c:pt idx="30">
                  <c:v>0.10292819129895234</c:v>
                </c:pt>
                <c:pt idx="31">
                  <c:v>0.10320880224239636</c:v>
                </c:pt>
                <c:pt idx="32">
                  <c:v>0.10411176561773368</c:v>
                </c:pt>
                <c:pt idx="33">
                  <c:v>0.11149125665254697</c:v>
                </c:pt>
                <c:pt idx="34">
                  <c:v>0.11685574564075543</c:v>
                </c:pt>
                <c:pt idx="35">
                  <c:v>0.12259323570539515</c:v>
                </c:pt>
                <c:pt idx="36">
                  <c:v>0.12145123240868787</c:v>
                </c:pt>
                <c:pt idx="37">
                  <c:v>0.12501424212885012</c:v>
                </c:pt>
                <c:pt idx="38">
                  <c:v>0.12591511527189453</c:v>
                </c:pt>
                <c:pt idx="39">
                  <c:v>0.12783651730402501</c:v>
                </c:pt>
                <c:pt idx="40">
                  <c:v>0.12897212190938823</c:v>
                </c:pt>
                <c:pt idx="41">
                  <c:v>0.13067143263333197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mortes - COVID-19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073-A935-F5E84DBA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5304"/>
        <c:axId val="741032680"/>
      </c:lineChart>
      <c:catAx>
        <c:axId val="741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2680"/>
        <c:crosses val="autoZero"/>
        <c:auto val="1"/>
        <c:lblAlgn val="ctr"/>
        <c:lblOffset val="100"/>
        <c:noMultiLvlLbl val="0"/>
      </c:catAx>
      <c:valAx>
        <c:axId val="741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Var'!$D$2:$D$46</c:f>
              <c:numCache>
                <c:formatCode>0</c:formatCode>
                <c:ptCount val="4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Var'!$L$2:$L$53</c:f>
              <c:numCache>
                <c:formatCode>General</c:formatCode>
                <c:ptCount val="5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  <c:pt idx="39">
                  <c:v>525</c:v>
                </c:pt>
                <c:pt idx="40">
                  <c:v>603</c:v>
                </c:pt>
                <c:pt idx="41">
                  <c:v>547</c:v>
                </c:pt>
                <c:pt idx="42">
                  <c:v>499</c:v>
                </c:pt>
                <c:pt idx="43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Var'!$E$2:$E$46</c:f>
              <c:numCache>
                <c:formatCode>0.0000000%</c:formatCode>
                <c:ptCount val="45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  <c:pt idx="42">
                  <c:v>5.2625E-6</c:v>
                </c:pt>
                <c:pt idx="43">
                  <c:v>7.5218749999999999E-6</c:v>
                </c:pt>
                <c:pt idx="44">
                  <c:v>7.3968750000000002E-6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Var'!$M$2:$M$50</c:f>
              <c:numCache>
                <c:formatCode>0.00000%</c:formatCode>
                <c:ptCount val="49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  <c:pt idx="40">
                  <c:v>2.4116666666666666E-5</c:v>
                </c:pt>
                <c:pt idx="41">
                  <c:v>8.7499999999999992E-6</c:v>
                </c:pt>
                <c:pt idx="42">
                  <c:v>1.06E-5</c:v>
                </c:pt>
                <c:pt idx="43">
                  <c:v>1.0066666666666666E-5</c:v>
                </c:pt>
                <c:pt idx="44">
                  <c:v>9.0333333333333338E-6</c:v>
                </c:pt>
                <c:pt idx="45">
                  <c:v>1.0166666666666667E-5</c:v>
                </c:pt>
                <c:pt idx="46">
                  <c:v>9.5000000000000005E-6</c:v>
                </c:pt>
                <c:pt idx="47">
                  <c:v>1.0316666666666667E-5</c:v>
                </c:pt>
                <c:pt idx="48">
                  <c:v>7.1833333333333337E-6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Var'!$Q$2:$Q$48</c:f>
              <c:numCache>
                <c:formatCode>0.000000%</c:formatCode>
                <c:ptCount val="47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  <c:pt idx="32">
                  <c:v>1.1869565217391304E-5</c:v>
                </c:pt>
                <c:pt idx="33">
                  <c:v>1.682608695652174E-5</c:v>
                </c:pt>
                <c:pt idx="34">
                  <c:v>1.7891304347826087E-5</c:v>
                </c:pt>
                <c:pt idx="35">
                  <c:v>1.5304347826086958E-5</c:v>
                </c:pt>
                <c:pt idx="36">
                  <c:v>1.3652173913043479E-5</c:v>
                </c:pt>
                <c:pt idx="37">
                  <c:v>1.682608695652174E-5</c:v>
                </c:pt>
                <c:pt idx="38">
                  <c:v>1.3782608695652174E-5</c:v>
                </c:pt>
                <c:pt idx="39">
                  <c:v>1.141304347826087E-5</c:v>
                </c:pt>
                <c:pt idx="40">
                  <c:v>1.3108695652173912E-5</c:v>
                </c:pt>
                <c:pt idx="41">
                  <c:v>1.1891304347826087E-5</c:v>
                </c:pt>
                <c:pt idx="42">
                  <c:v>1.0847826086956522E-5</c:v>
                </c:pt>
                <c:pt idx="43">
                  <c:v>9.8478260869565212E-6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Var'!$X$2:$X$43</c:f>
              <c:numCache>
                <c:formatCode>0.00000%</c:formatCode>
                <c:ptCount val="42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  <c:pt idx="30">
                  <c:v>1.0727272727272727E-5</c:v>
                </c:pt>
                <c:pt idx="31">
                  <c:v>9.4090909090909097E-6</c:v>
                </c:pt>
                <c:pt idx="32">
                  <c:v>6.6515151515151512E-6</c:v>
                </c:pt>
                <c:pt idx="33">
                  <c:v>1.1909090909090909E-5</c:v>
                </c:pt>
                <c:pt idx="34">
                  <c:v>1.4212121212121212E-5</c:v>
                </c:pt>
                <c:pt idx="35">
                  <c:v>1.3348484848484849E-5</c:v>
                </c:pt>
                <c:pt idx="36">
                  <c:v>1.4848484848484848E-5</c:v>
                </c:pt>
                <c:pt idx="37">
                  <c:v>1.3893939393939394E-5</c:v>
                </c:pt>
                <c:pt idx="38">
                  <c:v>1.1166666666666666E-5</c:v>
                </c:pt>
                <c:pt idx="39">
                  <c:v>1.0863636363636364E-5</c:v>
                </c:pt>
                <c:pt idx="40">
                  <c:v>1.1787878787878788E-5</c:v>
                </c:pt>
                <c:pt idx="41">
                  <c:v>1.1530303030303031E-5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Var'!$E$2:$E$43</c:f>
              <c:numCache>
                <c:formatCode>0.0000000%</c:formatCode>
                <c:ptCount val="42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  <c:pt idx="29">
                  <c:v>1223</c:v>
                </c:pt>
                <c:pt idx="30">
                  <c:v>1328</c:v>
                </c:pt>
                <c:pt idx="31">
                  <c:v>1532</c:v>
                </c:pt>
                <c:pt idx="32">
                  <c:v>1736</c:v>
                </c:pt>
                <c:pt idx="33">
                  <c:v>1924</c:v>
                </c:pt>
              </c:numCache>
            </c:numRef>
          </c:xVal>
          <c:yVal>
            <c:numRef>
              <c:f>'Death Var'!$H$2:$H$44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Var'!$C$2:$C$48</c:f>
              <c:numCache>
                <c:formatCode>General</c:formatCode>
                <c:ptCount val="4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  <c:pt idx="42">
                  <c:v>23640</c:v>
                </c:pt>
                <c:pt idx="43">
                  <c:v>26047</c:v>
                </c:pt>
                <c:pt idx="44">
                  <c:v>28414</c:v>
                </c:pt>
              </c:numCache>
            </c:numRef>
          </c:xVal>
          <c:yVal>
            <c:numRef>
              <c:f>'Death Var'!$D$2:$D$48</c:f>
              <c:numCache>
                <c:formatCode>0</c:formatCode>
                <c:ptCount val="4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  <c:pt idx="39">
                  <c:v>11329</c:v>
                </c:pt>
                <c:pt idx="40">
                  <c:v>12107</c:v>
                </c:pt>
                <c:pt idx="41">
                  <c:v>12868</c:v>
                </c:pt>
              </c:numCache>
            </c:numRef>
          </c:xVal>
          <c:y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Var'!$C$2:$C$43</c:f>
              <c:numCache>
                <c:formatCode>General</c:formatCode>
                <c:ptCount val="4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</c:numCache>
            </c:numRef>
          </c:xVal>
          <c:yVal>
            <c:numRef>
              <c:f>'Death Var'!$D$2:$D$43</c:f>
              <c:numCache>
                <c:formatCode>0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</c:numCache>
            </c:numRef>
          </c:xVal>
          <c:yVal>
            <c:numRef>
              <c:f>'Death Var'!$W$2:$W$40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D-4857-90AE-09974948CB1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D-4857-90AE-09974948CB1B}"/>
            </c:ext>
          </c:extLst>
        </c:ser>
        <c:ser>
          <c:idx val="4"/>
          <c:order val="2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D-4857-90AE-09974948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23</xdr:col>
      <xdr:colOff>180975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</xdr:row>
      <xdr:rowOff>77933</xdr:rowOff>
    </xdr:from>
    <xdr:to>
      <xdr:col>23</xdr:col>
      <xdr:colOff>51955</xdr:colOff>
      <xdr:row>11</xdr:row>
      <xdr:rowOff>35503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04959" y="1792433"/>
          <a:ext cx="5488132" cy="338570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333374</xdr:colOff>
      <xdr:row>35</xdr:row>
      <xdr:rowOff>14286</xdr:rowOff>
    </xdr:from>
    <xdr:to>
      <xdr:col>23</xdr:col>
      <xdr:colOff>38099</xdr:colOff>
      <xdr:row>51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E864-1204-44B9-B012-1A406B7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90920</xdr:colOff>
      <xdr:row>17</xdr:row>
      <xdr:rowOff>113865</xdr:rowOff>
    </xdr:from>
    <xdr:to>
      <xdr:col>34</xdr:col>
      <xdr:colOff>62345</xdr:colOff>
      <xdr:row>32</xdr:row>
      <xdr:rowOff>99578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148937</xdr:colOff>
      <xdr:row>33</xdr:row>
      <xdr:rowOff>48491</xdr:rowOff>
    </xdr:from>
    <xdr:to>
      <xdr:col>34</xdr:col>
      <xdr:colOff>605271</xdr:colOff>
      <xdr:row>50</xdr:row>
      <xdr:rowOff>48491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311728</xdr:colOff>
      <xdr:row>0</xdr:row>
      <xdr:rowOff>181841</xdr:rowOff>
    </xdr:from>
    <xdr:to>
      <xdr:col>52</xdr:col>
      <xdr:colOff>149802</xdr:colOff>
      <xdr:row>19</xdr:row>
      <xdr:rowOff>177079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CB306-CA37-4DA4-8423-B9A00586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0.12822</cdr:x>
      <cdr:y>0.41901</cdr:y>
    </cdr:from>
    <cdr:to>
      <cdr:x>0.99057</cdr:x>
      <cdr:y>0.5512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1260975" y="1985560"/>
          <a:ext cx="8480838" cy="626407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4"/>
  <sheetViews>
    <sheetView tabSelected="1" topLeftCell="A313" workbookViewId="0">
      <selection activeCell="B320" sqref="B320"/>
    </sheetView>
  </sheetViews>
  <sheetFormatPr defaultRowHeight="15" x14ac:dyDescent="0.25"/>
  <cols>
    <col min="6" max="6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  <c r="J1" t="s">
        <v>64</v>
      </c>
    </row>
    <row r="2" spans="1:10" x14ac:dyDescent="0.25">
      <c r="A2">
        <v>1</v>
      </c>
      <c r="B2">
        <v>157</v>
      </c>
      <c r="C2">
        <v>0</v>
      </c>
      <c r="D2">
        <f t="shared" ref="D2:D88" si="0">LOG(B2,10)</f>
        <v>2.1958996524092336</v>
      </c>
      <c r="E2" t="s">
        <v>4</v>
      </c>
      <c r="F2" s="1">
        <v>43884</v>
      </c>
      <c r="G2">
        <v>3</v>
      </c>
      <c r="H2">
        <f t="shared" ref="H2:H45" si="1">B2-I2-G2</f>
        <v>2</v>
      </c>
      <c r="I2">
        <v>152</v>
      </c>
      <c r="J2">
        <v>0</v>
      </c>
    </row>
    <row r="3" spans="1:10" x14ac:dyDescent="0.25">
      <c r="A3">
        <v>2</v>
      </c>
      <c r="B3">
        <v>239</v>
      </c>
      <c r="C3">
        <f t="shared" ref="C3:C28" si="2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  <c r="H3">
        <f t="shared" si="1"/>
        <v>11</v>
      </c>
      <c r="I3">
        <v>221</v>
      </c>
      <c r="J3">
        <f>B3-B2</f>
        <v>82</v>
      </c>
    </row>
    <row r="4" spans="1:10" x14ac:dyDescent="0.25">
      <c r="A4">
        <v>3</v>
      </c>
      <c r="B4">
        <v>323</v>
      </c>
      <c r="C4">
        <f t="shared" si="2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  <c r="H4">
        <f t="shared" si="1"/>
        <v>2</v>
      </c>
      <c r="I4">
        <v>310</v>
      </c>
      <c r="J4">
        <f t="shared" ref="J4:J76" si="3">B4-B3</f>
        <v>84</v>
      </c>
    </row>
    <row r="5" spans="1:10" x14ac:dyDescent="0.25">
      <c r="A5">
        <v>4</v>
      </c>
      <c r="B5">
        <v>470</v>
      </c>
      <c r="C5">
        <f t="shared" si="2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  <c r="H5">
        <f t="shared" si="1"/>
        <v>3</v>
      </c>
      <c r="I5">
        <v>455</v>
      </c>
      <c r="J5">
        <f t="shared" si="3"/>
        <v>147</v>
      </c>
    </row>
    <row r="6" spans="1:10" x14ac:dyDescent="0.25">
      <c r="A6">
        <v>5</v>
      </c>
      <c r="B6">
        <v>655</v>
      </c>
      <c r="C6">
        <f t="shared" si="2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  <c r="H6">
        <f t="shared" si="1"/>
        <v>45</v>
      </c>
      <c r="I6">
        <v>593</v>
      </c>
      <c r="J6">
        <f t="shared" si="3"/>
        <v>185</v>
      </c>
    </row>
    <row r="7" spans="1:10" x14ac:dyDescent="0.25">
      <c r="A7">
        <v>6</v>
      </c>
      <c r="B7">
        <v>889</v>
      </c>
      <c r="C7">
        <f t="shared" si="2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  <c r="H7">
        <f t="shared" si="1"/>
        <v>46</v>
      </c>
      <c r="I7">
        <v>822</v>
      </c>
      <c r="J7">
        <f t="shared" si="3"/>
        <v>234</v>
      </c>
    </row>
    <row r="8" spans="1:10" x14ac:dyDescent="0.25">
      <c r="A8">
        <v>7</v>
      </c>
      <c r="B8">
        <v>1128</v>
      </c>
      <c r="C8">
        <f t="shared" si="2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  <c r="H8">
        <f t="shared" si="1"/>
        <v>50</v>
      </c>
      <c r="I8">
        <v>1049</v>
      </c>
      <c r="J8">
        <f t="shared" si="3"/>
        <v>239</v>
      </c>
    </row>
    <row r="9" spans="1:10" x14ac:dyDescent="0.25">
      <c r="A9">
        <v>8</v>
      </c>
      <c r="B9">
        <v>1701</v>
      </c>
      <c r="C9">
        <f t="shared" si="2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  <c r="H9">
        <f t="shared" si="1"/>
        <v>83</v>
      </c>
      <c r="I9">
        <v>1577</v>
      </c>
      <c r="J9">
        <f t="shared" si="3"/>
        <v>573</v>
      </c>
    </row>
    <row r="10" spans="1:10" x14ac:dyDescent="0.25">
      <c r="A10">
        <v>9</v>
      </c>
      <c r="B10">
        <v>2036</v>
      </c>
      <c r="C10">
        <f t="shared" si="2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  <c r="H10">
        <f t="shared" si="1"/>
        <v>149</v>
      </c>
      <c r="I10">
        <v>1835</v>
      </c>
      <c r="J10">
        <f t="shared" si="3"/>
        <v>335</v>
      </c>
    </row>
    <row r="11" spans="1:10" x14ac:dyDescent="0.25">
      <c r="A11">
        <v>10</v>
      </c>
      <c r="B11">
        <v>2502</v>
      </c>
      <c r="C11">
        <f t="shared" si="2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  <c r="H11">
        <f t="shared" si="1"/>
        <v>160</v>
      </c>
      <c r="I11">
        <v>2263</v>
      </c>
      <c r="J11">
        <f t="shared" si="3"/>
        <v>466</v>
      </c>
    </row>
    <row r="12" spans="1:10" x14ac:dyDescent="0.25">
      <c r="A12">
        <v>11</v>
      </c>
      <c r="B12">
        <v>3089</v>
      </c>
      <c r="C12">
        <f t="shared" si="2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  <c r="H12">
        <f t="shared" si="1"/>
        <v>276</v>
      </c>
      <c r="I12">
        <v>2706</v>
      </c>
      <c r="J12">
        <f t="shared" si="3"/>
        <v>587</v>
      </c>
    </row>
    <row r="13" spans="1:10" x14ac:dyDescent="0.25">
      <c r="A13">
        <v>12</v>
      </c>
      <c r="B13">
        <v>3858</v>
      </c>
      <c r="C13">
        <f t="shared" si="2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  <c r="H13">
        <f t="shared" si="1"/>
        <v>414</v>
      </c>
      <c r="I13">
        <v>3296</v>
      </c>
      <c r="J13">
        <f t="shared" si="3"/>
        <v>769</v>
      </c>
    </row>
    <row r="14" spans="1:10" x14ac:dyDescent="0.25">
      <c r="A14">
        <v>13</v>
      </c>
      <c r="B14">
        <v>4636</v>
      </c>
      <c r="C14">
        <f t="shared" si="2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  <c r="H14">
        <f t="shared" si="1"/>
        <v>523</v>
      </c>
      <c r="I14">
        <v>3916</v>
      </c>
      <c r="J14">
        <f t="shared" si="3"/>
        <v>778</v>
      </c>
    </row>
    <row r="15" spans="1:10" x14ac:dyDescent="0.25">
      <c r="A15">
        <v>14</v>
      </c>
      <c r="B15">
        <v>5883</v>
      </c>
      <c r="C15">
        <f t="shared" si="2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  <c r="H15">
        <f t="shared" si="1"/>
        <v>589</v>
      </c>
      <c r="I15">
        <v>5061</v>
      </c>
      <c r="J15">
        <f t="shared" si="3"/>
        <v>1247</v>
      </c>
    </row>
    <row r="16" spans="1:10" x14ac:dyDescent="0.25">
      <c r="A16">
        <v>15</v>
      </c>
      <c r="B16">
        <v>7375</v>
      </c>
      <c r="C16">
        <f t="shared" si="2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  <c r="H16">
        <f t="shared" si="1"/>
        <v>622</v>
      </c>
      <c r="I16">
        <v>6387</v>
      </c>
      <c r="J16">
        <f t="shared" si="3"/>
        <v>1492</v>
      </c>
    </row>
    <row r="17" spans="1:10" x14ac:dyDescent="0.25">
      <c r="A17">
        <v>16</v>
      </c>
      <c r="B17">
        <v>9172</v>
      </c>
      <c r="C17">
        <f t="shared" si="2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  <c r="H17">
        <f t="shared" si="1"/>
        <v>724</v>
      </c>
      <c r="I17">
        <v>7985</v>
      </c>
      <c r="J17">
        <f t="shared" si="3"/>
        <v>1797</v>
      </c>
    </row>
    <row r="18" spans="1:10" x14ac:dyDescent="0.25">
      <c r="A18">
        <v>17</v>
      </c>
      <c r="B18">
        <v>10149</v>
      </c>
      <c r="C18">
        <f t="shared" si="2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  <c r="H18">
        <f t="shared" si="1"/>
        <v>1004</v>
      </c>
      <c r="I18">
        <v>8514</v>
      </c>
      <c r="J18">
        <f t="shared" si="3"/>
        <v>977</v>
      </c>
    </row>
    <row r="19" spans="1:10" x14ac:dyDescent="0.25">
      <c r="A19">
        <v>18</v>
      </c>
      <c r="B19">
        <v>12462</v>
      </c>
      <c r="C19">
        <f t="shared" si="2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  <c r="H19">
        <f t="shared" si="1"/>
        <v>1045</v>
      </c>
      <c r="I19">
        <v>10590</v>
      </c>
      <c r="J19">
        <f t="shared" si="3"/>
        <v>2313</v>
      </c>
    </row>
    <row r="20" spans="1:10" x14ac:dyDescent="0.25">
      <c r="A20">
        <v>19</v>
      </c>
      <c r="B20">
        <v>15113</v>
      </c>
      <c r="C20">
        <f t="shared" si="2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  <c r="H20">
        <f t="shared" si="1"/>
        <v>1258</v>
      </c>
      <c r="I20">
        <v>12839</v>
      </c>
      <c r="J20">
        <f t="shared" si="3"/>
        <v>2651</v>
      </c>
    </row>
    <row r="21" spans="1:10" x14ac:dyDescent="0.25">
      <c r="A21">
        <v>20</v>
      </c>
      <c r="B21">
        <v>17660</v>
      </c>
      <c r="C21">
        <f t="shared" si="2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  <c r="H21">
        <f t="shared" si="1"/>
        <v>1439</v>
      </c>
      <c r="I21">
        <v>14955</v>
      </c>
      <c r="J21">
        <f t="shared" si="3"/>
        <v>2547</v>
      </c>
    </row>
    <row r="22" spans="1:10" x14ac:dyDescent="0.25">
      <c r="A22">
        <v>21</v>
      </c>
      <c r="B22">
        <v>21157</v>
      </c>
      <c r="C22">
        <f t="shared" si="2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  <c r="H22">
        <f t="shared" si="1"/>
        <v>1966</v>
      </c>
      <c r="I22">
        <v>17750</v>
      </c>
      <c r="J22">
        <f t="shared" si="3"/>
        <v>3497</v>
      </c>
    </row>
    <row r="23" spans="1:10" x14ac:dyDescent="0.25">
      <c r="A23">
        <v>22</v>
      </c>
      <c r="B23">
        <v>24747</v>
      </c>
      <c r="C23">
        <f t="shared" si="2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  <c r="H23">
        <f t="shared" si="1"/>
        <v>2335</v>
      </c>
      <c r="I23">
        <v>20603</v>
      </c>
      <c r="J23">
        <f t="shared" si="3"/>
        <v>3590</v>
      </c>
    </row>
    <row r="24" spans="1:10" x14ac:dyDescent="0.25">
      <c r="A24">
        <v>23</v>
      </c>
      <c r="B24">
        <v>27980</v>
      </c>
      <c r="C24">
        <f t="shared" si="2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  <c r="H24">
        <f t="shared" si="1"/>
        <v>2749</v>
      </c>
      <c r="I24">
        <v>23073</v>
      </c>
      <c r="J24">
        <f t="shared" si="3"/>
        <v>3233</v>
      </c>
    </row>
    <row r="25" spans="1:10" x14ac:dyDescent="0.25">
      <c r="A25">
        <v>24</v>
      </c>
      <c r="B25">
        <v>31506</v>
      </c>
      <c r="C25">
        <f t="shared" si="2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  <c r="H25">
        <f t="shared" si="1"/>
        <v>2941</v>
      </c>
      <c r="I25">
        <v>26062</v>
      </c>
      <c r="J25">
        <f t="shared" si="3"/>
        <v>3526</v>
      </c>
    </row>
    <row r="26" spans="1:10" x14ac:dyDescent="0.25">
      <c r="A26">
        <v>25</v>
      </c>
      <c r="B26">
        <v>35713</v>
      </c>
      <c r="C26">
        <f t="shared" si="2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  <c r="H26">
        <f t="shared" si="1"/>
        <v>4025</v>
      </c>
      <c r="I26">
        <v>28710</v>
      </c>
      <c r="J26">
        <f t="shared" si="3"/>
        <v>4207</v>
      </c>
    </row>
    <row r="27" spans="1:10" x14ac:dyDescent="0.25">
      <c r="A27">
        <v>26</v>
      </c>
      <c r="B27">
        <v>41035</v>
      </c>
      <c r="C27">
        <f t="shared" si="2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  <c r="H27">
        <f t="shared" si="1"/>
        <v>4440</v>
      </c>
      <c r="I27">
        <v>33190</v>
      </c>
      <c r="J27">
        <f t="shared" si="3"/>
        <v>5322</v>
      </c>
    </row>
    <row r="28" spans="1:10" x14ac:dyDescent="0.25">
      <c r="A28">
        <v>27</v>
      </c>
      <c r="B28">
        <v>47021</v>
      </c>
      <c r="C28">
        <f t="shared" si="2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  <c r="H28">
        <f t="shared" si="1"/>
        <v>5129</v>
      </c>
      <c r="I28">
        <v>37860</v>
      </c>
      <c r="J28">
        <f t="shared" si="3"/>
        <v>5986</v>
      </c>
    </row>
    <row r="29" spans="1:10" x14ac:dyDescent="0.25">
      <c r="A29">
        <v>28</v>
      </c>
      <c r="B29">
        <v>53578</v>
      </c>
      <c r="C29">
        <f t="shared" ref="C29:C31" si="4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  <c r="H29">
        <f t="shared" si="1"/>
        <v>6072</v>
      </c>
      <c r="I29">
        <v>42681</v>
      </c>
      <c r="J29">
        <f t="shared" si="3"/>
        <v>6557</v>
      </c>
    </row>
    <row r="30" spans="1:10" x14ac:dyDescent="0.25">
      <c r="A30">
        <v>29</v>
      </c>
      <c r="B30">
        <v>59138</v>
      </c>
      <c r="C30">
        <f t="shared" si="4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  <c r="H30">
        <f t="shared" si="1"/>
        <v>7024</v>
      </c>
      <c r="I30">
        <v>46638</v>
      </c>
      <c r="J30">
        <f t="shared" si="3"/>
        <v>5560</v>
      </c>
    </row>
    <row r="31" spans="1:10" x14ac:dyDescent="0.25">
      <c r="A31">
        <v>30</v>
      </c>
      <c r="B31">
        <v>63927</v>
      </c>
      <c r="C31">
        <f t="shared" si="4"/>
        <v>8.0980080489702053E-2</v>
      </c>
      <c r="D31">
        <f t="shared" ref="D31" si="5">LOG(B31,10)</f>
        <v>4.8056843241113789</v>
      </c>
      <c r="E31" t="s">
        <v>4</v>
      </c>
      <c r="F31" s="1">
        <v>43913</v>
      </c>
      <c r="G31">
        <v>6077</v>
      </c>
      <c r="H31">
        <f t="shared" si="1"/>
        <v>7432</v>
      </c>
      <c r="I31">
        <v>50418</v>
      </c>
      <c r="J31">
        <f t="shared" si="3"/>
        <v>4789</v>
      </c>
    </row>
    <row r="32" spans="1:10" x14ac:dyDescent="0.25">
      <c r="A32">
        <v>31</v>
      </c>
      <c r="B32">
        <v>69176</v>
      </c>
      <c r="C32">
        <f t="shared" ref="C32:C34" si="6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  <c r="H32">
        <f t="shared" si="1"/>
        <v>8326</v>
      </c>
      <c r="I32">
        <v>54030</v>
      </c>
      <c r="J32">
        <f t="shared" si="3"/>
        <v>5249</v>
      </c>
    </row>
    <row r="33" spans="1:10" x14ac:dyDescent="0.25">
      <c r="A33">
        <v>32</v>
      </c>
      <c r="B33">
        <v>74386</v>
      </c>
      <c r="C33">
        <f t="shared" si="6"/>
        <v>7.5315138198219042E-2</v>
      </c>
      <c r="D33">
        <f t="shared" ref="D33:D34" si="7">LOG(B33,10)</f>
        <v>4.8714912057760804</v>
      </c>
      <c r="E33" t="s">
        <v>4</v>
      </c>
      <c r="F33" s="1">
        <v>43915</v>
      </c>
      <c r="G33">
        <v>7503</v>
      </c>
      <c r="H33">
        <f t="shared" si="1"/>
        <v>9362</v>
      </c>
      <c r="I33">
        <v>57521</v>
      </c>
      <c r="J33">
        <f t="shared" si="3"/>
        <v>5210</v>
      </c>
    </row>
    <row r="34" spans="1:10" x14ac:dyDescent="0.25">
      <c r="A34">
        <v>33</v>
      </c>
      <c r="B34">
        <v>80589</v>
      </c>
      <c r="C34">
        <f t="shared" si="6"/>
        <v>8.3389347457854979E-2</v>
      </c>
      <c r="D34">
        <f t="shared" si="7"/>
        <v>4.9062757668011088</v>
      </c>
      <c r="E34" t="s">
        <v>4</v>
      </c>
      <c r="F34" s="1">
        <v>43916</v>
      </c>
      <c r="G34">
        <v>8215</v>
      </c>
      <c r="H34">
        <f t="shared" si="1"/>
        <v>10361</v>
      </c>
      <c r="I34">
        <v>62013</v>
      </c>
      <c r="J34">
        <f t="shared" si="3"/>
        <v>6203</v>
      </c>
    </row>
    <row r="35" spans="1:10" x14ac:dyDescent="0.25">
      <c r="A35">
        <v>34</v>
      </c>
      <c r="B35">
        <v>86498</v>
      </c>
      <c r="C35">
        <f t="shared" ref="C35:C38" si="8">(B35-B34)/B34</f>
        <v>7.3322661901748382E-2</v>
      </c>
      <c r="D35">
        <f t="shared" ref="D35:D38" si="9">LOG(B35,10)</f>
        <v>4.9370060658578145</v>
      </c>
      <c r="E35" t="s">
        <v>4</v>
      </c>
      <c r="F35" s="1">
        <v>43917</v>
      </c>
      <c r="G35">
        <v>9134</v>
      </c>
      <c r="H35">
        <f t="shared" si="1"/>
        <v>10950</v>
      </c>
      <c r="I35">
        <v>66414</v>
      </c>
      <c r="J35">
        <f t="shared" si="3"/>
        <v>5909</v>
      </c>
    </row>
    <row r="36" spans="1:10" x14ac:dyDescent="0.25">
      <c r="A36">
        <v>35</v>
      </c>
      <c r="B36">
        <v>92472</v>
      </c>
      <c r="C36">
        <f t="shared" si="8"/>
        <v>6.9065180697819598E-2</v>
      </c>
      <c r="D36">
        <f t="shared" si="9"/>
        <v>4.9660102507246062</v>
      </c>
      <c r="E36" t="s">
        <v>4</v>
      </c>
      <c r="F36" s="1">
        <v>43918</v>
      </c>
      <c r="G36">
        <v>10023</v>
      </c>
      <c r="H36">
        <f t="shared" si="1"/>
        <v>12384</v>
      </c>
      <c r="I36">
        <v>70065</v>
      </c>
      <c r="J36">
        <f t="shared" si="3"/>
        <v>5974</v>
      </c>
    </row>
    <row r="37" spans="1:10" x14ac:dyDescent="0.25">
      <c r="A37">
        <v>36</v>
      </c>
      <c r="B37">
        <v>97689</v>
      </c>
      <c r="C37">
        <f t="shared" si="8"/>
        <v>5.6417077601868676E-2</v>
      </c>
      <c r="D37">
        <f t="shared" si="9"/>
        <v>4.9898456639413444</v>
      </c>
      <c r="E37" t="s">
        <v>4</v>
      </c>
      <c r="F37" s="1">
        <v>43919</v>
      </c>
      <c r="G37">
        <v>10779</v>
      </c>
      <c r="H37">
        <f t="shared" si="1"/>
        <v>13030</v>
      </c>
      <c r="I37">
        <v>73880</v>
      </c>
      <c r="J37">
        <f t="shared" si="3"/>
        <v>5217</v>
      </c>
    </row>
    <row r="38" spans="1:10" x14ac:dyDescent="0.25">
      <c r="A38">
        <v>37</v>
      </c>
      <c r="B38">
        <v>101739</v>
      </c>
      <c r="C38">
        <f t="shared" si="8"/>
        <v>4.1458096612719958E-2</v>
      </c>
      <c r="D38">
        <f t="shared" si="9"/>
        <v>5.0074874646043952</v>
      </c>
      <c r="E38" t="s">
        <v>4</v>
      </c>
      <c r="F38" s="1">
        <v>43920</v>
      </c>
      <c r="G38">
        <v>11591</v>
      </c>
      <c r="H38">
        <f t="shared" si="1"/>
        <v>14620</v>
      </c>
      <c r="I38">
        <v>75528</v>
      </c>
      <c r="J38">
        <f t="shared" si="3"/>
        <v>4050</v>
      </c>
    </row>
    <row r="39" spans="1:10" x14ac:dyDescent="0.25">
      <c r="A39">
        <v>38</v>
      </c>
      <c r="B39">
        <v>105792</v>
      </c>
      <c r="C39">
        <f t="shared" ref="C39:C41" si="10">(B39-B38)/B38</f>
        <v>3.9837230560552002E-2</v>
      </c>
      <c r="D39">
        <f t="shared" ref="D39:D41" si="11">LOG(B39,10)</f>
        <v>5.0244528275553346</v>
      </c>
      <c r="E39" t="s">
        <v>4</v>
      </c>
      <c r="F39" s="1">
        <v>43921</v>
      </c>
      <c r="G39">
        <v>12428</v>
      </c>
      <c r="H39">
        <f t="shared" si="1"/>
        <v>15729</v>
      </c>
      <c r="I39">
        <v>77635</v>
      </c>
      <c r="J39">
        <f t="shared" si="3"/>
        <v>4053</v>
      </c>
    </row>
    <row r="40" spans="1:10" x14ac:dyDescent="0.25">
      <c r="A40">
        <v>39</v>
      </c>
      <c r="B40">
        <v>110574</v>
      </c>
      <c r="C40">
        <f t="shared" si="10"/>
        <v>4.5201905626134305E-2</v>
      </c>
      <c r="D40">
        <f t="shared" si="11"/>
        <v>5.0436530204228687</v>
      </c>
      <c r="E40" t="s">
        <v>4</v>
      </c>
      <c r="F40" s="1">
        <v>43922</v>
      </c>
      <c r="G40">
        <v>13155</v>
      </c>
      <c r="H40">
        <f t="shared" si="1"/>
        <v>16847</v>
      </c>
      <c r="I40">
        <v>80572</v>
      </c>
      <c r="J40">
        <f t="shared" si="3"/>
        <v>4782</v>
      </c>
    </row>
    <row r="41" spans="1:10" x14ac:dyDescent="0.25">
      <c r="A41">
        <v>40</v>
      </c>
      <c r="B41">
        <v>115242</v>
      </c>
      <c r="C41">
        <f t="shared" si="10"/>
        <v>4.2216072494438116E-2</v>
      </c>
      <c r="D41">
        <f t="shared" si="11"/>
        <v>5.061610786760637</v>
      </c>
      <c r="E41" t="s">
        <v>4</v>
      </c>
      <c r="F41" s="1">
        <v>43923</v>
      </c>
      <c r="G41">
        <v>13915</v>
      </c>
      <c r="H41">
        <f t="shared" si="1"/>
        <v>18278</v>
      </c>
      <c r="I41">
        <v>83049</v>
      </c>
      <c r="J41">
        <f t="shared" si="3"/>
        <v>4668</v>
      </c>
    </row>
    <row r="42" spans="1:10" x14ac:dyDescent="0.25">
      <c r="A42">
        <v>41</v>
      </c>
      <c r="B42">
        <v>119827</v>
      </c>
      <c r="C42">
        <f t="shared" ref="C42:C45" si="12">(B42-B41)/B41</f>
        <v>3.9785841967338295E-2</v>
      </c>
      <c r="D42">
        <f t="shared" ref="D42:D45" si="13">LOG(B42,10)</f>
        <v>5.078554686415881</v>
      </c>
      <c r="E42" t="s">
        <v>4</v>
      </c>
      <c r="F42" s="1">
        <v>43924</v>
      </c>
      <c r="G42">
        <v>14681</v>
      </c>
      <c r="H42">
        <f t="shared" si="1"/>
        <v>19758</v>
      </c>
      <c r="I42">
        <v>85388</v>
      </c>
      <c r="J42">
        <f t="shared" si="3"/>
        <v>4585</v>
      </c>
    </row>
    <row r="43" spans="1:10" x14ac:dyDescent="0.25">
      <c r="A43">
        <v>42</v>
      </c>
      <c r="B43">
        <v>124634</v>
      </c>
      <c r="C43">
        <f t="shared" si="12"/>
        <v>4.0116167474776136E-2</v>
      </c>
      <c r="D43">
        <f t="shared" si="13"/>
        <v>5.0956365334798654</v>
      </c>
      <c r="E43" t="s">
        <v>4</v>
      </c>
      <c r="F43" s="1">
        <v>43925</v>
      </c>
      <c r="G43">
        <v>15362</v>
      </c>
      <c r="H43">
        <f t="shared" si="1"/>
        <v>20998</v>
      </c>
      <c r="I43">
        <v>88274</v>
      </c>
      <c r="J43">
        <f t="shared" si="3"/>
        <v>4807</v>
      </c>
    </row>
    <row r="44" spans="1:10" x14ac:dyDescent="0.25">
      <c r="A44">
        <v>43</v>
      </c>
      <c r="B44">
        <v>128948</v>
      </c>
      <c r="C44">
        <f t="shared" si="12"/>
        <v>3.4613347882600252E-2</v>
      </c>
      <c r="D44">
        <f t="shared" si="13"/>
        <v>5.1104146105631392</v>
      </c>
      <c r="E44" t="s">
        <v>4</v>
      </c>
      <c r="F44" s="1">
        <v>43926</v>
      </c>
      <c r="G44">
        <v>15887</v>
      </c>
      <c r="H44">
        <f t="shared" si="1"/>
        <v>21815</v>
      </c>
      <c r="I44">
        <v>91246</v>
      </c>
      <c r="J44">
        <f t="shared" si="3"/>
        <v>4314</v>
      </c>
    </row>
    <row r="45" spans="1:10" x14ac:dyDescent="0.25">
      <c r="A45">
        <v>44</v>
      </c>
      <c r="B45">
        <v>132547</v>
      </c>
      <c r="C45">
        <f t="shared" si="12"/>
        <v>2.7910475540527963E-2</v>
      </c>
      <c r="D45">
        <f t="shared" si="13"/>
        <v>5.122369902584464</v>
      </c>
      <c r="E45" t="s">
        <v>4</v>
      </c>
      <c r="F45" s="1">
        <v>43927</v>
      </c>
      <c r="G45">
        <v>16523</v>
      </c>
      <c r="H45">
        <f t="shared" si="1"/>
        <v>22837</v>
      </c>
      <c r="I45">
        <v>93187</v>
      </c>
      <c r="J45">
        <f t="shared" si="3"/>
        <v>3599</v>
      </c>
    </row>
    <row r="46" spans="1:10" x14ac:dyDescent="0.25">
      <c r="A46">
        <v>45</v>
      </c>
      <c r="B46">
        <v>135586</v>
      </c>
      <c r="C46">
        <f t="shared" ref="C46:C49" si="14">(B46-B45)/B45</f>
        <v>2.2927716206326814E-2</v>
      </c>
      <c r="D46">
        <f t="shared" ref="D46:D49" si="15">LOG(B46,10)</f>
        <v>5.1322148485528816</v>
      </c>
      <c r="E46" t="s">
        <v>4</v>
      </c>
      <c r="F46" s="1">
        <v>43928</v>
      </c>
      <c r="G46">
        <v>17127</v>
      </c>
      <c r="H46">
        <f>B46-I46-G46</f>
        <v>24392</v>
      </c>
      <c r="I46">
        <v>94067</v>
      </c>
      <c r="J46">
        <f t="shared" si="3"/>
        <v>3039</v>
      </c>
    </row>
    <row r="47" spans="1:10" x14ac:dyDescent="0.25">
      <c r="A47">
        <v>46</v>
      </c>
      <c r="B47">
        <v>139422</v>
      </c>
      <c r="C47">
        <f t="shared" si="14"/>
        <v>2.8292006549348752E-2</v>
      </c>
      <c r="D47">
        <f t="shared" si="15"/>
        <v>5.1443313083727578</v>
      </c>
      <c r="E47" t="s">
        <v>4</v>
      </c>
      <c r="F47" s="1">
        <v>43929</v>
      </c>
      <c r="G47">
        <v>17669</v>
      </c>
      <c r="H47">
        <f t="shared" ref="H47:H49" si="16">B47-I47-G47</f>
        <v>26491</v>
      </c>
      <c r="I47">
        <v>95262</v>
      </c>
      <c r="J47">
        <f t="shared" si="3"/>
        <v>3836</v>
      </c>
    </row>
    <row r="48" spans="1:10" x14ac:dyDescent="0.25">
      <c r="A48">
        <v>47</v>
      </c>
      <c r="B48">
        <v>143626</v>
      </c>
      <c r="C48">
        <f t="shared" si="14"/>
        <v>3.0153060492605185E-2</v>
      </c>
      <c r="D48">
        <f t="shared" si="15"/>
        <v>5.1572330654942178</v>
      </c>
      <c r="E48" t="s">
        <v>4</v>
      </c>
      <c r="F48" s="1">
        <v>43930</v>
      </c>
      <c r="G48">
        <v>18279</v>
      </c>
      <c r="H48">
        <f t="shared" si="16"/>
        <v>28470</v>
      </c>
      <c r="I48">
        <v>96877</v>
      </c>
      <c r="J48">
        <f t="shared" si="3"/>
        <v>4204</v>
      </c>
    </row>
    <row r="49" spans="1:10" x14ac:dyDescent="0.25">
      <c r="A49">
        <v>48</v>
      </c>
      <c r="B49">
        <v>147577</v>
      </c>
      <c r="C49">
        <f t="shared" si="14"/>
        <v>2.7508946848063719E-2</v>
      </c>
      <c r="D49">
        <f t="shared" si="15"/>
        <v>5.1690186775993343</v>
      </c>
      <c r="E49" t="s">
        <v>4</v>
      </c>
      <c r="F49" s="1">
        <v>43931</v>
      </c>
      <c r="G49">
        <v>18849</v>
      </c>
      <c r="H49">
        <f t="shared" si="16"/>
        <v>30455</v>
      </c>
      <c r="I49">
        <v>98273</v>
      </c>
      <c r="J49">
        <f t="shared" si="3"/>
        <v>3951</v>
      </c>
    </row>
    <row r="50" spans="1:10" x14ac:dyDescent="0.25">
      <c r="A50">
        <v>49</v>
      </c>
      <c r="B50">
        <v>152271</v>
      </c>
      <c r="C50">
        <f t="shared" ref="C50:C58" si="17">(B50-B49)/B49</f>
        <v>3.1807124416406353E-2</v>
      </c>
      <c r="D50">
        <f t="shared" ref="D50:D56" si="18">LOG(B50,10)</f>
        <v>5.182617199861232</v>
      </c>
      <c r="E50" t="s">
        <v>4</v>
      </c>
      <c r="F50" s="1">
        <v>43932</v>
      </c>
      <c r="G50">
        <v>19468</v>
      </c>
      <c r="H50">
        <f>B50-I50-G50</f>
        <v>32534</v>
      </c>
      <c r="I50">
        <v>100269</v>
      </c>
      <c r="J50">
        <f t="shared" si="3"/>
        <v>4694</v>
      </c>
    </row>
    <row r="51" spans="1:10" x14ac:dyDescent="0.25">
      <c r="A51">
        <v>50</v>
      </c>
      <c r="B51">
        <v>156363</v>
      </c>
      <c r="C51">
        <f t="shared" si="17"/>
        <v>2.6873140650550662E-2</v>
      </c>
      <c r="D51">
        <f t="shared" si="18"/>
        <v>5.1941339942681841</v>
      </c>
      <c r="E51" t="s">
        <v>4</v>
      </c>
      <c r="F51" s="1">
        <v>43933</v>
      </c>
      <c r="G51">
        <v>19899</v>
      </c>
      <c r="H51">
        <v>34211</v>
      </c>
      <c r="J51">
        <f t="shared" si="3"/>
        <v>4092</v>
      </c>
    </row>
    <row r="52" spans="1:10" x14ac:dyDescent="0.25">
      <c r="A52">
        <v>51</v>
      </c>
      <c r="B52">
        <v>159516</v>
      </c>
      <c r="C52">
        <f t="shared" si="17"/>
        <v>2.0164616949022468E-2</v>
      </c>
      <c r="D52">
        <f t="shared" si="18"/>
        <v>5.2028042507988985</v>
      </c>
      <c r="E52" t="s">
        <v>4</v>
      </c>
      <c r="F52" s="1">
        <v>43934</v>
      </c>
      <c r="G52">
        <v>20465</v>
      </c>
      <c r="H52">
        <v>35435</v>
      </c>
      <c r="J52">
        <f t="shared" si="3"/>
        <v>3153</v>
      </c>
    </row>
    <row r="53" spans="1:10" x14ac:dyDescent="0.25">
      <c r="A53">
        <v>52</v>
      </c>
      <c r="B53">
        <v>162488</v>
      </c>
      <c r="C53">
        <f t="shared" si="17"/>
        <v>1.8631359863587351E-2</v>
      </c>
      <c r="D53">
        <f t="shared" si="18"/>
        <v>5.2108212931535505</v>
      </c>
      <c r="E53" t="s">
        <v>4</v>
      </c>
      <c r="F53" s="1">
        <v>43935</v>
      </c>
      <c r="G53">
        <v>21067</v>
      </c>
      <c r="H53">
        <f>B53-I53-G53</f>
        <v>37130</v>
      </c>
      <c r="I53">
        <v>104291</v>
      </c>
      <c r="J53">
        <f t="shared" si="3"/>
        <v>2972</v>
      </c>
    </row>
    <row r="54" spans="1:10" x14ac:dyDescent="0.25">
      <c r="A54">
        <v>53</v>
      </c>
      <c r="B54">
        <v>165155</v>
      </c>
      <c r="C54">
        <f t="shared" si="17"/>
        <v>1.641351976761361E-2</v>
      </c>
      <c r="D54">
        <f t="shared" si="18"/>
        <v>5.2178917263140745</v>
      </c>
      <c r="E54" t="s">
        <v>4</v>
      </c>
      <c r="F54" s="1">
        <v>43936</v>
      </c>
      <c r="G54">
        <v>21645</v>
      </c>
      <c r="H54">
        <v>38092</v>
      </c>
      <c r="J54">
        <f t="shared" si="3"/>
        <v>2667</v>
      </c>
    </row>
    <row r="55" spans="1:10" x14ac:dyDescent="0.25">
      <c r="A55">
        <v>54</v>
      </c>
      <c r="B55">
        <v>168941</v>
      </c>
      <c r="C55">
        <f t="shared" si="17"/>
        <v>2.2923919953982623E-2</v>
      </c>
      <c r="D55">
        <f t="shared" si="18"/>
        <v>5.2277350605415265</v>
      </c>
      <c r="E55" t="s">
        <v>4</v>
      </c>
      <c r="F55" s="1">
        <v>43937</v>
      </c>
      <c r="G55">
        <v>22170</v>
      </c>
      <c r="H55">
        <v>40164</v>
      </c>
      <c r="J55">
        <f t="shared" si="3"/>
        <v>3786</v>
      </c>
    </row>
    <row r="56" spans="1:10" x14ac:dyDescent="0.25">
      <c r="A56">
        <v>55</v>
      </c>
      <c r="B56">
        <v>172434</v>
      </c>
      <c r="C56">
        <f t="shared" si="17"/>
        <v>2.0675857251940027E-2</v>
      </c>
      <c r="D56">
        <f t="shared" si="18"/>
        <v>5.2366229027678743</v>
      </c>
      <c r="E56" t="s">
        <v>4</v>
      </c>
      <c r="F56" s="1">
        <v>43938</v>
      </c>
      <c r="G56">
        <v>22745</v>
      </c>
      <c r="H56">
        <v>42727</v>
      </c>
      <c r="J56">
        <f t="shared" si="3"/>
        <v>3493</v>
      </c>
    </row>
    <row r="57" spans="1:10" x14ac:dyDescent="0.25">
      <c r="A57">
        <v>56</v>
      </c>
      <c r="B57">
        <v>175925</v>
      </c>
      <c r="C57">
        <f t="shared" si="17"/>
        <v>2.0245427235927951E-2</v>
      </c>
      <c r="D57">
        <f t="shared" ref="D57:D62" si="19">LOG(B57,10)</f>
        <v>5.2453275596994331</v>
      </c>
      <c r="E57" t="s">
        <v>4</v>
      </c>
      <c r="F57" s="1">
        <v>43939</v>
      </c>
      <c r="G57">
        <v>23227</v>
      </c>
      <c r="H57">
        <f>B57-I57-G57</f>
        <v>44927</v>
      </c>
      <c r="I57">
        <v>107771</v>
      </c>
      <c r="J57">
        <f t="shared" si="3"/>
        <v>3491</v>
      </c>
    </row>
    <row r="58" spans="1:10" x14ac:dyDescent="0.25">
      <c r="A58">
        <v>57</v>
      </c>
      <c r="B58">
        <v>178972</v>
      </c>
      <c r="C58">
        <f t="shared" si="17"/>
        <v>1.731988063095069E-2</v>
      </c>
      <c r="D58">
        <f t="shared" si="19"/>
        <v>5.2527850913336742</v>
      </c>
      <c r="E58" t="s">
        <v>4</v>
      </c>
      <c r="F58" s="1">
        <v>43940</v>
      </c>
      <c r="G58">
        <v>23660</v>
      </c>
      <c r="H58">
        <f>B58-I58-G58</f>
        <v>47055</v>
      </c>
      <c r="I58">
        <v>108257</v>
      </c>
      <c r="J58">
        <f t="shared" si="3"/>
        <v>3047</v>
      </c>
    </row>
    <row r="59" spans="1:10" x14ac:dyDescent="0.25">
      <c r="A59">
        <v>58</v>
      </c>
      <c r="B59">
        <v>181228</v>
      </c>
      <c r="C59">
        <f t="shared" ref="C59:C62" si="20">(B59-B58)/B58</f>
        <v>1.2605323737791387E-2</v>
      </c>
      <c r="D59">
        <f t="shared" si="19"/>
        <v>5.2582252976788553</v>
      </c>
      <c r="E59" t="s">
        <v>4</v>
      </c>
      <c r="F59" s="1">
        <v>43941</v>
      </c>
      <c r="G59">
        <v>24114</v>
      </c>
      <c r="H59">
        <f>B59-I59-G59</f>
        <v>48877</v>
      </c>
      <c r="I59">
        <v>108237</v>
      </c>
      <c r="J59">
        <f t="shared" si="3"/>
        <v>2256</v>
      </c>
    </row>
    <row r="60" spans="1:10" x14ac:dyDescent="0.25">
      <c r="A60">
        <v>59</v>
      </c>
      <c r="B60">
        <v>183957</v>
      </c>
      <c r="C60">
        <f t="shared" si="20"/>
        <v>1.5058379499856535E-2</v>
      </c>
      <c r="D60">
        <f t="shared" si="19"/>
        <v>5.2647163184162986</v>
      </c>
      <c r="E60" t="s">
        <v>4</v>
      </c>
      <c r="F60" s="1">
        <v>43942</v>
      </c>
      <c r="G60">
        <v>24648</v>
      </c>
      <c r="H60">
        <v>51600</v>
      </c>
      <c r="J60">
        <f t="shared" si="3"/>
        <v>2729</v>
      </c>
    </row>
    <row r="61" spans="1:10" x14ac:dyDescent="0.25">
      <c r="A61">
        <v>60</v>
      </c>
      <c r="B61">
        <v>187327</v>
      </c>
      <c r="C61">
        <f t="shared" si="20"/>
        <v>1.8319498578472142E-2</v>
      </c>
      <c r="D61">
        <f t="shared" si="19"/>
        <v>5.2726003780475406</v>
      </c>
      <c r="E61" t="s">
        <v>4</v>
      </c>
      <c r="F61" s="1">
        <v>43943</v>
      </c>
      <c r="G61">
        <v>25085</v>
      </c>
      <c r="H61">
        <v>52085</v>
      </c>
      <c r="J61">
        <f t="shared" ref="J61:J64" si="21">B61-B60</f>
        <v>3370</v>
      </c>
    </row>
    <row r="62" spans="1:10" x14ac:dyDescent="0.25">
      <c r="A62">
        <v>61</v>
      </c>
      <c r="B62">
        <v>189973</v>
      </c>
      <c r="C62">
        <f t="shared" si="20"/>
        <v>1.4125032696834947E-2</v>
      </c>
      <c r="D62">
        <f t="shared" si="19"/>
        <v>5.2786918810357228</v>
      </c>
      <c r="E62" t="s">
        <v>4</v>
      </c>
      <c r="F62" s="1">
        <v>43944</v>
      </c>
      <c r="G62">
        <v>25549</v>
      </c>
      <c r="H62">
        <f>B62-I62-G62</f>
        <v>57576</v>
      </c>
      <c r="I62">
        <v>106848</v>
      </c>
      <c r="J62">
        <f t="shared" si="21"/>
        <v>2646</v>
      </c>
    </row>
    <row r="63" spans="1:10" x14ac:dyDescent="0.25">
      <c r="A63">
        <v>62</v>
      </c>
      <c r="B63">
        <v>192994</v>
      </c>
      <c r="C63">
        <f t="shared" ref="C63:C65" si="22">(B63-B62)/B62</f>
        <v>1.5902259794812947E-2</v>
      </c>
      <c r="D63">
        <f t="shared" ref="D63:D65" si="23">LOG(B63,10)</f>
        <v>5.2855438074150456</v>
      </c>
      <c r="E63" t="s">
        <v>4</v>
      </c>
      <c r="F63" s="1">
        <v>43945</v>
      </c>
      <c r="G63">
        <v>25969</v>
      </c>
      <c r="H63">
        <f>B63-I63-G63</f>
        <v>61566</v>
      </c>
      <c r="I63">
        <v>105459</v>
      </c>
      <c r="J63">
        <f t="shared" si="21"/>
        <v>3021</v>
      </c>
    </row>
    <row r="64" spans="1:10" x14ac:dyDescent="0.25">
      <c r="A64">
        <v>63</v>
      </c>
      <c r="B64">
        <v>195351</v>
      </c>
      <c r="C64">
        <f t="shared" si="22"/>
        <v>1.2212814906162887E-2</v>
      </c>
      <c r="D64">
        <f t="shared" si="23"/>
        <v>5.2908156387160128</v>
      </c>
      <c r="E64" t="s">
        <v>4</v>
      </c>
      <c r="F64" s="1">
        <v>43946</v>
      </c>
      <c r="G64">
        <v>26384</v>
      </c>
      <c r="H64">
        <v>52570</v>
      </c>
      <c r="J64">
        <f t="shared" si="21"/>
        <v>2357</v>
      </c>
    </row>
    <row r="65" spans="1:10" x14ac:dyDescent="0.25">
      <c r="A65">
        <v>64</v>
      </c>
      <c r="B65">
        <v>197675</v>
      </c>
      <c r="C65">
        <f t="shared" si="22"/>
        <v>1.1896534955029665E-2</v>
      </c>
      <c r="D65">
        <f t="shared" si="23"/>
        <v>5.2959517474695392</v>
      </c>
      <c r="E65" t="s">
        <v>4</v>
      </c>
      <c r="F65" s="1">
        <v>43947</v>
      </c>
      <c r="G65">
        <v>26644</v>
      </c>
      <c r="H65">
        <v>53055</v>
      </c>
      <c r="J65">
        <f t="shared" ref="J65:J69" si="24">B65-B64</f>
        <v>2324</v>
      </c>
    </row>
    <row r="66" spans="1:10" x14ac:dyDescent="0.25">
      <c r="A66">
        <v>65</v>
      </c>
      <c r="B66">
        <v>199414</v>
      </c>
      <c r="C66">
        <f t="shared" ref="C66:C69" si="25">(B66-B65)/B65</f>
        <v>8.7972682433286962E-3</v>
      </c>
      <c r="D66">
        <f t="shared" ref="D66:D69" si="26">LOG(B66,10)</f>
        <v>5.2997556449952556</v>
      </c>
      <c r="E66" t="s">
        <v>4</v>
      </c>
      <c r="F66" s="1">
        <v>43948</v>
      </c>
      <c r="G66">
        <v>26977</v>
      </c>
      <c r="H66">
        <v>66624</v>
      </c>
      <c r="J66">
        <f t="shared" si="24"/>
        <v>1739</v>
      </c>
    </row>
    <row r="67" spans="1:10" x14ac:dyDescent="0.25">
      <c r="A67">
        <v>66</v>
      </c>
      <c r="B67">
        <v>201505</v>
      </c>
      <c r="C67">
        <f t="shared" si="25"/>
        <v>1.0485723168884832E-2</v>
      </c>
      <c r="D67">
        <f t="shared" si="26"/>
        <v>5.304285826881439</v>
      </c>
      <c r="E67" t="s">
        <v>4</v>
      </c>
      <c r="F67" s="1">
        <v>43949</v>
      </c>
      <c r="G67">
        <v>27359</v>
      </c>
      <c r="H67">
        <v>68941</v>
      </c>
      <c r="J67">
        <f t="shared" si="24"/>
        <v>2091</v>
      </c>
    </row>
    <row r="68" spans="1:10" x14ac:dyDescent="0.25">
      <c r="A68">
        <v>67</v>
      </c>
      <c r="B68">
        <v>203591</v>
      </c>
      <c r="C68">
        <f t="shared" si="25"/>
        <v>1.0352100444157714E-2</v>
      </c>
      <c r="D68">
        <f t="shared" si="26"/>
        <v>5.3087585755471904</v>
      </c>
      <c r="E68" t="s">
        <v>4</v>
      </c>
      <c r="F68" s="1">
        <v>43950</v>
      </c>
      <c r="G68">
        <v>27682</v>
      </c>
      <c r="H68">
        <v>71252</v>
      </c>
      <c r="J68">
        <f t="shared" si="24"/>
        <v>2086</v>
      </c>
    </row>
    <row r="69" spans="1:10" x14ac:dyDescent="0.25">
      <c r="A69">
        <v>68</v>
      </c>
      <c r="B69">
        <v>205463</v>
      </c>
      <c r="C69">
        <f t="shared" si="25"/>
        <v>9.1949054722458255E-3</v>
      </c>
      <c r="D69">
        <f t="shared" si="26"/>
        <v>5.3127336250315729</v>
      </c>
      <c r="E69" t="s">
        <v>4</v>
      </c>
      <c r="F69" s="1">
        <v>43951</v>
      </c>
      <c r="G69">
        <v>27967</v>
      </c>
      <c r="H69">
        <v>75945</v>
      </c>
      <c r="J69">
        <f t="shared" si="24"/>
        <v>1872</v>
      </c>
    </row>
    <row r="70" spans="1:10" x14ac:dyDescent="0.25">
      <c r="A70">
        <v>1</v>
      </c>
      <c r="B70">
        <v>100</v>
      </c>
      <c r="C70">
        <v>0</v>
      </c>
      <c r="D70">
        <f t="shared" si="0"/>
        <v>2</v>
      </c>
      <c r="E70" t="s">
        <v>6</v>
      </c>
      <c r="F70" s="1">
        <v>43892</v>
      </c>
      <c r="G70">
        <v>6</v>
      </c>
      <c r="H70">
        <f t="shared" ref="H70:H78" si="27">B70-I70-G70</f>
        <v>9</v>
      </c>
      <c r="I70">
        <v>85</v>
      </c>
      <c r="J70">
        <v>0</v>
      </c>
    </row>
    <row r="71" spans="1:10" x14ac:dyDescent="0.25">
      <c r="A71">
        <v>2</v>
      </c>
      <c r="B71">
        <v>124</v>
      </c>
      <c r="C71">
        <f t="shared" ref="C71:C88" si="28">(B71-B70)/B70</f>
        <v>0.24</v>
      </c>
      <c r="D71">
        <f t="shared" si="0"/>
        <v>2.0934216851622351</v>
      </c>
      <c r="E71" t="s">
        <v>6</v>
      </c>
      <c r="F71" s="1">
        <v>43893</v>
      </c>
      <c r="G71">
        <v>9</v>
      </c>
      <c r="H71">
        <f t="shared" si="27"/>
        <v>9</v>
      </c>
      <c r="I71">
        <v>106</v>
      </c>
      <c r="J71">
        <f t="shared" si="3"/>
        <v>24</v>
      </c>
    </row>
    <row r="72" spans="1:10" x14ac:dyDescent="0.25">
      <c r="A72">
        <v>3</v>
      </c>
      <c r="B72">
        <v>158</v>
      </c>
      <c r="C72">
        <f t="shared" si="28"/>
        <v>0.27419354838709675</v>
      </c>
      <c r="D72">
        <f t="shared" si="0"/>
        <v>2.1986570869544226</v>
      </c>
      <c r="E72" t="s">
        <v>6</v>
      </c>
      <c r="F72" s="1">
        <v>43894</v>
      </c>
      <c r="G72">
        <v>11</v>
      </c>
      <c r="H72">
        <f t="shared" si="27"/>
        <v>9</v>
      </c>
      <c r="I72">
        <v>138</v>
      </c>
      <c r="J72">
        <f t="shared" si="3"/>
        <v>34</v>
      </c>
    </row>
    <row r="73" spans="1:10" x14ac:dyDescent="0.25">
      <c r="A73">
        <v>4</v>
      </c>
      <c r="B73">
        <v>221</v>
      </c>
      <c r="C73">
        <f t="shared" si="28"/>
        <v>0.39873417721518989</v>
      </c>
      <c r="D73">
        <f t="shared" si="0"/>
        <v>2.3443922736851102</v>
      </c>
      <c r="E73" t="s">
        <v>6</v>
      </c>
      <c r="F73" s="1">
        <v>43895</v>
      </c>
      <c r="G73">
        <v>12</v>
      </c>
      <c r="H73">
        <f t="shared" si="27"/>
        <v>9</v>
      </c>
      <c r="I73">
        <v>200</v>
      </c>
      <c r="J73">
        <f t="shared" si="3"/>
        <v>63</v>
      </c>
    </row>
    <row r="74" spans="1:10" x14ac:dyDescent="0.25">
      <c r="A74">
        <v>5</v>
      </c>
      <c r="B74">
        <v>319</v>
      </c>
      <c r="C74">
        <f t="shared" si="28"/>
        <v>0.4434389140271493</v>
      </c>
      <c r="D74">
        <f t="shared" si="0"/>
        <v>2.503790683057181</v>
      </c>
      <c r="E74" t="s">
        <v>6</v>
      </c>
      <c r="F74" s="1">
        <v>43896</v>
      </c>
      <c r="G74">
        <v>15</v>
      </c>
      <c r="H74">
        <f t="shared" si="27"/>
        <v>15</v>
      </c>
      <c r="I74">
        <v>289</v>
      </c>
      <c r="J74">
        <f t="shared" si="3"/>
        <v>98</v>
      </c>
    </row>
    <row r="75" spans="1:10" x14ac:dyDescent="0.25">
      <c r="A75">
        <v>6</v>
      </c>
      <c r="B75">
        <v>435</v>
      </c>
      <c r="C75">
        <f t="shared" si="28"/>
        <v>0.36363636363636365</v>
      </c>
      <c r="D75">
        <f t="shared" si="0"/>
        <v>2.638489256954637</v>
      </c>
      <c r="E75" t="s">
        <v>6</v>
      </c>
      <c r="F75" s="1">
        <v>43897</v>
      </c>
      <c r="G75">
        <v>19</v>
      </c>
      <c r="H75">
        <f t="shared" si="27"/>
        <v>15</v>
      </c>
      <c r="I75">
        <v>401</v>
      </c>
      <c r="J75">
        <f t="shared" si="3"/>
        <v>116</v>
      </c>
    </row>
    <row r="76" spans="1:10" x14ac:dyDescent="0.25">
      <c r="A76">
        <v>7</v>
      </c>
      <c r="B76">
        <v>541</v>
      </c>
      <c r="C76">
        <f t="shared" si="28"/>
        <v>0.24367816091954023</v>
      </c>
      <c r="D76">
        <f t="shared" si="0"/>
        <v>2.7331972651065688</v>
      </c>
      <c r="E76" t="s">
        <v>6</v>
      </c>
      <c r="F76" s="1">
        <v>43898</v>
      </c>
      <c r="G76">
        <v>22</v>
      </c>
      <c r="H76">
        <f t="shared" si="27"/>
        <v>15</v>
      </c>
      <c r="I76">
        <v>504</v>
      </c>
      <c r="J76">
        <f t="shared" si="3"/>
        <v>106</v>
      </c>
    </row>
    <row r="77" spans="1:10" x14ac:dyDescent="0.25">
      <c r="A77">
        <v>8</v>
      </c>
      <c r="B77">
        <v>704</v>
      </c>
      <c r="C77">
        <f t="shared" si="28"/>
        <v>0.30129390018484287</v>
      </c>
      <c r="D77">
        <f t="shared" si="0"/>
        <v>2.847572659142112</v>
      </c>
      <c r="E77" t="s">
        <v>6</v>
      </c>
      <c r="F77" s="1">
        <v>43899</v>
      </c>
      <c r="G77">
        <v>26</v>
      </c>
      <c r="H77">
        <f t="shared" si="27"/>
        <v>15</v>
      </c>
      <c r="I77">
        <v>663</v>
      </c>
      <c r="J77">
        <f t="shared" ref="J77:J149" si="29">B77-B76</f>
        <v>163</v>
      </c>
    </row>
    <row r="78" spans="1:10" x14ac:dyDescent="0.25">
      <c r="A78">
        <v>9</v>
      </c>
      <c r="B78">
        <v>994</v>
      </c>
      <c r="C78">
        <f t="shared" si="28"/>
        <v>0.41193181818181818</v>
      </c>
      <c r="D78">
        <f t="shared" si="0"/>
        <v>2.9973863843973132</v>
      </c>
      <c r="E78" t="s">
        <v>6</v>
      </c>
      <c r="F78" s="1">
        <v>43900</v>
      </c>
      <c r="G78">
        <v>30</v>
      </c>
      <c r="H78">
        <f t="shared" si="27"/>
        <v>15</v>
      </c>
      <c r="I78">
        <v>949</v>
      </c>
      <c r="J78">
        <f t="shared" si="29"/>
        <v>290</v>
      </c>
    </row>
    <row r="79" spans="1:10" x14ac:dyDescent="0.25">
      <c r="A79">
        <v>10</v>
      </c>
      <c r="B79">
        <v>1301</v>
      </c>
      <c r="C79">
        <f t="shared" si="28"/>
        <v>0.30885311871227367</v>
      </c>
      <c r="D79">
        <f t="shared" si="0"/>
        <v>3.1142772965615859</v>
      </c>
      <c r="E79" t="s">
        <v>6</v>
      </c>
      <c r="F79" s="1">
        <v>43901</v>
      </c>
      <c r="G79">
        <v>38</v>
      </c>
      <c r="H79">
        <f>B79-I79-G79</f>
        <v>15</v>
      </c>
      <c r="I79">
        <v>1248</v>
      </c>
      <c r="J79">
        <f t="shared" si="29"/>
        <v>307</v>
      </c>
    </row>
    <row r="80" spans="1:10" x14ac:dyDescent="0.25">
      <c r="A80">
        <v>11</v>
      </c>
      <c r="B80">
        <v>1697</v>
      </c>
      <c r="C80">
        <f t="shared" si="28"/>
        <v>0.30438124519600307</v>
      </c>
      <c r="D80">
        <f t="shared" si="0"/>
        <v>3.2296818423176754</v>
      </c>
      <c r="E80" t="s">
        <v>6</v>
      </c>
      <c r="F80" s="1">
        <v>43902</v>
      </c>
      <c r="G80">
        <v>41</v>
      </c>
      <c r="H80">
        <f t="shared" ref="H80:H110" si="30">B80-I80-G80</f>
        <v>75</v>
      </c>
      <c r="I80">
        <v>1581</v>
      </c>
      <c r="J80">
        <f t="shared" si="29"/>
        <v>396</v>
      </c>
    </row>
    <row r="81" spans="1:10" x14ac:dyDescent="0.25">
      <c r="A81">
        <v>12</v>
      </c>
      <c r="B81">
        <v>2247</v>
      </c>
      <c r="C81">
        <f t="shared" si="28"/>
        <v>0.32410135533294049</v>
      </c>
      <c r="D81">
        <f t="shared" si="0"/>
        <v>3.3516030724191288</v>
      </c>
      <c r="E81" t="s">
        <v>6</v>
      </c>
      <c r="F81" s="1">
        <v>43903</v>
      </c>
      <c r="G81">
        <v>49</v>
      </c>
      <c r="H81">
        <f t="shared" si="30"/>
        <v>72</v>
      </c>
      <c r="I81">
        <v>2126</v>
      </c>
      <c r="J81">
        <f t="shared" si="29"/>
        <v>550</v>
      </c>
    </row>
    <row r="82" spans="1:10" x14ac:dyDescent="0.25">
      <c r="A82">
        <v>13</v>
      </c>
      <c r="B82">
        <v>2943</v>
      </c>
      <c r="C82">
        <f t="shared" si="28"/>
        <v>0.30974632843791722</v>
      </c>
      <c r="D82">
        <f t="shared" si="0"/>
        <v>3.4687902620996107</v>
      </c>
      <c r="E82" t="s">
        <v>6</v>
      </c>
      <c r="F82" s="1">
        <v>43904</v>
      </c>
      <c r="G82">
        <v>57</v>
      </c>
      <c r="H82">
        <f t="shared" si="30"/>
        <v>222</v>
      </c>
      <c r="I82">
        <v>2664</v>
      </c>
      <c r="J82">
        <f t="shared" si="29"/>
        <v>696</v>
      </c>
    </row>
    <row r="83" spans="1:10" x14ac:dyDescent="0.25">
      <c r="A83">
        <v>14</v>
      </c>
      <c r="B83">
        <v>3680</v>
      </c>
      <c r="C83">
        <f t="shared" si="28"/>
        <v>0.25042473666326875</v>
      </c>
      <c r="D83">
        <f t="shared" si="0"/>
        <v>3.5658478186735172</v>
      </c>
      <c r="E83" t="s">
        <v>6</v>
      </c>
      <c r="F83" s="1">
        <v>43905</v>
      </c>
      <c r="G83">
        <v>68</v>
      </c>
      <c r="H83">
        <f t="shared" si="30"/>
        <v>128</v>
      </c>
      <c r="I83">
        <v>3484</v>
      </c>
      <c r="J83">
        <f t="shared" si="29"/>
        <v>737</v>
      </c>
    </row>
    <row r="84" spans="1:10" x14ac:dyDescent="0.25">
      <c r="A84">
        <v>15</v>
      </c>
      <c r="B84">
        <v>4663</v>
      </c>
      <c r="C84">
        <f t="shared" si="28"/>
        <v>0.26711956521739133</v>
      </c>
      <c r="D84">
        <f t="shared" si="0"/>
        <v>3.6686654154544915</v>
      </c>
      <c r="E84" t="s">
        <v>6</v>
      </c>
      <c r="F84" s="1">
        <v>43906</v>
      </c>
      <c r="G84">
        <v>86</v>
      </c>
      <c r="H84">
        <f t="shared" si="30"/>
        <v>143</v>
      </c>
      <c r="I84">
        <v>4434</v>
      </c>
      <c r="J84">
        <f t="shared" si="29"/>
        <v>983</v>
      </c>
    </row>
    <row r="85" spans="1:10" x14ac:dyDescent="0.25">
      <c r="A85">
        <v>16</v>
      </c>
      <c r="B85">
        <v>6411</v>
      </c>
      <c r="C85">
        <f t="shared" si="28"/>
        <v>0.37486596611623418</v>
      </c>
      <c r="D85">
        <f t="shared" si="0"/>
        <v>3.8069257768837312</v>
      </c>
      <c r="E85" t="s">
        <v>6</v>
      </c>
      <c r="F85" s="1">
        <v>43907</v>
      </c>
      <c r="G85">
        <v>109</v>
      </c>
      <c r="H85">
        <f t="shared" si="30"/>
        <v>175</v>
      </c>
      <c r="I85">
        <v>6127</v>
      </c>
      <c r="J85">
        <f t="shared" si="29"/>
        <v>1748</v>
      </c>
    </row>
    <row r="86" spans="1:10" x14ac:dyDescent="0.25">
      <c r="A86">
        <v>17</v>
      </c>
      <c r="B86">
        <v>9259</v>
      </c>
      <c r="C86">
        <f t="shared" si="28"/>
        <v>0.44423646856964594</v>
      </c>
      <c r="D86">
        <f t="shared" si="0"/>
        <v>3.96656408409731</v>
      </c>
      <c r="E86" t="s">
        <v>6</v>
      </c>
      <c r="F86" s="1">
        <v>43908</v>
      </c>
      <c r="G86">
        <v>150</v>
      </c>
      <c r="H86">
        <f t="shared" si="30"/>
        <v>169</v>
      </c>
      <c r="I86">
        <v>8940</v>
      </c>
      <c r="J86">
        <f t="shared" si="29"/>
        <v>2848</v>
      </c>
    </row>
    <row r="87" spans="1:10" x14ac:dyDescent="0.25">
      <c r="A87">
        <v>18</v>
      </c>
      <c r="B87">
        <v>13789</v>
      </c>
      <c r="C87">
        <f t="shared" si="28"/>
        <v>0.48925369910357491</v>
      </c>
      <c r="D87">
        <f t="shared" si="0"/>
        <v>4.1395327715979393</v>
      </c>
      <c r="E87" t="s">
        <v>6</v>
      </c>
      <c r="F87" s="1">
        <v>43909</v>
      </c>
      <c r="G87">
        <v>207</v>
      </c>
      <c r="H87">
        <f t="shared" si="30"/>
        <v>118</v>
      </c>
      <c r="I87">
        <v>13464</v>
      </c>
      <c r="J87">
        <f t="shared" si="29"/>
        <v>4530</v>
      </c>
    </row>
    <row r="88" spans="1:10" x14ac:dyDescent="0.25">
      <c r="A88">
        <v>19</v>
      </c>
      <c r="B88">
        <v>19383</v>
      </c>
      <c r="C88">
        <f t="shared" si="28"/>
        <v>0.40568569149321926</v>
      </c>
      <c r="D88">
        <f t="shared" si="0"/>
        <v>4.287420995759831</v>
      </c>
      <c r="E88" t="s">
        <v>6</v>
      </c>
      <c r="F88" s="1">
        <v>43910</v>
      </c>
      <c r="G88">
        <v>256</v>
      </c>
      <c r="H88">
        <f t="shared" si="30"/>
        <v>162</v>
      </c>
      <c r="I88">
        <v>18965</v>
      </c>
      <c r="J88">
        <f t="shared" si="29"/>
        <v>5594</v>
      </c>
    </row>
    <row r="89" spans="1:10" x14ac:dyDescent="0.25">
      <c r="A89">
        <v>20</v>
      </c>
      <c r="B89">
        <v>24207</v>
      </c>
      <c r="C89">
        <f t="shared" ref="C89:C92" si="31">(B89-B88)/B88</f>
        <v>0.24887788268069957</v>
      </c>
      <c r="D89">
        <f t="shared" ref="D89:D92" si="32">LOG(B89,10)</f>
        <v>4.3839409701862078</v>
      </c>
      <c r="E89" t="s">
        <v>6</v>
      </c>
      <c r="F89" s="1">
        <v>43911</v>
      </c>
      <c r="G89">
        <v>302</v>
      </c>
      <c r="H89">
        <f t="shared" si="30"/>
        <v>185</v>
      </c>
      <c r="I89">
        <v>23720</v>
      </c>
      <c r="J89">
        <f t="shared" si="29"/>
        <v>4824</v>
      </c>
    </row>
    <row r="90" spans="1:10" x14ac:dyDescent="0.25">
      <c r="A90">
        <v>21</v>
      </c>
      <c r="B90">
        <v>33546</v>
      </c>
      <c r="C90">
        <f t="shared" si="31"/>
        <v>0.38579749659189488</v>
      </c>
      <c r="D90">
        <f t="shared" si="32"/>
        <v>4.5256407426423158</v>
      </c>
      <c r="E90" t="s">
        <v>6</v>
      </c>
      <c r="F90" s="1">
        <v>43912</v>
      </c>
      <c r="G90">
        <v>419</v>
      </c>
      <c r="H90">
        <f t="shared" si="30"/>
        <v>127</v>
      </c>
      <c r="I90">
        <v>33000</v>
      </c>
      <c r="J90">
        <f t="shared" si="29"/>
        <v>9339</v>
      </c>
    </row>
    <row r="91" spans="1:10" x14ac:dyDescent="0.25">
      <c r="A91">
        <v>22</v>
      </c>
      <c r="B91">
        <v>43781</v>
      </c>
      <c r="C91">
        <f t="shared" si="31"/>
        <v>0.30510344005246526</v>
      </c>
      <c r="D91">
        <f t="shared" si="32"/>
        <v>4.6412856770473994</v>
      </c>
      <c r="E91" t="s">
        <v>6</v>
      </c>
      <c r="F91" s="1">
        <v>43913</v>
      </c>
      <c r="G91">
        <v>520</v>
      </c>
      <c r="H91">
        <f>B91-I91-G91</f>
        <v>331</v>
      </c>
      <c r="I91">
        <v>42930</v>
      </c>
      <c r="J91">
        <f t="shared" si="29"/>
        <v>10235</v>
      </c>
    </row>
    <row r="92" spans="1:10" x14ac:dyDescent="0.25">
      <c r="A92">
        <v>23</v>
      </c>
      <c r="B92">
        <v>54856</v>
      </c>
      <c r="C92">
        <f t="shared" si="31"/>
        <v>0.25296361435325826</v>
      </c>
      <c r="D92">
        <f t="shared" si="32"/>
        <v>4.7392241364573184</v>
      </c>
      <c r="E92" t="s">
        <v>6</v>
      </c>
      <c r="F92" s="1">
        <v>43914</v>
      </c>
      <c r="G92">
        <v>780</v>
      </c>
      <c r="H92">
        <f t="shared" si="30"/>
        <v>379</v>
      </c>
      <c r="I92">
        <v>53697</v>
      </c>
      <c r="J92">
        <f t="shared" si="29"/>
        <v>11075</v>
      </c>
    </row>
    <row r="93" spans="1:10" x14ac:dyDescent="0.25">
      <c r="A93">
        <v>24</v>
      </c>
      <c r="B93">
        <v>68211</v>
      </c>
      <c r="C93">
        <f t="shared" ref="C93:C95" si="33">(B93-B92)/B92</f>
        <v>0.24345559282485052</v>
      </c>
      <c r="D93">
        <f t="shared" ref="D93:D95" si="34">LOG(B93,10)</f>
        <v>4.8338544165051758</v>
      </c>
      <c r="E93" t="s">
        <v>6</v>
      </c>
      <c r="F93" s="1">
        <v>43915</v>
      </c>
      <c r="G93">
        <v>910</v>
      </c>
      <c r="H93">
        <f t="shared" si="30"/>
        <v>511</v>
      </c>
      <c r="I93">
        <v>66790</v>
      </c>
      <c r="J93">
        <f t="shared" si="29"/>
        <v>13355</v>
      </c>
    </row>
    <row r="94" spans="1:10" x14ac:dyDescent="0.25">
      <c r="A94">
        <v>25</v>
      </c>
      <c r="B94">
        <v>85435</v>
      </c>
      <c r="C94">
        <f t="shared" si="33"/>
        <v>0.25251059213323362</v>
      </c>
      <c r="D94">
        <f t="shared" si="34"/>
        <v>4.931635823767464</v>
      </c>
      <c r="E94" t="s">
        <v>6</v>
      </c>
      <c r="F94" s="1">
        <v>43916</v>
      </c>
      <c r="G94">
        <v>1177</v>
      </c>
      <c r="H94">
        <f t="shared" si="30"/>
        <v>1986</v>
      </c>
      <c r="I94">
        <v>82272</v>
      </c>
      <c r="J94">
        <f t="shared" si="29"/>
        <v>17224</v>
      </c>
    </row>
    <row r="95" spans="1:10" x14ac:dyDescent="0.25">
      <c r="A95">
        <v>26</v>
      </c>
      <c r="B95">
        <v>104126</v>
      </c>
      <c r="C95">
        <f t="shared" si="33"/>
        <v>0.21877450693509687</v>
      </c>
      <c r="D95">
        <f t="shared" si="34"/>
        <v>5.0175591852901995</v>
      </c>
      <c r="E95" t="s">
        <v>6</v>
      </c>
      <c r="F95" s="1">
        <v>43917</v>
      </c>
      <c r="G95">
        <v>1693</v>
      </c>
      <c r="H95">
        <f t="shared" si="30"/>
        <v>2524</v>
      </c>
      <c r="I95">
        <v>99909</v>
      </c>
      <c r="J95">
        <f t="shared" si="29"/>
        <v>18691</v>
      </c>
    </row>
    <row r="96" spans="1:10" x14ac:dyDescent="0.25">
      <c r="A96">
        <v>27</v>
      </c>
      <c r="B96">
        <v>123578</v>
      </c>
      <c r="C96">
        <f t="shared" ref="C96:C98" si="35">(B96-B95)/B95</f>
        <v>0.18681213145612047</v>
      </c>
      <c r="D96">
        <f t="shared" ref="D96:D98" si="36">LOG(B96,10)</f>
        <v>5.0919411622655764</v>
      </c>
      <c r="E96" t="s">
        <v>6</v>
      </c>
      <c r="F96" s="1">
        <v>43918</v>
      </c>
      <c r="G96">
        <v>2008</v>
      </c>
      <c r="H96">
        <f t="shared" si="30"/>
        <v>3443</v>
      </c>
      <c r="I96">
        <v>118127</v>
      </c>
      <c r="J96">
        <f t="shared" si="29"/>
        <v>19452</v>
      </c>
    </row>
    <row r="97" spans="1:10" x14ac:dyDescent="0.25">
      <c r="A97">
        <v>28</v>
      </c>
      <c r="B97">
        <v>143491</v>
      </c>
      <c r="C97">
        <f t="shared" si="35"/>
        <v>0.16113709559954037</v>
      </c>
      <c r="D97">
        <f t="shared" si="36"/>
        <v>5.1568246622343787</v>
      </c>
      <c r="E97" t="s">
        <v>6</v>
      </c>
      <c r="F97" s="1">
        <v>43919</v>
      </c>
      <c r="G97">
        <v>2484</v>
      </c>
      <c r="H97">
        <f t="shared" si="30"/>
        <v>4658</v>
      </c>
      <c r="I97">
        <v>136349</v>
      </c>
      <c r="J97">
        <f t="shared" si="29"/>
        <v>19913</v>
      </c>
    </row>
    <row r="98" spans="1:10" x14ac:dyDescent="0.25">
      <c r="A98">
        <v>29</v>
      </c>
      <c r="B98">
        <v>163788</v>
      </c>
      <c r="C98">
        <f t="shared" si="35"/>
        <v>0.14145138022593751</v>
      </c>
      <c r="D98">
        <f t="shared" si="36"/>
        <v>5.2142820798133434</v>
      </c>
      <c r="E98" t="s">
        <v>6</v>
      </c>
      <c r="F98" s="1">
        <v>43920</v>
      </c>
      <c r="G98">
        <v>2953</v>
      </c>
      <c r="H98">
        <f t="shared" si="30"/>
        <v>5694</v>
      </c>
      <c r="I98">
        <v>155141</v>
      </c>
      <c r="J98">
        <f t="shared" si="29"/>
        <v>20297</v>
      </c>
    </row>
    <row r="99" spans="1:10" x14ac:dyDescent="0.25">
      <c r="A99">
        <v>30</v>
      </c>
      <c r="B99">
        <v>188530</v>
      </c>
      <c r="C99">
        <f t="shared" ref="C99:C101" si="37">(B99-B98)/B98</f>
        <v>0.15106112779935038</v>
      </c>
      <c r="D99">
        <f t="shared" ref="D99:D101" si="38">LOG(B99,10)</f>
        <v>5.2753804675274338</v>
      </c>
      <c r="E99" t="s">
        <v>6</v>
      </c>
      <c r="F99" s="1">
        <v>43921</v>
      </c>
      <c r="G99">
        <v>3756</v>
      </c>
      <c r="H99">
        <f t="shared" si="30"/>
        <v>7548</v>
      </c>
      <c r="I99">
        <v>177226</v>
      </c>
      <c r="J99">
        <f t="shared" si="29"/>
        <v>24742</v>
      </c>
    </row>
    <row r="100" spans="1:10" x14ac:dyDescent="0.25">
      <c r="A100">
        <v>31</v>
      </c>
      <c r="B100">
        <v>215003</v>
      </c>
      <c r="C100">
        <f t="shared" si="37"/>
        <v>0.14041797061475628</v>
      </c>
      <c r="D100">
        <f t="shared" si="38"/>
        <v>5.3324445197963302</v>
      </c>
      <c r="E100" t="s">
        <v>6</v>
      </c>
      <c r="F100" s="1">
        <v>43922</v>
      </c>
      <c r="G100">
        <v>4713</v>
      </c>
      <c r="H100">
        <f t="shared" si="30"/>
        <v>9267</v>
      </c>
      <c r="I100">
        <v>201023</v>
      </c>
      <c r="J100">
        <f t="shared" si="29"/>
        <v>26473</v>
      </c>
    </row>
    <row r="101" spans="1:10" x14ac:dyDescent="0.25">
      <c r="A101">
        <v>32</v>
      </c>
      <c r="B101">
        <v>244877</v>
      </c>
      <c r="C101">
        <f t="shared" si="37"/>
        <v>0.13894689841537095</v>
      </c>
      <c r="D101">
        <f t="shared" si="38"/>
        <v>5.3889479960591142</v>
      </c>
      <c r="E101" t="s">
        <v>6</v>
      </c>
      <c r="F101" s="1">
        <v>43923</v>
      </c>
      <c r="G101">
        <v>5807</v>
      </c>
      <c r="H101">
        <f t="shared" si="30"/>
        <v>10672</v>
      </c>
      <c r="I101">
        <v>228398</v>
      </c>
      <c r="J101">
        <f t="shared" si="29"/>
        <v>29874</v>
      </c>
    </row>
    <row r="102" spans="1:10" x14ac:dyDescent="0.25">
      <c r="A102">
        <v>33</v>
      </c>
      <c r="B102">
        <v>277161</v>
      </c>
      <c r="C102">
        <f t="shared" ref="C102:C105" si="39">(B102-B101)/B101</f>
        <v>0.13183761643600664</v>
      </c>
      <c r="D102">
        <f t="shared" ref="D102:D105" si="40">LOG(B102,10)</f>
        <v>5.4427321196035647</v>
      </c>
      <c r="E102" t="s">
        <v>6</v>
      </c>
      <c r="F102" s="1">
        <v>43924</v>
      </c>
      <c r="G102">
        <v>7391</v>
      </c>
      <c r="H102">
        <f t="shared" si="30"/>
        <v>12013</v>
      </c>
      <c r="I102">
        <v>257757</v>
      </c>
      <c r="J102">
        <f t="shared" si="29"/>
        <v>32284</v>
      </c>
    </row>
    <row r="103" spans="1:10" x14ac:dyDescent="0.25">
      <c r="A103">
        <v>34</v>
      </c>
      <c r="B103">
        <v>311357</v>
      </c>
      <c r="C103">
        <f t="shared" si="39"/>
        <v>0.12337955195716568</v>
      </c>
      <c r="D103">
        <f t="shared" si="40"/>
        <v>5.493258634076045</v>
      </c>
      <c r="E103" t="s">
        <v>6</v>
      </c>
      <c r="F103" s="1">
        <v>43925</v>
      </c>
      <c r="G103">
        <v>8344</v>
      </c>
      <c r="H103">
        <f t="shared" si="30"/>
        <v>14932</v>
      </c>
      <c r="I103">
        <v>288081</v>
      </c>
      <c r="J103">
        <f t="shared" si="29"/>
        <v>34196</v>
      </c>
    </row>
    <row r="104" spans="1:10" x14ac:dyDescent="0.25">
      <c r="A104">
        <v>35</v>
      </c>
      <c r="B104">
        <v>336673</v>
      </c>
      <c r="C104">
        <f t="shared" si="39"/>
        <v>8.1308594314564955E-2</v>
      </c>
      <c r="D104">
        <f t="shared" si="40"/>
        <v>5.5272082888823295</v>
      </c>
      <c r="E104" t="s">
        <v>6</v>
      </c>
      <c r="F104" s="1">
        <v>43926</v>
      </c>
      <c r="G104">
        <v>9536</v>
      </c>
      <c r="H104">
        <f t="shared" si="30"/>
        <v>18057</v>
      </c>
      <c r="I104">
        <v>309080</v>
      </c>
      <c r="J104">
        <f t="shared" si="29"/>
        <v>25316</v>
      </c>
    </row>
    <row r="105" spans="1:10" x14ac:dyDescent="0.25">
      <c r="A105">
        <v>36</v>
      </c>
      <c r="B105">
        <v>367004</v>
      </c>
      <c r="C105">
        <f t="shared" si="39"/>
        <v>9.0090384438312548E-2</v>
      </c>
      <c r="D105">
        <f t="shared" si="40"/>
        <v>5.5646707976811376</v>
      </c>
      <c r="E105" t="s">
        <v>6</v>
      </c>
      <c r="F105" s="1">
        <v>43927</v>
      </c>
      <c r="G105">
        <v>10859</v>
      </c>
      <c r="H105">
        <f t="shared" si="30"/>
        <v>19683</v>
      </c>
      <c r="I105">
        <v>336462</v>
      </c>
      <c r="J105">
        <f t="shared" si="29"/>
        <v>30331</v>
      </c>
    </row>
    <row r="106" spans="1:10" x14ac:dyDescent="0.25">
      <c r="A106">
        <v>37</v>
      </c>
      <c r="B106">
        <v>400335</v>
      </c>
      <c r="C106">
        <f t="shared" ref="C106:C108" si="41">(B106-B105)/B105</f>
        <v>9.0819173632984931E-2</v>
      </c>
      <c r="D106">
        <f t="shared" ref="D106:D108" si="42">LOG(B106,10)</f>
        <v>5.6024235607331097</v>
      </c>
      <c r="E106" t="s">
        <v>6</v>
      </c>
      <c r="F106" s="1">
        <v>43928</v>
      </c>
      <c r="G106">
        <v>12841</v>
      </c>
      <c r="H106">
        <f t="shared" si="30"/>
        <v>21674</v>
      </c>
      <c r="I106">
        <v>365820</v>
      </c>
      <c r="J106">
        <f t="shared" si="29"/>
        <v>33331</v>
      </c>
    </row>
    <row r="107" spans="1:10" x14ac:dyDescent="0.25">
      <c r="A107">
        <v>38</v>
      </c>
      <c r="B107">
        <v>434927</v>
      </c>
      <c r="C107">
        <f t="shared" si="41"/>
        <v>8.6407633606854259E-2</v>
      </c>
      <c r="D107">
        <f t="shared" si="42"/>
        <v>5.6384163692358893</v>
      </c>
      <c r="E107" t="s">
        <v>6</v>
      </c>
      <c r="F107" s="1">
        <v>43929</v>
      </c>
      <c r="G107">
        <v>14473</v>
      </c>
      <c r="H107">
        <f t="shared" si="30"/>
        <v>22638</v>
      </c>
      <c r="I107">
        <v>397816</v>
      </c>
      <c r="J107">
        <f t="shared" si="29"/>
        <v>34592</v>
      </c>
    </row>
    <row r="108" spans="1:10" x14ac:dyDescent="0.25">
      <c r="A108">
        <v>39</v>
      </c>
      <c r="B108">
        <v>469124</v>
      </c>
      <c r="C108">
        <f t="shared" si="41"/>
        <v>7.8626987977292742E-2</v>
      </c>
      <c r="D108">
        <f t="shared" si="42"/>
        <v>5.6712876516658604</v>
      </c>
      <c r="E108" t="s">
        <v>6</v>
      </c>
      <c r="F108" s="1">
        <v>43930</v>
      </c>
      <c r="G108">
        <v>16712</v>
      </c>
      <c r="H108">
        <f t="shared" si="30"/>
        <v>25924</v>
      </c>
      <c r="I108">
        <v>426488</v>
      </c>
      <c r="J108">
        <f t="shared" si="29"/>
        <v>34197</v>
      </c>
    </row>
    <row r="109" spans="1:10" x14ac:dyDescent="0.25">
      <c r="A109">
        <v>40</v>
      </c>
      <c r="B109">
        <v>502876</v>
      </c>
      <c r="C109">
        <f t="shared" ref="C109:C115" si="43">(B109-B108)/B108</f>
        <v>7.1946862663176472E-2</v>
      </c>
      <c r="D109">
        <f t="shared" ref="D109:D115" si="44">LOG(B109,10)</f>
        <v>5.7014609092015895</v>
      </c>
      <c r="E109" t="s">
        <v>6</v>
      </c>
      <c r="F109" s="1">
        <v>43931</v>
      </c>
      <c r="G109">
        <v>18747</v>
      </c>
      <c r="H109">
        <f t="shared" si="30"/>
        <v>27314</v>
      </c>
      <c r="I109">
        <v>456815</v>
      </c>
      <c r="J109">
        <f t="shared" si="29"/>
        <v>33752</v>
      </c>
    </row>
    <row r="110" spans="1:10" x14ac:dyDescent="0.25">
      <c r="A110">
        <v>41</v>
      </c>
      <c r="B110">
        <v>539942</v>
      </c>
      <c r="C110">
        <f t="shared" si="43"/>
        <v>7.3708031403367832E-2</v>
      </c>
      <c r="D110">
        <f t="shared" si="44"/>
        <v>5.7323471108733495</v>
      </c>
      <c r="E110" t="s">
        <v>6</v>
      </c>
      <c r="F110" s="1">
        <v>43932</v>
      </c>
      <c r="G110">
        <v>24062</v>
      </c>
      <c r="H110">
        <f t="shared" si="30"/>
        <v>34031</v>
      </c>
      <c r="I110">
        <v>481849</v>
      </c>
      <c r="J110">
        <f t="shared" si="29"/>
        <v>37066</v>
      </c>
    </row>
    <row r="111" spans="1:10" x14ac:dyDescent="0.25">
      <c r="A111">
        <v>42</v>
      </c>
      <c r="B111">
        <v>567708</v>
      </c>
      <c r="C111">
        <f t="shared" si="43"/>
        <v>5.1424041841531126E-2</v>
      </c>
      <c r="D111">
        <f t="shared" si="44"/>
        <v>5.7541250142384035</v>
      </c>
      <c r="E111" t="s">
        <v>6</v>
      </c>
      <c r="F111" s="1">
        <v>43933</v>
      </c>
      <c r="G111">
        <v>25789</v>
      </c>
      <c r="H111">
        <v>31976</v>
      </c>
      <c r="J111">
        <f t="shared" si="29"/>
        <v>27766</v>
      </c>
    </row>
    <row r="112" spans="1:10" x14ac:dyDescent="0.25">
      <c r="A112">
        <v>43</v>
      </c>
      <c r="B112">
        <v>594693</v>
      </c>
      <c r="C112">
        <f t="shared" si="43"/>
        <v>4.7533238918599001E-2</v>
      </c>
      <c r="D112">
        <f t="shared" si="44"/>
        <v>5.7742928265449045</v>
      </c>
      <c r="E112" t="s">
        <v>6</v>
      </c>
      <c r="F112" s="1">
        <v>43934</v>
      </c>
      <c r="G112">
        <v>27515</v>
      </c>
      <c r="H112">
        <f>B112-I112-G112</f>
        <v>40825</v>
      </c>
      <c r="I112">
        <v>526353</v>
      </c>
      <c r="J112">
        <f t="shared" si="29"/>
        <v>26985</v>
      </c>
    </row>
    <row r="113" spans="1:10" x14ac:dyDescent="0.25">
      <c r="A113">
        <v>44</v>
      </c>
      <c r="B113">
        <v>621953</v>
      </c>
      <c r="C113">
        <f t="shared" si="43"/>
        <v>4.583877731871739E-2</v>
      </c>
      <c r="D113">
        <f t="shared" si="44"/>
        <v>5.7937575669868391</v>
      </c>
      <c r="E113" t="s">
        <v>6</v>
      </c>
      <c r="F113" s="1">
        <v>43935</v>
      </c>
      <c r="G113">
        <v>30081</v>
      </c>
      <c r="H113">
        <f>B113-I113-G113</f>
        <v>42853</v>
      </c>
      <c r="I113">
        <v>549019</v>
      </c>
      <c r="J113">
        <f t="shared" si="29"/>
        <v>27260</v>
      </c>
    </row>
    <row r="114" spans="1:10" x14ac:dyDescent="0.25">
      <c r="A114">
        <v>45</v>
      </c>
      <c r="B114">
        <v>652474</v>
      </c>
      <c r="C114">
        <f t="shared" si="43"/>
        <v>4.9072839909124963E-2</v>
      </c>
      <c r="D114">
        <f t="shared" si="44"/>
        <v>5.8145632104447964</v>
      </c>
      <c r="E114" t="s">
        <v>6</v>
      </c>
      <c r="F114" s="1">
        <v>43936</v>
      </c>
      <c r="G114">
        <v>32712</v>
      </c>
      <c r="H114">
        <v>48131</v>
      </c>
      <c r="J114">
        <f t="shared" si="29"/>
        <v>30521</v>
      </c>
    </row>
    <row r="115" spans="1:10" x14ac:dyDescent="0.25">
      <c r="A115">
        <v>46</v>
      </c>
      <c r="B115">
        <v>682454</v>
      </c>
      <c r="C115">
        <f t="shared" si="43"/>
        <v>4.5948191039029911E-2</v>
      </c>
      <c r="D115">
        <f t="shared" si="44"/>
        <v>5.8340733835964063</v>
      </c>
      <c r="E115" t="s">
        <v>6</v>
      </c>
      <c r="F115" s="1">
        <v>43937</v>
      </c>
      <c r="G115">
        <v>34905</v>
      </c>
      <c r="H115">
        <v>57256</v>
      </c>
      <c r="J115">
        <f t="shared" si="29"/>
        <v>29980</v>
      </c>
    </row>
    <row r="116" spans="1:10" x14ac:dyDescent="0.25">
      <c r="A116">
        <v>47</v>
      </c>
      <c r="B116">
        <v>714822</v>
      </c>
      <c r="C116">
        <f t="shared" ref="C116:C121" si="45">(B116-B115)/B115</f>
        <v>4.7428837694555234E-2</v>
      </c>
      <c r="D116">
        <f t="shared" ref="D116:D121" si="46">LOG(B116,10)</f>
        <v>5.8541979102739701</v>
      </c>
      <c r="E116" t="s">
        <v>6</v>
      </c>
      <c r="F116" s="1">
        <v>43938</v>
      </c>
      <c r="G116">
        <v>37448</v>
      </c>
      <c r="H116">
        <f>B116-I116-G116</f>
        <v>65296</v>
      </c>
      <c r="I116">
        <v>612078</v>
      </c>
      <c r="J116">
        <f t="shared" si="29"/>
        <v>32368</v>
      </c>
    </row>
    <row r="117" spans="1:10" x14ac:dyDescent="0.25">
      <c r="A117">
        <v>48</v>
      </c>
      <c r="B117">
        <v>743901</v>
      </c>
      <c r="C117">
        <f t="shared" si="45"/>
        <v>4.0680057412894398E-2</v>
      </c>
      <c r="D117">
        <f t="shared" si="46"/>
        <v>5.8715151425155998</v>
      </c>
      <c r="E117" t="s">
        <v>6</v>
      </c>
      <c r="F117" s="1">
        <v>43939</v>
      </c>
      <c r="G117">
        <v>39331</v>
      </c>
      <c r="H117">
        <f>B117-I117-G117</f>
        <v>73061</v>
      </c>
      <c r="I117">
        <v>631509</v>
      </c>
      <c r="J117">
        <f t="shared" si="29"/>
        <v>29079</v>
      </c>
    </row>
    <row r="118" spans="1:10" x14ac:dyDescent="0.25">
      <c r="A118">
        <v>49</v>
      </c>
      <c r="B118">
        <v>770084</v>
      </c>
      <c r="C118">
        <f t="shared" si="45"/>
        <v>3.5196887757914026E-2</v>
      </c>
      <c r="D118">
        <f t="shared" si="46"/>
        <v>5.8865381001682824</v>
      </c>
      <c r="E118" t="s">
        <v>6</v>
      </c>
      <c r="F118" s="1">
        <v>43940</v>
      </c>
      <c r="G118">
        <v>40901</v>
      </c>
      <c r="H118">
        <f>B118-I118-G118</f>
        <v>76309</v>
      </c>
      <c r="I118">
        <v>652874</v>
      </c>
      <c r="J118">
        <f t="shared" si="29"/>
        <v>26183</v>
      </c>
    </row>
    <row r="119" spans="1:10" x14ac:dyDescent="0.25">
      <c r="A119">
        <v>50</v>
      </c>
      <c r="B119">
        <v>798227</v>
      </c>
      <c r="C119">
        <f t="shared" si="45"/>
        <v>3.6545363882381665E-2</v>
      </c>
      <c r="D119">
        <f t="shared" si="46"/>
        <v>5.9021264136919198</v>
      </c>
      <c r="E119" t="s">
        <v>6</v>
      </c>
      <c r="F119" s="1">
        <v>43941</v>
      </c>
      <c r="G119">
        <v>42853</v>
      </c>
      <c r="H119">
        <f>B119-I119-G119</f>
        <v>77518</v>
      </c>
      <c r="I119">
        <v>677856</v>
      </c>
      <c r="J119">
        <f t="shared" si="29"/>
        <v>28143</v>
      </c>
    </row>
    <row r="120" spans="1:10" x14ac:dyDescent="0.25">
      <c r="A120">
        <v>51</v>
      </c>
      <c r="B120">
        <v>824332</v>
      </c>
      <c r="C120">
        <f t="shared" si="45"/>
        <v>3.2703729640816456E-2</v>
      </c>
      <c r="D120">
        <f t="shared" si="46"/>
        <v>5.9161021591833522</v>
      </c>
      <c r="E120" t="s">
        <v>6</v>
      </c>
      <c r="F120" s="1">
        <v>43942</v>
      </c>
      <c r="G120">
        <v>45536</v>
      </c>
      <c r="H120">
        <v>82923</v>
      </c>
      <c r="J120">
        <f t="shared" si="29"/>
        <v>26105</v>
      </c>
    </row>
    <row r="121" spans="1:10" x14ac:dyDescent="0.25">
      <c r="A121">
        <v>52</v>
      </c>
      <c r="B121">
        <v>854542</v>
      </c>
      <c r="C121">
        <f t="shared" si="45"/>
        <v>3.6647855475706391E-2</v>
      </c>
      <c r="D121">
        <f t="shared" si="46"/>
        <v>5.9317334127793808</v>
      </c>
      <c r="E121" t="s">
        <v>6</v>
      </c>
      <c r="F121" s="1">
        <v>43943</v>
      </c>
      <c r="G121">
        <v>47894</v>
      </c>
      <c r="H121">
        <v>83910</v>
      </c>
      <c r="J121">
        <f t="shared" ref="J121:J124" si="47">B121-B120</f>
        <v>30210</v>
      </c>
    </row>
    <row r="122" spans="1:10" x14ac:dyDescent="0.25">
      <c r="A122">
        <v>53</v>
      </c>
      <c r="B122">
        <v>886442</v>
      </c>
      <c r="C122">
        <f t="shared" ref="C122:C125" si="48">(B122-B121)/B121</f>
        <v>3.7329938142303128E-2</v>
      </c>
      <c r="D122">
        <f t="shared" ref="D122:D125" si="49">LOG(B122,10)</f>
        <v>5.9476503249296098</v>
      </c>
      <c r="E122" t="s">
        <v>6</v>
      </c>
      <c r="F122" s="1">
        <v>43944</v>
      </c>
      <c r="G122">
        <v>50236</v>
      </c>
      <c r="H122">
        <f>B122-I122-G122</f>
        <v>85922</v>
      </c>
      <c r="I122">
        <v>750284</v>
      </c>
      <c r="J122">
        <f t="shared" si="47"/>
        <v>31900</v>
      </c>
    </row>
    <row r="123" spans="1:10" x14ac:dyDescent="0.25">
      <c r="A123">
        <v>54</v>
      </c>
      <c r="B123">
        <v>925232</v>
      </c>
      <c r="C123">
        <f t="shared" si="48"/>
        <v>4.3759208160263165E-2</v>
      </c>
      <c r="D123">
        <f t="shared" si="49"/>
        <v>5.9662506448325745</v>
      </c>
      <c r="E123" t="s">
        <v>6</v>
      </c>
      <c r="F123" s="1">
        <v>43945</v>
      </c>
      <c r="G123">
        <v>52191</v>
      </c>
      <c r="H123">
        <f>B123-I123-G123</f>
        <v>50329</v>
      </c>
      <c r="I123">
        <v>822712</v>
      </c>
      <c r="J123">
        <f t="shared" si="47"/>
        <v>38790</v>
      </c>
    </row>
    <row r="124" spans="1:10" x14ac:dyDescent="0.25">
      <c r="A124">
        <v>55</v>
      </c>
      <c r="B124">
        <v>960651</v>
      </c>
      <c r="C124">
        <f t="shared" si="48"/>
        <v>3.8281209469624919E-2</v>
      </c>
      <c r="D124">
        <f t="shared" si="49"/>
        <v>5.9825656391743065</v>
      </c>
      <c r="E124" t="s">
        <v>6</v>
      </c>
      <c r="F124" s="1">
        <v>43946</v>
      </c>
      <c r="G124">
        <v>54256</v>
      </c>
      <c r="H124">
        <v>84897</v>
      </c>
      <c r="J124">
        <f t="shared" si="47"/>
        <v>35419</v>
      </c>
    </row>
    <row r="125" spans="1:10" x14ac:dyDescent="0.25">
      <c r="A125">
        <v>56</v>
      </c>
      <c r="B125">
        <v>987160</v>
      </c>
      <c r="C125">
        <f t="shared" si="48"/>
        <v>2.759482892330305E-2</v>
      </c>
      <c r="D125">
        <f t="shared" si="49"/>
        <v>5.9943875493115053</v>
      </c>
      <c r="E125" t="s">
        <v>6</v>
      </c>
      <c r="F125" s="1">
        <v>43947</v>
      </c>
      <c r="G125">
        <v>55413</v>
      </c>
      <c r="H125">
        <v>118735</v>
      </c>
      <c r="J125">
        <f t="shared" ref="J125:J129" si="50">B125-B124</f>
        <v>26509</v>
      </c>
    </row>
    <row r="126" spans="1:10" x14ac:dyDescent="0.25">
      <c r="A126">
        <v>57</v>
      </c>
      <c r="B126">
        <v>1004942</v>
      </c>
      <c r="C126">
        <f t="shared" ref="C126:C129" si="51">(B126-B125)/B125</f>
        <v>1.8013290651971312E-2</v>
      </c>
      <c r="D126">
        <f t="shared" ref="D126:D129" si="52">LOG(B126,10)</f>
        <v>6.002140997272102</v>
      </c>
      <c r="E126" t="s">
        <v>6</v>
      </c>
      <c r="F126" s="1">
        <v>43948</v>
      </c>
      <c r="G126">
        <v>56527</v>
      </c>
      <c r="H126">
        <v>137591</v>
      </c>
      <c r="J126">
        <f t="shared" si="50"/>
        <v>17782</v>
      </c>
    </row>
    <row r="127" spans="1:10" x14ac:dyDescent="0.25">
      <c r="A127">
        <v>58</v>
      </c>
      <c r="B127">
        <v>1035765</v>
      </c>
      <c r="C127">
        <f t="shared" si="51"/>
        <v>3.0671421833299833E-2</v>
      </c>
      <c r="D127">
        <f t="shared" si="52"/>
        <v>6.015261231490058</v>
      </c>
      <c r="E127" t="s">
        <v>6</v>
      </c>
      <c r="F127" s="1">
        <v>43949</v>
      </c>
      <c r="G127">
        <v>59266</v>
      </c>
      <c r="H127">
        <v>140138</v>
      </c>
      <c r="J127">
        <f t="shared" si="50"/>
        <v>30823</v>
      </c>
    </row>
    <row r="128" spans="1:10" x14ac:dyDescent="0.25">
      <c r="A128">
        <v>59</v>
      </c>
      <c r="B128">
        <v>1055455</v>
      </c>
      <c r="C128">
        <f t="shared" si="51"/>
        <v>1.901010364320092E-2</v>
      </c>
      <c r="D128">
        <f t="shared" si="52"/>
        <v>6.0234397216149684</v>
      </c>
      <c r="E128" t="s">
        <v>6</v>
      </c>
      <c r="F128" s="1">
        <v>43950</v>
      </c>
      <c r="G128">
        <v>61112</v>
      </c>
      <c r="H128">
        <v>144423</v>
      </c>
      <c r="J128">
        <f t="shared" si="50"/>
        <v>19690</v>
      </c>
    </row>
    <row r="129" spans="1:10" x14ac:dyDescent="0.25">
      <c r="A129">
        <v>60</v>
      </c>
      <c r="B129">
        <v>1088936</v>
      </c>
      <c r="C129">
        <f t="shared" si="51"/>
        <v>3.172186403020498E-2</v>
      </c>
      <c r="D129">
        <f t="shared" si="52"/>
        <v>6.0370023557304124</v>
      </c>
      <c r="E129" t="s">
        <v>6</v>
      </c>
      <c r="F129" s="1">
        <v>43951</v>
      </c>
      <c r="G129">
        <v>63568</v>
      </c>
      <c r="H129">
        <v>151489</v>
      </c>
      <c r="J129">
        <f t="shared" si="50"/>
        <v>33481</v>
      </c>
    </row>
    <row r="130" spans="1:10" x14ac:dyDescent="0.25">
      <c r="A130">
        <v>1</v>
      </c>
      <c r="B130">
        <v>120</v>
      </c>
      <c r="C130">
        <v>0</v>
      </c>
      <c r="D130">
        <f t="shared" ref="D130:D254" si="53">LOG(B130,10)</f>
        <v>2.0791812460476247</v>
      </c>
      <c r="E130" t="s">
        <v>7</v>
      </c>
      <c r="F130" s="1">
        <v>43892</v>
      </c>
      <c r="G130">
        <v>0</v>
      </c>
      <c r="J130">
        <v>0</v>
      </c>
    </row>
    <row r="131" spans="1:10" x14ac:dyDescent="0.25">
      <c r="A131">
        <v>2</v>
      </c>
      <c r="B131">
        <v>165</v>
      </c>
      <c r="C131">
        <f t="shared" ref="C131:C149" si="54">(B131-B130)/B130</f>
        <v>0.375</v>
      </c>
      <c r="D131">
        <f t="shared" si="53"/>
        <v>2.2174839442139058</v>
      </c>
      <c r="E131" t="s">
        <v>7</v>
      </c>
      <c r="F131" s="1">
        <v>43893</v>
      </c>
      <c r="G131">
        <v>1</v>
      </c>
      <c r="J131">
        <f t="shared" si="29"/>
        <v>45</v>
      </c>
    </row>
    <row r="132" spans="1:10" x14ac:dyDescent="0.25">
      <c r="A132">
        <v>3</v>
      </c>
      <c r="B132">
        <v>228</v>
      </c>
      <c r="C132">
        <f t="shared" si="54"/>
        <v>0.38181818181818183</v>
      </c>
      <c r="D132">
        <f t="shared" si="53"/>
        <v>2.3579348470004535</v>
      </c>
      <c r="E132" t="s">
        <v>7</v>
      </c>
      <c r="F132" s="1">
        <v>43894</v>
      </c>
      <c r="G132">
        <v>2</v>
      </c>
      <c r="J132">
        <f t="shared" si="29"/>
        <v>63</v>
      </c>
    </row>
    <row r="133" spans="1:10" x14ac:dyDescent="0.25">
      <c r="A133">
        <v>4</v>
      </c>
      <c r="B133">
        <v>282</v>
      </c>
      <c r="C133">
        <f t="shared" si="54"/>
        <v>0.23684210526315788</v>
      </c>
      <c r="D133">
        <f t="shared" si="53"/>
        <v>2.4502491083193609</v>
      </c>
      <c r="E133" t="s">
        <v>7</v>
      </c>
      <c r="F133" s="1">
        <v>43895</v>
      </c>
      <c r="G133">
        <v>3</v>
      </c>
      <c r="J133">
        <f t="shared" si="29"/>
        <v>54</v>
      </c>
    </row>
    <row r="134" spans="1:10" x14ac:dyDescent="0.25">
      <c r="A134">
        <v>5</v>
      </c>
      <c r="B134">
        <v>401</v>
      </c>
      <c r="C134">
        <f t="shared" si="54"/>
        <v>0.42198581560283688</v>
      </c>
      <c r="D134">
        <f t="shared" si="53"/>
        <v>2.6031443726201822</v>
      </c>
      <c r="E134" t="s">
        <v>7</v>
      </c>
      <c r="F134" s="1">
        <v>43896</v>
      </c>
      <c r="G134">
        <v>8</v>
      </c>
      <c r="J134">
        <f t="shared" si="29"/>
        <v>119</v>
      </c>
    </row>
    <row r="135" spans="1:10" x14ac:dyDescent="0.25">
      <c r="A135">
        <v>6</v>
      </c>
      <c r="B135">
        <v>525</v>
      </c>
      <c r="C135">
        <f t="shared" si="54"/>
        <v>0.30922693266832918</v>
      </c>
      <c r="D135">
        <f t="shared" si="53"/>
        <v>2.7201593034059566</v>
      </c>
      <c r="E135" t="s">
        <v>7</v>
      </c>
      <c r="F135" s="1">
        <v>43897</v>
      </c>
      <c r="G135">
        <v>10</v>
      </c>
      <c r="J135">
        <f t="shared" si="29"/>
        <v>124</v>
      </c>
    </row>
    <row r="136" spans="1:10" x14ac:dyDescent="0.25">
      <c r="A136">
        <v>7</v>
      </c>
      <c r="B136">
        <v>674</v>
      </c>
      <c r="C136">
        <f t="shared" si="54"/>
        <v>0.28380952380952379</v>
      </c>
      <c r="D136">
        <f t="shared" si="53"/>
        <v>2.8286598965353194</v>
      </c>
      <c r="E136" t="s">
        <v>7</v>
      </c>
      <c r="F136" s="1">
        <v>43898</v>
      </c>
      <c r="G136">
        <v>17</v>
      </c>
      <c r="J136">
        <f t="shared" si="29"/>
        <v>149</v>
      </c>
    </row>
    <row r="137" spans="1:10" x14ac:dyDescent="0.25">
      <c r="A137">
        <v>8</v>
      </c>
      <c r="B137">
        <v>1231</v>
      </c>
      <c r="C137">
        <f t="shared" si="54"/>
        <v>0.82640949554896137</v>
      </c>
      <c r="D137">
        <f t="shared" si="53"/>
        <v>3.0902580529313162</v>
      </c>
      <c r="E137" t="s">
        <v>7</v>
      </c>
      <c r="F137" s="1">
        <v>43899</v>
      </c>
      <c r="G137">
        <v>30</v>
      </c>
      <c r="J137">
        <f t="shared" si="29"/>
        <v>557</v>
      </c>
    </row>
    <row r="138" spans="1:10" x14ac:dyDescent="0.25">
      <c r="A138">
        <v>9</v>
      </c>
      <c r="B138">
        <v>1695</v>
      </c>
      <c r="C138">
        <f t="shared" si="54"/>
        <v>0.37692932575142163</v>
      </c>
      <c r="D138">
        <f t="shared" si="53"/>
        <v>3.2291697025391004</v>
      </c>
      <c r="E138" t="s">
        <v>7</v>
      </c>
      <c r="F138" s="1">
        <v>43900</v>
      </c>
      <c r="G138">
        <v>36</v>
      </c>
      <c r="J138">
        <f t="shared" si="29"/>
        <v>464</v>
      </c>
    </row>
    <row r="139" spans="1:10" x14ac:dyDescent="0.25">
      <c r="A139">
        <v>10</v>
      </c>
      <c r="B139">
        <v>2277</v>
      </c>
      <c r="C139">
        <f t="shared" si="54"/>
        <v>0.3433628318584071</v>
      </c>
      <c r="D139">
        <f t="shared" si="53"/>
        <v>3.3573630306151423</v>
      </c>
      <c r="E139" t="s">
        <v>7</v>
      </c>
      <c r="F139" s="1">
        <v>43901</v>
      </c>
      <c r="G139">
        <v>55</v>
      </c>
      <c r="J139">
        <f t="shared" si="29"/>
        <v>582</v>
      </c>
    </row>
    <row r="140" spans="1:10" x14ac:dyDescent="0.25">
      <c r="A140">
        <v>11</v>
      </c>
      <c r="B140">
        <v>3146</v>
      </c>
      <c r="C140">
        <f t="shared" si="54"/>
        <v>0.38164251207729466</v>
      </c>
      <c r="D140">
        <f t="shared" si="53"/>
        <v>3.4977587182872676</v>
      </c>
      <c r="E140" t="s">
        <v>7</v>
      </c>
      <c r="F140" s="1">
        <v>43902</v>
      </c>
      <c r="G140">
        <v>86</v>
      </c>
      <c r="J140">
        <f t="shared" si="29"/>
        <v>869</v>
      </c>
    </row>
    <row r="141" spans="1:10" x14ac:dyDescent="0.25">
      <c r="A141">
        <v>12</v>
      </c>
      <c r="B141">
        <v>5232</v>
      </c>
      <c r="C141">
        <f t="shared" si="54"/>
        <v>0.66306420851875403</v>
      </c>
      <c r="D141">
        <f t="shared" si="53"/>
        <v>3.7186677353162101</v>
      </c>
      <c r="E141" t="s">
        <v>7</v>
      </c>
      <c r="F141" s="1">
        <v>43903</v>
      </c>
      <c r="G141">
        <v>133</v>
      </c>
      <c r="J141">
        <f t="shared" si="29"/>
        <v>2086</v>
      </c>
    </row>
    <row r="142" spans="1:10" x14ac:dyDescent="0.25">
      <c r="A142">
        <v>13</v>
      </c>
      <c r="B142">
        <v>6391</v>
      </c>
      <c r="C142">
        <f t="shared" si="54"/>
        <v>0.22152140672782875</v>
      </c>
      <c r="D142">
        <f t="shared" si="53"/>
        <v>3.8055688175485556</v>
      </c>
      <c r="E142" t="s">
        <v>7</v>
      </c>
      <c r="F142" s="1">
        <v>43904</v>
      </c>
      <c r="G142">
        <v>196</v>
      </c>
      <c r="J142">
        <f t="shared" si="29"/>
        <v>1159</v>
      </c>
    </row>
    <row r="143" spans="1:10" x14ac:dyDescent="0.25">
      <c r="A143">
        <v>14</v>
      </c>
      <c r="B143">
        <v>7988</v>
      </c>
      <c r="C143">
        <f t="shared" si="54"/>
        <v>0.24988264747300892</v>
      </c>
      <c r="D143">
        <f t="shared" si="53"/>
        <v>3.9024380561986645</v>
      </c>
      <c r="E143" t="s">
        <v>7</v>
      </c>
      <c r="F143" s="1">
        <v>43905</v>
      </c>
      <c r="G143">
        <v>294</v>
      </c>
      <c r="J143">
        <f t="shared" si="29"/>
        <v>1597</v>
      </c>
    </row>
    <row r="144" spans="1:10" x14ac:dyDescent="0.25">
      <c r="A144">
        <v>15</v>
      </c>
      <c r="B144">
        <v>9942</v>
      </c>
      <c r="C144">
        <f t="shared" si="54"/>
        <v>0.24461692538808213</v>
      </c>
      <c r="D144">
        <f t="shared" si="53"/>
        <v>3.9974737588029798</v>
      </c>
      <c r="E144" t="s">
        <v>7</v>
      </c>
      <c r="F144" s="1">
        <v>43906</v>
      </c>
      <c r="G144">
        <v>342</v>
      </c>
      <c r="J144">
        <f t="shared" si="29"/>
        <v>1954</v>
      </c>
    </row>
    <row r="145" spans="1:10" x14ac:dyDescent="0.25">
      <c r="A145">
        <v>16</v>
      </c>
      <c r="B145">
        <v>11826</v>
      </c>
      <c r="C145">
        <f t="shared" si="54"/>
        <v>0.18949909474954738</v>
      </c>
      <c r="D145">
        <f t="shared" si="53"/>
        <v>4.0728378746630858</v>
      </c>
      <c r="E145" t="s">
        <v>7</v>
      </c>
      <c r="F145" s="1">
        <v>43907</v>
      </c>
      <c r="G145">
        <v>533</v>
      </c>
      <c r="J145">
        <f t="shared" si="29"/>
        <v>1884</v>
      </c>
    </row>
    <row r="146" spans="1:10" x14ac:dyDescent="0.25">
      <c r="A146">
        <v>17</v>
      </c>
      <c r="B146">
        <v>14769</v>
      </c>
      <c r="C146">
        <f t="shared" si="54"/>
        <v>0.24885844748858446</v>
      </c>
      <c r="D146">
        <f t="shared" si="53"/>
        <v>4.1693510904924178</v>
      </c>
      <c r="E146" t="s">
        <v>7</v>
      </c>
      <c r="F146" s="1">
        <v>43908</v>
      </c>
      <c r="G146">
        <v>638</v>
      </c>
      <c r="J146">
        <f t="shared" si="29"/>
        <v>2943</v>
      </c>
    </row>
    <row r="147" spans="1:10" x14ac:dyDescent="0.25">
      <c r="A147">
        <v>18</v>
      </c>
      <c r="B147">
        <v>18077</v>
      </c>
      <c r="C147">
        <f t="shared" si="54"/>
        <v>0.22398266639582909</v>
      </c>
      <c r="D147">
        <f t="shared" si="53"/>
        <v>4.2571263580225924</v>
      </c>
      <c r="E147" t="s">
        <v>7</v>
      </c>
      <c r="F147" s="1">
        <v>43909</v>
      </c>
      <c r="G147">
        <v>831</v>
      </c>
      <c r="J147">
        <f t="shared" si="29"/>
        <v>3308</v>
      </c>
    </row>
    <row r="148" spans="1:10" x14ac:dyDescent="0.25">
      <c r="A148">
        <v>19</v>
      </c>
      <c r="B148">
        <v>21571</v>
      </c>
      <c r="C148">
        <f t="shared" si="54"/>
        <v>0.19328428389666427</v>
      </c>
      <c r="D148">
        <f t="shared" si="53"/>
        <v>4.3338702788260086</v>
      </c>
      <c r="E148" t="s">
        <v>7</v>
      </c>
      <c r="F148" s="1">
        <v>43910</v>
      </c>
      <c r="G148">
        <v>1093</v>
      </c>
      <c r="J148">
        <f t="shared" si="29"/>
        <v>3494</v>
      </c>
    </row>
    <row r="149" spans="1:10" x14ac:dyDescent="0.25">
      <c r="A149">
        <v>20</v>
      </c>
      <c r="B149">
        <v>25496</v>
      </c>
      <c r="C149">
        <f t="shared" si="54"/>
        <v>0.18195725742895555</v>
      </c>
      <c r="D149">
        <f t="shared" si="53"/>
        <v>4.406472050465676</v>
      </c>
      <c r="E149" t="s">
        <v>7</v>
      </c>
      <c r="F149" s="1">
        <v>43911</v>
      </c>
      <c r="G149">
        <v>1381</v>
      </c>
      <c r="J149">
        <f t="shared" si="29"/>
        <v>3925</v>
      </c>
    </row>
    <row r="150" spans="1:10" x14ac:dyDescent="0.25">
      <c r="A150">
        <v>21</v>
      </c>
      <c r="B150">
        <v>28603</v>
      </c>
      <c r="C150">
        <f t="shared" ref="C150:C153" si="55">(B150-B149)/B149</f>
        <v>0.12186225290241606</v>
      </c>
      <c r="D150">
        <f t="shared" ref="D150:D153" si="56">LOG(B150,10)</f>
        <v>4.456411586105177</v>
      </c>
      <c r="E150" t="s">
        <v>7</v>
      </c>
      <c r="F150" s="1">
        <v>43912</v>
      </c>
      <c r="G150">
        <v>1756</v>
      </c>
      <c r="J150">
        <f t="shared" ref="J150:J222" si="57">B150-B149</f>
        <v>3107</v>
      </c>
    </row>
    <row r="151" spans="1:10" x14ac:dyDescent="0.25">
      <c r="A151">
        <v>22</v>
      </c>
      <c r="B151">
        <v>33089</v>
      </c>
      <c r="C151">
        <f t="shared" si="55"/>
        <v>0.15683669545152606</v>
      </c>
      <c r="D151">
        <f t="shared" si="56"/>
        <v>4.5196836423171698</v>
      </c>
      <c r="E151" t="s">
        <v>7</v>
      </c>
      <c r="F151" s="1">
        <v>43913</v>
      </c>
      <c r="G151">
        <v>2207</v>
      </c>
      <c r="J151">
        <f t="shared" si="57"/>
        <v>4486</v>
      </c>
    </row>
    <row r="152" spans="1:10" x14ac:dyDescent="0.25">
      <c r="A152">
        <v>23</v>
      </c>
      <c r="B152">
        <v>42058</v>
      </c>
      <c r="C152">
        <f t="shared" si="55"/>
        <v>0.27105684668620994</v>
      </c>
      <c r="D152">
        <f t="shared" si="56"/>
        <v>4.6238486166713759</v>
      </c>
      <c r="E152" t="s">
        <v>7</v>
      </c>
      <c r="F152" s="1">
        <v>43914</v>
      </c>
      <c r="G152">
        <v>2991</v>
      </c>
      <c r="J152">
        <f t="shared" si="57"/>
        <v>8969</v>
      </c>
    </row>
    <row r="153" spans="1:10" x14ac:dyDescent="0.25">
      <c r="A153">
        <v>24</v>
      </c>
      <c r="B153">
        <v>47611</v>
      </c>
      <c r="C153">
        <f t="shared" si="55"/>
        <v>0.1320319558704646</v>
      </c>
      <c r="D153">
        <f t="shared" si="56"/>
        <v>4.677707303295997</v>
      </c>
      <c r="E153" t="s">
        <v>7</v>
      </c>
      <c r="F153" s="1">
        <v>43915</v>
      </c>
      <c r="G153">
        <v>3445</v>
      </c>
      <c r="J153">
        <f t="shared" si="57"/>
        <v>5553</v>
      </c>
    </row>
    <row r="154" spans="1:10" x14ac:dyDescent="0.25">
      <c r="A154">
        <v>25</v>
      </c>
      <c r="B154">
        <v>56347</v>
      </c>
      <c r="C154">
        <f>(B154-B153)/B153</f>
        <v>0.18348700930457248</v>
      </c>
      <c r="D154">
        <f t="shared" ref="D154:D156" si="58">LOG(B154,10)</f>
        <v>4.7508707984987382</v>
      </c>
      <c r="E154" t="s">
        <v>7</v>
      </c>
      <c r="F154" s="1">
        <v>43916</v>
      </c>
      <c r="G154">
        <v>4154</v>
      </c>
      <c r="J154">
        <f t="shared" si="57"/>
        <v>8736</v>
      </c>
    </row>
    <row r="155" spans="1:10" x14ac:dyDescent="0.25">
      <c r="A155">
        <v>26</v>
      </c>
      <c r="B155">
        <v>65719</v>
      </c>
      <c r="C155">
        <f t="shared" ref="C155:C156" si="59">(B155-B154)/B154</f>
        <v>0.16632651250288391</v>
      </c>
      <c r="D155">
        <f t="shared" si="58"/>
        <v>4.8176909464583062</v>
      </c>
      <c r="E155" t="s">
        <v>7</v>
      </c>
      <c r="F155" s="1">
        <v>43917</v>
      </c>
      <c r="G155">
        <v>5138</v>
      </c>
      <c r="J155">
        <f t="shared" si="57"/>
        <v>9372</v>
      </c>
    </row>
    <row r="156" spans="1:10" x14ac:dyDescent="0.25">
      <c r="A156">
        <v>27</v>
      </c>
      <c r="B156">
        <v>73232</v>
      </c>
      <c r="C156">
        <f t="shared" si="59"/>
        <v>0.11432005964789482</v>
      </c>
      <c r="D156">
        <f t="shared" si="58"/>
        <v>4.8647008950832236</v>
      </c>
      <c r="E156" t="s">
        <v>7</v>
      </c>
      <c r="F156" s="1">
        <v>43918</v>
      </c>
      <c r="G156">
        <v>5982</v>
      </c>
      <c r="J156">
        <f t="shared" si="57"/>
        <v>7513</v>
      </c>
    </row>
    <row r="157" spans="1:10" x14ac:dyDescent="0.25">
      <c r="A157">
        <v>28</v>
      </c>
      <c r="B157">
        <v>80110</v>
      </c>
      <c r="C157">
        <f>(B157-B156)/B156</f>
        <v>9.3920690408564558E-2</v>
      </c>
      <c r="D157">
        <f t="shared" ref="D157:D160" si="60">LOG(B157,10)</f>
        <v>4.903686731736502</v>
      </c>
      <c r="E157" t="s">
        <v>7</v>
      </c>
      <c r="F157" s="1">
        <v>43919</v>
      </c>
      <c r="G157">
        <v>6803</v>
      </c>
      <c r="J157">
        <f t="shared" si="57"/>
        <v>6878</v>
      </c>
    </row>
    <row r="158" spans="1:10" x14ac:dyDescent="0.25">
      <c r="A158">
        <v>29</v>
      </c>
      <c r="B158">
        <v>87956</v>
      </c>
      <c r="C158">
        <f t="shared" ref="C158" si="61">(B158-B157)/B157</f>
        <v>9.794033204344027E-2</v>
      </c>
      <c r="D158">
        <f t="shared" si="60"/>
        <v>4.9442654706043037</v>
      </c>
      <c r="E158" t="s">
        <v>7</v>
      </c>
      <c r="F158" s="1">
        <v>43920</v>
      </c>
      <c r="G158">
        <v>7716</v>
      </c>
      <c r="J158">
        <f t="shared" si="57"/>
        <v>7846</v>
      </c>
    </row>
    <row r="159" spans="1:10" x14ac:dyDescent="0.25">
      <c r="A159">
        <v>30</v>
      </c>
      <c r="B159">
        <v>95923</v>
      </c>
      <c r="C159">
        <f>(B159-B158)/B158</f>
        <v>9.0579380599390608E-2</v>
      </c>
      <c r="D159">
        <f t="shared" si="60"/>
        <v>4.9819227529001289</v>
      </c>
      <c r="E159" t="s">
        <v>7</v>
      </c>
      <c r="F159" s="1">
        <v>43921</v>
      </c>
      <c r="G159">
        <v>8464</v>
      </c>
      <c r="J159">
        <f t="shared" si="57"/>
        <v>7967</v>
      </c>
    </row>
    <row r="160" spans="1:10" x14ac:dyDescent="0.25">
      <c r="A160">
        <v>31</v>
      </c>
      <c r="B160">
        <v>102179</v>
      </c>
      <c r="C160">
        <f t="shared" ref="C160:C161" si="62">(B160-B159)/B159</f>
        <v>6.5218977721714297E-2</v>
      </c>
      <c r="D160">
        <f t="shared" si="60"/>
        <v>5.0093616480369176</v>
      </c>
      <c r="E160" t="s">
        <v>7</v>
      </c>
      <c r="F160" s="1">
        <v>43922</v>
      </c>
      <c r="G160">
        <v>9131</v>
      </c>
      <c r="J160">
        <f t="shared" si="57"/>
        <v>6256</v>
      </c>
    </row>
    <row r="161" spans="1:10" x14ac:dyDescent="0.25">
      <c r="A161">
        <v>32</v>
      </c>
      <c r="B161">
        <v>110409</v>
      </c>
      <c r="C161">
        <f t="shared" si="62"/>
        <v>8.0544926061128022E-2</v>
      </c>
      <c r="D161">
        <f t="shared" ref="D161:D163" si="63">LOG(B161,10)</f>
        <v>5.0430044763916015</v>
      </c>
      <c r="E161" t="s">
        <v>7</v>
      </c>
      <c r="F161" s="1">
        <v>43923</v>
      </c>
      <c r="G161">
        <v>10106</v>
      </c>
      <c r="J161">
        <f t="shared" si="57"/>
        <v>8230</v>
      </c>
    </row>
    <row r="162" spans="1:10" x14ac:dyDescent="0.25">
      <c r="A162">
        <v>33</v>
      </c>
      <c r="B162">
        <v>119199</v>
      </c>
      <c r="C162">
        <f>(B162-B161)/B161</f>
        <v>7.9613075021058063E-2</v>
      </c>
      <c r="D162">
        <f t="shared" si="63"/>
        <v>5.076272611978851</v>
      </c>
      <c r="E162" t="s">
        <v>7</v>
      </c>
      <c r="F162" s="1">
        <v>43924</v>
      </c>
      <c r="G162">
        <v>11198</v>
      </c>
      <c r="J162">
        <f t="shared" si="57"/>
        <v>8790</v>
      </c>
    </row>
    <row r="163" spans="1:10" x14ac:dyDescent="0.25">
      <c r="A163">
        <v>34</v>
      </c>
      <c r="B163">
        <v>124736</v>
      </c>
      <c r="C163">
        <f t="shared" ref="C163:C166" si="64">(B163-B162)/B162</f>
        <v>4.6451731977617261E-2</v>
      </c>
      <c r="D163">
        <f t="shared" si="63"/>
        <v>5.0959918131015085</v>
      </c>
      <c r="E163" t="s">
        <v>7</v>
      </c>
      <c r="F163" s="1">
        <v>43925</v>
      </c>
      <c r="G163">
        <v>11744</v>
      </c>
      <c r="J163">
        <f t="shared" si="57"/>
        <v>5537</v>
      </c>
    </row>
    <row r="164" spans="1:10" x14ac:dyDescent="0.25">
      <c r="A164">
        <v>35</v>
      </c>
      <c r="B164">
        <v>130854</v>
      </c>
      <c r="C164">
        <f t="shared" si="64"/>
        <v>4.9047588506926629E-2</v>
      </c>
      <c r="D164">
        <f t="shared" ref="D164:D168" si="65">LOG(B164,10)</f>
        <v>5.1167870028748368</v>
      </c>
      <c r="E164" t="s">
        <v>7</v>
      </c>
      <c r="F164" s="1">
        <v>43926</v>
      </c>
      <c r="G164">
        <v>12518</v>
      </c>
      <c r="J164">
        <f t="shared" si="57"/>
        <v>6118</v>
      </c>
    </row>
    <row r="165" spans="1:10" x14ac:dyDescent="0.25">
      <c r="A165">
        <v>36</v>
      </c>
      <c r="B165">
        <v>136675</v>
      </c>
      <c r="C165">
        <f t="shared" si="64"/>
        <v>4.4484692863802404E-2</v>
      </c>
      <c r="D165">
        <f t="shared" si="65"/>
        <v>5.1356890825635944</v>
      </c>
      <c r="E165" t="s">
        <v>7</v>
      </c>
      <c r="F165" s="1">
        <v>43927</v>
      </c>
      <c r="G165">
        <v>13341</v>
      </c>
      <c r="J165">
        <f t="shared" si="57"/>
        <v>5821</v>
      </c>
    </row>
    <row r="166" spans="1:10" x14ac:dyDescent="0.25">
      <c r="A166">
        <v>37</v>
      </c>
      <c r="B166">
        <v>141942</v>
      </c>
      <c r="C166">
        <f t="shared" si="64"/>
        <v>3.8536674593012618E-2</v>
      </c>
      <c r="D166">
        <f t="shared" si="65"/>
        <v>5.1521109202591102</v>
      </c>
      <c r="E166" t="s">
        <v>7</v>
      </c>
      <c r="F166" s="1">
        <v>43928</v>
      </c>
      <c r="G166">
        <v>14045</v>
      </c>
      <c r="J166">
        <f t="shared" si="57"/>
        <v>5267</v>
      </c>
    </row>
    <row r="167" spans="1:10" x14ac:dyDescent="0.25">
      <c r="A167">
        <v>38</v>
      </c>
      <c r="B167">
        <v>148220</v>
      </c>
      <c r="C167">
        <f t="shared" ref="C167:C171" si="66">(B167-B166)/B166</f>
        <v>4.4229333107889138E-2</v>
      </c>
      <c r="D167">
        <f t="shared" si="65"/>
        <v>5.1709068089307468</v>
      </c>
      <c r="E167" t="s">
        <v>7</v>
      </c>
      <c r="F167" s="1">
        <v>43929</v>
      </c>
      <c r="G167">
        <v>14673</v>
      </c>
      <c r="J167">
        <f t="shared" si="57"/>
        <v>6278</v>
      </c>
    </row>
    <row r="168" spans="1:10" x14ac:dyDescent="0.25">
      <c r="A168">
        <v>39</v>
      </c>
      <c r="B168">
        <v>153222</v>
      </c>
      <c r="C168">
        <f t="shared" si="66"/>
        <v>3.3747132640669274E-2</v>
      </c>
      <c r="D168">
        <f t="shared" si="65"/>
        <v>5.1853211268673487</v>
      </c>
      <c r="E168" t="s">
        <v>7</v>
      </c>
      <c r="F168" s="1">
        <v>43930</v>
      </c>
      <c r="G168">
        <v>15447</v>
      </c>
      <c r="J168">
        <f t="shared" si="57"/>
        <v>5002</v>
      </c>
    </row>
    <row r="169" spans="1:10" x14ac:dyDescent="0.25">
      <c r="A169">
        <v>40</v>
      </c>
      <c r="B169">
        <v>158273</v>
      </c>
      <c r="C169">
        <f t="shared" si="66"/>
        <v>3.2965239978593151E-2</v>
      </c>
      <c r="D169">
        <f t="shared" ref="D169:D172" si="67">LOG(B169,10)</f>
        <v>5.1994068343119615</v>
      </c>
      <c r="E169" t="s">
        <v>7</v>
      </c>
      <c r="F169" s="1">
        <v>43931</v>
      </c>
      <c r="G169">
        <v>16081</v>
      </c>
      <c r="J169">
        <f t="shared" si="57"/>
        <v>5051</v>
      </c>
    </row>
    <row r="170" spans="1:10" x14ac:dyDescent="0.25">
      <c r="A170">
        <v>41</v>
      </c>
      <c r="B170">
        <v>163027</v>
      </c>
      <c r="C170">
        <f t="shared" si="66"/>
        <v>3.0036708724798293E-2</v>
      </c>
      <c r="D170">
        <f t="shared" si="67"/>
        <v>5.2122595367962941</v>
      </c>
      <c r="E170" t="s">
        <v>7</v>
      </c>
      <c r="F170" s="1">
        <v>43932</v>
      </c>
      <c r="G170">
        <v>16606</v>
      </c>
      <c r="J170">
        <f t="shared" si="57"/>
        <v>4754</v>
      </c>
    </row>
    <row r="171" spans="1:10" x14ac:dyDescent="0.25">
      <c r="A171">
        <v>42</v>
      </c>
      <c r="B171">
        <v>166831</v>
      </c>
      <c r="C171">
        <f t="shared" si="66"/>
        <v>2.3333558244953291E-2</v>
      </c>
      <c r="D171">
        <f t="shared" si="67"/>
        <v>5.2222767530045004</v>
      </c>
      <c r="E171" t="s">
        <v>7</v>
      </c>
      <c r="F171" s="1">
        <v>43933</v>
      </c>
      <c r="G171">
        <v>17209</v>
      </c>
      <c r="J171">
        <f t="shared" si="57"/>
        <v>3804</v>
      </c>
    </row>
    <row r="172" spans="1:10" x14ac:dyDescent="0.25">
      <c r="A172">
        <v>43</v>
      </c>
      <c r="B172">
        <v>170099</v>
      </c>
      <c r="C172">
        <f t="shared" ref="C172:C175" si="68">(B172-B171)/B171</f>
        <v>1.9588685556041742E-2</v>
      </c>
      <c r="D172">
        <f t="shared" si="67"/>
        <v>5.2307017604335062</v>
      </c>
      <c r="E172" t="s">
        <v>7</v>
      </c>
      <c r="F172" s="1">
        <v>43934</v>
      </c>
      <c r="G172">
        <v>17756</v>
      </c>
      <c r="J172">
        <f t="shared" si="57"/>
        <v>3268</v>
      </c>
    </row>
    <row r="173" spans="1:10" x14ac:dyDescent="0.25">
      <c r="A173">
        <v>44</v>
      </c>
      <c r="B173">
        <v>174060</v>
      </c>
      <c r="C173">
        <f t="shared" si="68"/>
        <v>2.3286439073715894E-2</v>
      </c>
      <c r="D173">
        <f t="shared" ref="D173:D175" si="69">LOG(B173,10)</f>
        <v>5.2406989791863072</v>
      </c>
      <c r="E173" t="s">
        <v>7</v>
      </c>
      <c r="F173" s="1">
        <v>43935</v>
      </c>
      <c r="G173">
        <v>18255</v>
      </c>
      <c r="J173">
        <f t="shared" si="57"/>
        <v>3961</v>
      </c>
    </row>
    <row r="174" spans="1:10" x14ac:dyDescent="0.25">
      <c r="A174">
        <v>45</v>
      </c>
      <c r="B174">
        <v>177644</v>
      </c>
      <c r="C174">
        <f t="shared" si="68"/>
        <v>2.0590600942203836E-2</v>
      </c>
      <c r="D174">
        <f t="shared" si="69"/>
        <v>5.2495505435962642</v>
      </c>
      <c r="E174" t="s">
        <v>7</v>
      </c>
      <c r="F174" s="1">
        <v>43936</v>
      </c>
      <c r="G174">
        <v>18708</v>
      </c>
      <c r="J174">
        <f t="shared" si="57"/>
        <v>3584</v>
      </c>
    </row>
    <row r="175" spans="1:10" x14ac:dyDescent="0.25">
      <c r="A175">
        <v>46</v>
      </c>
      <c r="B175">
        <v>184948</v>
      </c>
      <c r="C175">
        <f t="shared" si="68"/>
        <v>4.1115939744657853E-2</v>
      </c>
      <c r="D175">
        <f t="shared" si="69"/>
        <v>5.2670496392812574</v>
      </c>
      <c r="E175" t="s">
        <v>7</v>
      </c>
      <c r="F175" s="1">
        <v>43937</v>
      </c>
      <c r="G175">
        <v>19130</v>
      </c>
      <c r="J175">
        <f t="shared" si="57"/>
        <v>7304</v>
      </c>
    </row>
    <row r="176" spans="1:10" x14ac:dyDescent="0.25">
      <c r="A176">
        <v>47</v>
      </c>
      <c r="B176">
        <v>190839</v>
      </c>
      <c r="C176">
        <f t="shared" ref="C176:C178" si="70">(B176-B175)/B175</f>
        <v>3.1852196293012093E-2</v>
      </c>
      <c r="D176">
        <f t="shared" ref="D176:D178" si="71">LOG(B176,10)</f>
        <v>5.280667132181482</v>
      </c>
      <c r="E176" t="s">
        <v>7</v>
      </c>
      <c r="F176" s="1">
        <v>43938</v>
      </c>
      <c r="G176">
        <v>19478</v>
      </c>
      <c r="J176">
        <f t="shared" si="57"/>
        <v>5891</v>
      </c>
    </row>
    <row r="177" spans="1:10" x14ac:dyDescent="0.25">
      <c r="A177">
        <v>48</v>
      </c>
      <c r="B177">
        <v>194416</v>
      </c>
      <c r="C177">
        <f t="shared" si="70"/>
        <v>1.8743548226515545E-2</v>
      </c>
      <c r="D177">
        <f t="shared" si="71"/>
        <v>5.2887320035211758</v>
      </c>
      <c r="E177" t="s">
        <v>7</v>
      </c>
      <c r="F177" s="1">
        <v>43939</v>
      </c>
      <c r="G177">
        <v>20043</v>
      </c>
      <c r="J177">
        <f t="shared" si="57"/>
        <v>3577</v>
      </c>
    </row>
    <row r="178" spans="1:10" x14ac:dyDescent="0.25">
      <c r="A178">
        <v>49</v>
      </c>
      <c r="B178">
        <v>198674</v>
      </c>
      <c r="C178">
        <f t="shared" si="70"/>
        <v>2.190148958933421E-2</v>
      </c>
      <c r="D178">
        <f t="shared" si="71"/>
        <v>5.2981410357290715</v>
      </c>
      <c r="E178" t="s">
        <v>7</v>
      </c>
      <c r="F178" s="1">
        <v>43940</v>
      </c>
      <c r="G178">
        <v>20453</v>
      </c>
      <c r="J178">
        <f t="shared" si="57"/>
        <v>4258</v>
      </c>
    </row>
    <row r="179" spans="1:10" x14ac:dyDescent="0.25">
      <c r="A179">
        <v>50</v>
      </c>
      <c r="B179">
        <v>200210</v>
      </c>
      <c r="C179">
        <f t="shared" ref="C179:C185" si="72">(B179-B178)/B178</f>
        <v>7.7312582421454239E-3</v>
      </c>
      <c r="D179">
        <f t="shared" ref="D179:D185" si="73">LOG(B179,10)</f>
        <v>5.3014857656325978</v>
      </c>
      <c r="E179" t="s">
        <v>7</v>
      </c>
      <c r="F179" s="1">
        <v>43941</v>
      </c>
      <c r="G179">
        <v>20852</v>
      </c>
      <c r="J179">
        <f t="shared" si="57"/>
        <v>1536</v>
      </c>
    </row>
    <row r="180" spans="1:10" x14ac:dyDescent="0.25">
      <c r="A180">
        <v>51</v>
      </c>
      <c r="B180">
        <v>204178</v>
      </c>
      <c r="C180">
        <f t="shared" si="72"/>
        <v>1.981918985065681E-2</v>
      </c>
      <c r="D180">
        <f t="shared" si="73"/>
        <v>5.3100089454231405</v>
      </c>
      <c r="E180" t="s">
        <v>7</v>
      </c>
      <c r="F180" s="1">
        <v>43942</v>
      </c>
      <c r="G180">
        <v>21282</v>
      </c>
      <c r="J180">
        <f t="shared" si="57"/>
        <v>3968</v>
      </c>
    </row>
    <row r="181" spans="1:10" x14ac:dyDescent="0.25">
      <c r="A181">
        <v>52</v>
      </c>
      <c r="B181">
        <v>208389</v>
      </c>
      <c r="C181">
        <f t="shared" si="72"/>
        <v>2.0624161271047811E-2</v>
      </c>
      <c r="D181">
        <f t="shared" si="73"/>
        <v>5.3188747906093283</v>
      </c>
      <c r="E181" t="s">
        <v>7</v>
      </c>
      <c r="F181" s="1">
        <v>43943</v>
      </c>
      <c r="G181">
        <v>21717</v>
      </c>
      <c r="J181">
        <f t="shared" ref="J181:J187" si="74">B181-B180</f>
        <v>4211</v>
      </c>
    </row>
    <row r="182" spans="1:10" x14ac:dyDescent="0.25">
      <c r="A182">
        <v>53</v>
      </c>
      <c r="B182">
        <v>213024</v>
      </c>
      <c r="C182">
        <f t="shared" si="72"/>
        <v>2.2242056922390337E-2</v>
      </c>
      <c r="D182">
        <f t="shared" si="73"/>
        <v>5.3284285352715761</v>
      </c>
      <c r="E182" t="s">
        <v>7</v>
      </c>
      <c r="F182" s="1">
        <v>43944</v>
      </c>
      <c r="G182">
        <v>22157</v>
      </c>
      <c r="J182">
        <f t="shared" si="74"/>
        <v>4635</v>
      </c>
    </row>
    <row r="183" spans="1:10" x14ac:dyDescent="0.25">
      <c r="A183">
        <v>54</v>
      </c>
      <c r="B183">
        <v>219764</v>
      </c>
      <c r="C183">
        <f t="shared" si="72"/>
        <v>3.1639627459816737E-2</v>
      </c>
      <c r="D183">
        <f t="shared" si="73"/>
        <v>5.3419565512273852</v>
      </c>
      <c r="E183" t="s">
        <v>7</v>
      </c>
      <c r="F183" s="1">
        <v>43945</v>
      </c>
      <c r="G183">
        <v>22524</v>
      </c>
      <c r="J183">
        <f t="shared" si="74"/>
        <v>6740</v>
      </c>
    </row>
    <row r="184" spans="1:10" x14ac:dyDescent="0.25">
      <c r="A184">
        <v>55</v>
      </c>
      <c r="B184">
        <v>223759</v>
      </c>
      <c r="C184">
        <f t="shared" si="72"/>
        <v>1.817859158005861E-2</v>
      </c>
      <c r="D184">
        <f t="shared" si="73"/>
        <v>5.3497805124649522</v>
      </c>
      <c r="E184" t="s">
        <v>7</v>
      </c>
      <c r="F184" s="1">
        <v>43946</v>
      </c>
      <c r="G184">
        <v>22902</v>
      </c>
      <c r="J184">
        <f t="shared" si="74"/>
        <v>3995</v>
      </c>
    </row>
    <row r="185" spans="1:10" x14ac:dyDescent="0.25">
      <c r="A185">
        <v>56</v>
      </c>
      <c r="B185">
        <v>226629</v>
      </c>
      <c r="C185">
        <f t="shared" si="72"/>
        <v>1.2826299724256902E-2</v>
      </c>
      <c r="D185">
        <f t="shared" si="73"/>
        <v>5.3553154824652722</v>
      </c>
      <c r="E185" t="s">
        <v>7</v>
      </c>
      <c r="F185" s="1">
        <v>43947</v>
      </c>
      <c r="G185">
        <v>23190</v>
      </c>
      <c r="J185">
        <f t="shared" si="74"/>
        <v>2870</v>
      </c>
    </row>
    <row r="186" spans="1:10" x14ac:dyDescent="0.25">
      <c r="A186">
        <v>57</v>
      </c>
      <c r="B186">
        <v>229422</v>
      </c>
      <c r="C186">
        <f t="shared" ref="C186:C189" si="75">(B186-B185)/B185</f>
        <v>1.2324106800100605E-2</v>
      </c>
      <c r="D186">
        <f t="shared" ref="D186:D189" si="76">LOG(B186,10)</f>
        <v>5.3606350614313456</v>
      </c>
      <c r="E186" t="s">
        <v>7</v>
      </c>
      <c r="F186" s="1">
        <v>43948</v>
      </c>
      <c r="G186">
        <v>23521</v>
      </c>
      <c r="J186">
        <f t="shared" si="74"/>
        <v>2793</v>
      </c>
    </row>
    <row r="187" spans="1:10" x14ac:dyDescent="0.25">
      <c r="A187">
        <v>58</v>
      </c>
      <c r="B187">
        <v>232128</v>
      </c>
      <c r="C187">
        <f t="shared" si="75"/>
        <v>1.1794858383241362E-2</v>
      </c>
      <c r="D187">
        <f t="shared" si="76"/>
        <v>5.365727529564321</v>
      </c>
      <c r="E187" t="s">
        <v>7</v>
      </c>
      <c r="F187" s="1">
        <v>43949</v>
      </c>
      <c r="G187">
        <v>23822</v>
      </c>
      <c r="J187">
        <f t="shared" si="74"/>
        <v>2706</v>
      </c>
    </row>
    <row r="188" spans="1:10" x14ac:dyDescent="0.25">
      <c r="A188">
        <v>59</v>
      </c>
      <c r="B188">
        <v>236899</v>
      </c>
      <c r="C188">
        <f t="shared" si="75"/>
        <v>2.0553315412186381E-2</v>
      </c>
      <c r="D188">
        <f t="shared" si="76"/>
        <v>5.3745632274792081</v>
      </c>
      <c r="E188" t="s">
        <v>7</v>
      </c>
      <c r="F188" s="1">
        <v>43950</v>
      </c>
      <c r="G188">
        <v>24275</v>
      </c>
      <c r="J188">
        <f t="shared" ref="J188:J189" si="77">B188-B187</f>
        <v>4771</v>
      </c>
    </row>
    <row r="189" spans="1:10" x14ac:dyDescent="0.25">
      <c r="A189">
        <v>60</v>
      </c>
      <c r="B189">
        <v>239639</v>
      </c>
      <c r="C189">
        <f t="shared" si="75"/>
        <v>1.1566110452133609E-2</v>
      </c>
      <c r="D189">
        <f t="shared" si="76"/>
        <v>5.3795574986357861</v>
      </c>
      <c r="E189" t="s">
        <v>7</v>
      </c>
      <c r="F189" s="1">
        <v>43951</v>
      </c>
      <c r="G189">
        <v>24543</v>
      </c>
      <c r="J189">
        <f t="shared" si="77"/>
        <v>2740</v>
      </c>
    </row>
    <row r="190" spans="1:10" x14ac:dyDescent="0.25">
      <c r="A190">
        <v>1</v>
      </c>
      <c r="B190">
        <v>151</v>
      </c>
      <c r="C190">
        <v>0</v>
      </c>
      <c r="D190">
        <f t="shared" si="53"/>
        <v>2.1789769472931693</v>
      </c>
      <c r="E190" t="s">
        <v>5</v>
      </c>
      <c r="F190" s="1">
        <v>43904</v>
      </c>
      <c r="G190">
        <v>0</v>
      </c>
      <c r="H190">
        <v>0</v>
      </c>
      <c r="J190">
        <v>0</v>
      </c>
    </row>
    <row r="191" spans="1:10" x14ac:dyDescent="0.25">
      <c r="A191">
        <v>2</v>
      </c>
      <c r="B191">
        <v>200</v>
      </c>
      <c r="C191">
        <f t="shared" ref="C191:C270" si="78">(B191-B190)/B190</f>
        <v>0.32450331125827814</v>
      </c>
      <c r="D191">
        <f t="shared" si="53"/>
        <v>2.3010299956639808</v>
      </c>
      <c r="E191" t="s">
        <v>5</v>
      </c>
      <c r="F191" s="1">
        <v>43905</v>
      </c>
      <c r="G191">
        <v>0</v>
      </c>
      <c r="H191">
        <v>0</v>
      </c>
      <c r="J191">
        <f t="shared" si="57"/>
        <v>49</v>
      </c>
    </row>
    <row r="192" spans="1:10" x14ac:dyDescent="0.25">
      <c r="A192">
        <v>3</v>
      </c>
      <c r="B192">
        <v>234</v>
      </c>
      <c r="C192">
        <f t="shared" si="78"/>
        <v>0.17</v>
      </c>
      <c r="D192">
        <f t="shared" si="53"/>
        <v>2.3692158574101425</v>
      </c>
      <c r="E192" t="s">
        <v>5</v>
      </c>
      <c r="F192" s="1">
        <v>43906</v>
      </c>
      <c r="G192">
        <v>0</v>
      </c>
      <c r="H192">
        <v>0</v>
      </c>
      <c r="J192">
        <f t="shared" si="57"/>
        <v>34</v>
      </c>
    </row>
    <row r="193" spans="1:10" x14ac:dyDescent="0.25">
      <c r="A193">
        <v>4</v>
      </c>
      <c r="B193">
        <v>346</v>
      </c>
      <c r="C193">
        <f t="shared" si="78"/>
        <v>0.47863247863247865</v>
      </c>
      <c r="D193">
        <f t="shared" si="53"/>
        <v>2.5390760987927767</v>
      </c>
      <c r="E193" t="s">
        <v>5</v>
      </c>
      <c r="F193" s="1">
        <v>43907</v>
      </c>
      <c r="G193">
        <v>1</v>
      </c>
      <c r="H193">
        <v>0</v>
      </c>
      <c r="J193">
        <f t="shared" si="57"/>
        <v>112</v>
      </c>
    </row>
    <row r="194" spans="1:10" x14ac:dyDescent="0.25">
      <c r="A194">
        <v>5</v>
      </c>
      <c r="B194">
        <v>529</v>
      </c>
      <c r="C194">
        <f t="shared" si="78"/>
        <v>0.52890173410404628</v>
      </c>
      <c r="D194">
        <f t="shared" si="53"/>
        <v>2.7234556720351857</v>
      </c>
      <c r="E194" t="s">
        <v>5</v>
      </c>
      <c r="F194" s="1">
        <v>43908</v>
      </c>
      <c r="G194">
        <v>4</v>
      </c>
      <c r="H194">
        <v>2</v>
      </c>
      <c r="J194">
        <f t="shared" si="57"/>
        <v>183</v>
      </c>
    </row>
    <row r="195" spans="1:10" x14ac:dyDescent="0.25">
      <c r="A195">
        <v>6</v>
      </c>
      <c r="B195">
        <v>640</v>
      </c>
      <c r="C195">
        <f t="shared" si="78"/>
        <v>0.20982986767485823</v>
      </c>
      <c r="D195">
        <f t="shared" si="53"/>
        <v>2.8061799739838866</v>
      </c>
      <c r="E195" t="s">
        <v>5</v>
      </c>
      <c r="F195" s="1">
        <v>43909</v>
      </c>
      <c r="G195">
        <v>7</v>
      </c>
      <c r="H195">
        <f>ROUND(G195/2,0)</f>
        <v>4</v>
      </c>
      <c r="J195">
        <f t="shared" si="57"/>
        <v>111</v>
      </c>
    </row>
    <row r="196" spans="1:10" x14ac:dyDescent="0.25">
      <c r="A196">
        <v>7</v>
      </c>
      <c r="B196">
        <v>970</v>
      </c>
      <c r="C196">
        <f t="shared" si="78"/>
        <v>0.515625</v>
      </c>
      <c r="D196">
        <f t="shared" si="53"/>
        <v>2.9867717342662448</v>
      </c>
      <c r="E196" t="s">
        <v>5</v>
      </c>
      <c r="F196" s="1">
        <v>43910</v>
      </c>
      <c r="G196">
        <v>11</v>
      </c>
      <c r="H196">
        <f t="shared" ref="H196:H221" si="79">ROUND(G196/2,0)</f>
        <v>6</v>
      </c>
      <c r="J196">
        <f t="shared" si="57"/>
        <v>330</v>
      </c>
    </row>
    <row r="197" spans="1:10" x14ac:dyDescent="0.25">
      <c r="A197">
        <v>8</v>
      </c>
      <c r="B197">
        <v>1178</v>
      </c>
      <c r="C197">
        <f t="shared" si="78"/>
        <v>0.21443298969072164</v>
      </c>
      <c r="D197">
        <f t="shared" si="53"/>
        <v>3.0711452904510823</v>
      </c>
      <c r="E197" t="s">
        <v>5</v>
      </c>
      <c r="F197" s="1">
        <v>43911</v>
      </c>
      <c r="G197">
        <v>18</v>
      </c>
      <c r="H197">
        <f t="shared" si="79"/>
        <v>9</v>
      </c>
      <c r="J197">
        <f t="shared" si="57"/>
        <v>208</v>
      </c>
    </row>
    <row r="198" spans="1:10" x14ac:dyDescent="0.25">
      <c r="A198">
        <v>9</v>
      </c>
      <c r="B198">
        <v>1546</v>
      </c>
      <c r="C198">
        <f t="shared" si="78"/>
        <v>0.31239388794567063</v>
      </c>
      <c r="D198">
        <f t="shared" si="53"/>
        <v>3.1892094895823058</v>
      </c>
      <c r="E198" t="s">
        <v>5</v>
      </c>
      <c r="F198" s="1">
        <v>43912</v>
      </c>
      <c r="G198">
        <v>25</v>
      </c>
      <c r="H198">
        <f t="shared" si="79"/>
        <v>13</v>
      </c>
      <c r="J198">
        <f t="shared" si="57"/>
        <v>368</v>
      </c>
    </row>
    <row r="199" spans="1:10" x14ac:dyDescent="0.25">
      <c r="A199">
        <v>10</v>
      </c>
      <c r="B199">
        <v>1891</v>
      </c>
      <c r="C199">
        <f t="shared" ref="C199:C202" si="80">(B199-B198)/B198</f>
        <v>0.22315653298835705</v>
      </c>
      <c r="D199">
        <f t="shared" ref="D199:D202" si="81">LOG(B199,10)</f>
        <v>3.2766915288450393</v>
      </c>
      <c r="E199" t="s">
        <v>5</v>
      </c>
      <c r="F199" s="1">
        <v>43913</v>
      </c>
      <c r="G199">
        <v>34</v>
      </c>
      <c r="H199">
        <f t="shared" si="79"/>
        <v>17</v>
      </c>
      <c r="J199">
        <f t="shared" si="57"/>
        <v>345</v>
      </c>
    </row>
    <row r="200" spans="1:10" x14ac:dyDescent="0.25">
      <c r="A200">
        <v>11</v>
      </c>
      <c r="B200">
        <v>2247</v>
      </c>
      <c r="C200">
        <f t="shared" si="80"/>
        <v>0.18826017979904813</v>
      </c>
      <c r="D200">
        <f t="shared" si="81"/>
        <v>3.3516030724191288</v>
      </c>
      <c r="E200" t="s">
        <v>5</v>
      </c>
      <c r="F200" s="1">
        <v>43914</v>
      </c>
      <c r="G200">
        <v>46</v>
      </c>
      <c r="H200">
        <f t="shared" si="79"/>
        <v>23</v>
      </c>
      <c r="J200">
        <f t="shared" si="57"/>
        <v>356</v>
      </c>
    </row>
    <row r="201" spans="1:10" x14ac:dyDescent="0.25">
      <c r="A201">
        <v>12</v>
      </c>
      <c r="B201">
        <v>2433</v>
      </c>
      <c r="C201">
        <f t="shared" si="80"/>
        <v>8.2777036048064079E-2</v>
      </c>
      <c r="D201">
        <f t="shared" si="81"/>
        <v>3.3861421089308181</v>
      </c>
      <c r="E201" t="s">
        <v>5</v>
      </c>
      <c r="F201" s="1">
        <v>43915</v>
      </c>
      <c r="G201">
        <v>57</v>
      </c>
      <c r="H201">
        <f t="shared" si="79"/>
        <v>29</v>
      </c>
      <c r="J201">
        <f t="shared" si="57"/>
        <v>186</v>
      </c>
    </row>
    <row r="202" spans="1:10" x14ac:dyDescent="0.25">
      <c r="A202">
        <v>13</v>
      </c>
      <c r="B202">
        <v>2915</v>
      </c>
      <c r="C202">
        <f t="shared" si="80"/>
        <v>0.19810933004521167</v>
      </c>
      <c r="D202">
        <f t="shared" si="81"/>
        <v>3.4646385590950324</v>
      </c>
      <c r="E202" t="s">
        <v>5</v>
      </c>
      <c r="F202" s="1">
        <v>43916</v>
      </c>
      <c r="G202">
        <v>77</v>
      </c>
      <c r="H202">
        <f t="shared" si="79"/>
        <v>39</v>
      </c>
      <c r="J202">
        <f t="shared" si="57"/>
        <v>482</v>
      </c>
    </row>
    <row r="203" spans="1:10" x14ac:dyDescent="0.25">
      <c r="A203">
        <v>14</v>
      </c>
      <c r="B203">
        <v>3417</v>
      </c>
      <c r="C203">
        <f t="shared" ref="C203:C204" si="82">(B203-B202)/B202</f>
        <v>0.17221269296740996</v>
      </c>
      <c r="D203">
        <f t="shared" ref="D203:D204" si="83">LOG(B203,10)</f>
        <v>3.5336449787987623</v>
      </c>
      <c r="E203" t="s">
        <v>5</v>
      </c>
      <c r="F203" s="1">
        <v>43917</v>
      </c>
      <c r="G203">
        <v>92</v>
      </c>
      <c r="H203">
        <f t="shared" si="79"/>
        <v>46</v>
      </c>
      <c r="J203">
        <f t="shared" si="57"/>
        <v>502</v>
      </c>
    </row>
    <row r="204" spans="1:10" x14ac:dyDescent="0.25">
      <c r="A204">
        <v>15</v>
      </c>
      <c r="B204">
        <v>3904</v>
      </c>
      <c r="C204">
        <f t="shared" si="82"/>
        <v>0.14252268071407667</v>
      </c>
      <c r="D204">
        <f t="shared" si="83"/>
        <v>3.5915098089946538</v>
      </c>
      <c r="E204" t="s">
        <v>5</v>
      </c>
      <c r="F204" s="1">
        <v>43918</v>
      </c>
      <c r="G204">
        <v>114</v>
      </c>
      <c r="H204">
        <f t="shared" si="79"/>
        <v>57</v>
      </c>
      <c r="J204">
        <f t="shared" si="57"/>
        <v>487</v>
      </c>
    </row>
    <row r="205" spans="1:10" x14ac:dyDescent="0.25">
      <c r="A205">
        <v>16</v>
      </c>
      <c r="B205">
        <v>4256</v>
      </c>
      <c r="C205">
        <f t="shared" ref="C205:C210" si="84">(B205-B204)/B204</f>
        <v>9.0163934426229511E-2</v>
      </c>
      <c r="D205">
        <f t="shared" ref="D205:D210" si="85">LOG(B205,10)</f>
        <v>3.6290016192869916</v>
      </c>
      <c r="E205" t="s">
        <v>5</v>
      </c>
      <c r="F205" s="1">
        <v>43919</v>
      </c>
      <c r="G205">
        <v>136</v>
      </c>
      <c r="H205">
        <f t="shared" si="79"/>
        <v>68</v>
      </c>
      <c r="J205">
        <f t="shared" si="57"/>
        <v>352</v>
      </c>
    </row>
    <row r="206" spans="1:10" x14ac:dyDescent="0.25">
      <c r="A206">
        <v>17</v>
      </c>
      <c r="B206">
        <v>4579</v>
      </c>
      <c r="C206">
        <f t="shared" si="84"/>
        <v>7.5892857142857137E-2</v>
      </c>
      <c r="D206">
        <f t="shared" si="85"/>
        <v>3.6607706435276968</v>
      </c>
      <c r="E206" t="s">
        <v>5</v>
      </c>
      <c r="F206" s="1">
        <v>43920</v>
      </c>
      <c r="G206">
        <v>159</v>
      </c>
      <c r="H206">
        <f t="shared" si="79"/>
        <v>80</v>
      </c>
      <c r="J206">
        <f t="shared" si="57"/>
        <v>323</v>
      </c>
    </row>
    <row r="207" spans="1:10" x14ac:dyDescent="0.25">
      <c r="A207">
        <v>18</v>
      </c>
      <c r="B207">
        <v>5717</v>
      </c>
      <c r="C207">
        <f t="shared" si="84"/>
        <v>0.24852587901288492</v>
      </c>
      <c r="D207">
        <f t="shared" si="85"/>
        <v>3.7571681922142726</v>
      </c>
      <c r="E207" t="s">
        <v>5</v>
      </c>
      <c r="F207" s="1">
        <v>43921</v>
      </c>
      <c r="G207">
        <v>201</v>
      </c>
      <c r="H207">
        <f t="shared" si="79"/>
        <v>101</v>
      </c>
      <c r="J207">
        <f t="shared" si="57"/>
        <v>1138</v>
      </c>
    </row>
    <row r="208" spans="1:10" x14ac:dyDescent="0.25">
      <c r="A208">
        <v>19</v>
      </c>
      <c r="B208">
        <v>6836</v>
      </c>
      <c r="C208">
        <f t="shared" si="84"/>
        <v>0.19573202728703865</v>
      </c>
      <c r="D208">
        <f t="shared" si="85"/>
        <v>3.8348020540486991</v>
      </c>
      <c r="E208" t="s">
        <v>5</v>
      </c>
      <c r="F208" s="1">
        <v>43922</v>
      </c>
      <c r="G208">
        <v>240</v>
      </c>
      <c r="H208">
        <f t="shared" si="79"/>
        <v>120</v>
      </c>
      <c r="J208">
        <f t="shared" si="57"/>
        <v>1119</v>
      </c>
    </row>
    <row r="209" spans="1:10" x14ac:dyDescent="0.25">
      <c r="A209">
        <v>20</v>
      </c>
      <c r="B209">
        <v>7910</v>
      </c>
      <c r="C209">
        <f t="shared" si="84"/>
        <v>0.15710942071386777</v>
      </c>
      <c r="D209">
        <f t="shared" si="85"/>
        <v>3.898176483497676</v>
      </c>
      <c r="E209" t="s">
        <v>5</v>
      </c>
      <c r="F209" s="1">
        <v>43923</v>
      </c>
      <c r="G209">
        <v>299</v>
      </c>
      <c r="H209">
        <f t="shared" si="79"/>
        <v>150</v>
      </c>
      <c r="J209">
        <f t="shared" si="57"/>
        <v>1074</v>
      </c>
    </row>
    <row r="210" spans="1:10" x14ac:dyDescent="0.25">
      <c r="A210">
        <v>21</v>
      </c>
      <c r="B210">
        <v>9056</v>
      </c>
      <c r="C210">
        <f t="shared" si="84"/>
        <v>0.14487989886219974</v>
      </c>
      <c r="D210">
        <f t="shared" si="85"/>
        <v>3.956936413844196</v>
      </c>
      <c r="E210" t="s">
        <v>5</v>
      </c>
      <c r="F210" s="1">
        <v>43924</v>
      </c>
      <c r="G210">
        <v>359</v>
      </c>
      <c r="H210">
        <f t="shared" si="79"/>
        <v>180</v>
      </c>
      <c r="J210">
        <f t="shared" si="57"/>
        <v>1146</v>
      </c>
    </row>
    <row r="211" spans="1:10" x14ac:dyDescent="0.25">
      <c r="A211">
        <v>22</v>
      </c>
      <c r="B211">
        <v>10278</v>
      </c>
      <c r="C211">
        <f t="shared" ref="C211:C214" si="86">(B211-B210)/B210</f>
        <v>0.1349381625441696</v>
      </c>
      <c r="D211">
        <f t="shared" ref="D211:D214" si="87">LOG(B211,10)</f>
        <v>4.0119086133491537</v>
      </c>
      <c r="E211" t="s">
        <v>5</v>
      </c>
      <c r="F211" s="1">
        <v>43925</v>
      </c>
      <c r="G211">
        <v>431</v>
      </c>
      <c r="H211">
        <f t="shared" si="79"/>
        <v>216</v>
      </c>
      <c r="J211">
        <f t="shared" si="57"/>
        <v>1222</v>
      </c>
    </row>
    <row r="212" spans="1:10" x14ac:dyDescent="0.25">
      <c r="A212">
        <v>23</v>
      </c>
      <c r="B212">
        <v>11130</v>
      </c>
      <c r="C212">
        <f t="shared" si="86"/>
        <v>8.2895504962054875E-2</v>
      </c>
      <c r="D212">
        <f t="shared" si="87"/>
        <v>4.0464951643347078</v>
      </c>
      <c r="E212" t="s">
        <v>5</v>
      </c>
      <c r="F212" s="1">
        <v>43926</v>
      </c>
      <c r="G212">
        <v>486</v>
      </c>
      <c r="H212">
        <f t="shared" si="79"/>
        <v>243</v>
      </c>
      <c r="J212">
        <f t="shared" si="57"/>
        <v>852</v>
      </c>
    </row>
    <row r="213" spans="1:10" x14ac:dyDescent="0.25">
      <c r="A213">
        <v>24</v>
      </c>
      <c r="B213">
        <v>12056</v>
      </c>
      <c r="C213">
        <f t="shared" si="86"/>
        <v>8.3198562443845464E-2</v>
      </c>
      <c r="D213">
        <f t="shared" si="87"/>
        <v>4.0812032393065749</v>
      </c>
      <c r="E213" t="s">
        <v>5</v>
      </c>
      <c r="F213" s="1">
        <v>43927</v>
      </c>
      <c r="G213">
        <v>553</v>
      </c>
      <c r="H213">
        <f t="shared" si="79"/>
        <v>277</v>
      </c>
      <c r="J213">
        <f t="shared" si="57"/>
        <v>926</v>
      </c>
    </row>
    <row r="214" spans="1:10" x14ac:dyDescent="0.25">
      <c r="A214">
        <v>25</v>
      </c>
      <c r="B214">
        <v>13717</v>
      </c>
      <c r="C214">
        <f t="shared" si="86"/>
        <v>0.13777372262773724</v>
      </c>
      <c r="D214">
        <f t="shared" si="87"/>
        <v>4.1372591386367672</v>
      </c>
      <c r="E214" t="s">
        <v>5</v>
      </c>
      <c r="F214" s="1">
        <v>43928</v>
      </c>
      <c r="G214">
        <v>667</v>
      </c>
      <c r="H214">
        <f t="shared" si="79"/>
        <v>334</v>
      </c>
      <c r="J214">
        <f t="shared" si="57"/>
        <v>1661</v>
      </c>
    </row>
    <row r="215" spans="1:10" x14ac:dyDescent="0.25">
      <c r="A215">
        <v>26</v>
      </c>
      <c r="B215">
        <v>15927</v>
      </c>
      <c r="C215">
        <f t="shared" ref="C215" si="88">(B215-B214)/B214</f>
        <v>0.16111394619814828</v>
      </c>
      <c r="D215">
        <f t="shared" ref="D215:D217" si="89">LOG(B215,10)</f>
        <v>4.2021339800608191</v>
      </c>
      <c r="E215" t="s">
        <v>5</v>
      </c>
      <c r="F215" s="1">
        <v>43929</v>
      </c>
      <c r="G215">
        <v>800</v>
      </c>
      <c r="H215">
        <f t="shared" si="79"/>
        <v>400</v>
      </c>
      <c r="J215">
        <f t="shared" si="57"/>
        <v>2210</v>
      </c>
    </row>
    <row r="216" spans="1:10" x14ac:dyDescent="0.25">
      <c r="A216">
        <v>27</v>
      </c>
      <c r="B216">
        <v>17847</v>
      </c>
      <c r="C216">
        <f t="shared" ref="C216:C222" si="90">(B216-B215)/B215</f>
        <v>0.12055000941796949</v>
      </c>
      <c r="D216">
        <f t="shared" si="89"/>
        <v>4.2515652236446275</v>
      </c>
      <c r="E216" t="s">
        <v>5</v>
      </c>
      <c r="F216" s="1">
        <v>43930</v>
      </c>
      <c r="G216">
        <v>941</v>
      </c>
      <c r="H216">
        <f t="shared" si="79"/>
        <v>471</v>
      </c>
      <c r="J216">
        <f t="shared" si="57"/>
        <v>1920</v>
      </c>
    </row>
    <row r="217" spans="1:10" x14ac:dyDescent="0.25">
      <c r="A217">
        <v>28</v>
      </c>
      <c r="B217">
        <v>19943</v>
      </c>
      <c r="C217">
        <f t="shared" si="90"/>
        <v>0.11744270745783605</v>
      </c>
      <c r="D217">
        <f t="shared" si="89"/>
        <v>4.2997904892537333</v>
      </c>
      <c r="E217" t="s">
        <v>5</v>
      </c>
      <c r="F217" s="1">
        <v>43931</v>
      </c>
      <c r="G217">
        <v>1074</v>
      </c>
      <c r="H217">
        <f t="shared" si="79"/>
        <v>537</v>
      </c>
      <c r="J217">
        <f t="shared" si="57"/>
        <v>2096</v>
      </c>
    </row>
    <row r="218" spans="1:10" x14ac:dyDescent="0.25">
      <c r="A218">
        <v>29</v>
      </c>
      <c r="B218">
        <v>20964</v>
      </c>
      <c r="C218">
        <f t="shared" si="90"/>
        <v>5.1195908338765479E-2</v>
      </c>
      <c r="D218">
        <f t="shared" ref="D218" si="91">LOG(B218,10)</f>
        <v>4.3214741510305554</v>
      </c>
      <c r="E218" t="s">
        <v>5</v>
      </c>
      <c r="F218" s="1">
        <v>43932</v>
      </c>
      <c r="G218">
        <v>1141</v>
      </c>
      <c r="H218">
        <f t="shared" si="79"/>
        <v>571</v>
      </c>
      <c r="J218">
        <f t="shared" si="57"/>
        <v>1021</v>
      </c>
    </row>
    <row r="219" spans="1:10" x14ac:dyDescent="0.25">
      <c r="A219">
        <v>30</v>
      </c>
      <c r="B219">
        <v>22169</v>
      </c>
      <c r="C219">
        <f t="shared" si="90"/>
        <v>5.747948864720473E-2</v>
      </c>
      <c r="D219">
        <f>LOG(B219,10)</f>
        <v>4.3457461033861682</v>
      </c>
      <c r="E219" t="s">
        <v>5</v>
      </c>
      <c r="F219" s="1">
        <v>43933</v>
      </c>
      <c r="G219">
        <v>1223</v>
      </c>
      <c r="H219">
        <f t="shared" si="79"/>
        <v>612</v>
      </c>
      <c r="J219">
        <f t="shared" si="57"/>
        <v>1205</v>
      </c>
    </row>
    <row r="220" spans="1:10" x14ac:dyDescent="0.25">
      <c r="A220">
        <v>31</v>
      </c>
      <c r="B220">
        <v>23430</v>
      </c>
      <c r="C220">
        <f t="shared" si="90"/>
        <v>5.6881230547160447E-2</v>
      </c>
      <c r="D220">
        <f t="shared" ref="D220:D224" si="92">LOG(B220,10)</f>
        <v>4.3697722885969625</v>
      </c>
      <c r="E220" t="s">
        <v>5</v>
      </c>
      <c r="F220" s="1">
        <v>43934</v>
      </c>
      <c r="G220">
        <v>1328</v>
      </c>
      <c r="H220">
        <f t="shared" si="79"/>
        <v>664</v>
      </c>
      <c r="J220">
        <f t="shared" si="57"/>
        <v>1261</v>
      </c>
    </row>
    <row r="221" spans="1:10" x14ac:dyDescent="0.25">
      <c r="A221">
        <v>32</v>
      </c>
      <c r="B221">
        <v>25262</v>
      </c>
      <c r="C221">
        <f t="shared" si="90"/>
        <v>7.8190354246692281E-2</v>
      </c>
      <c r="D221">
        <f t="shared" si="92"/>
        <v>4.4024677308028295</v>
      </c>
      <c r="E221" t="s">
        <v>5</v>
      </c>
      <c r="F221" s="1">
        <v>43935</v>
      </c>
      <c r="G221">
        <v>1532</v>
      </c>
      <c r="H221">
        <f t="shared" si="79"/>
        <v>766</v>
      </c>
      <c r="J221">
        <f t="shared" si="57"/>
        <v>1832</v>
      </c>
    </row>
    <row r="222" spans="1:10" x14ac:dyDescent="0.25">
      <c r="A222">
        <v>33</v>
      </c>
      <c r="B222">
        <v>28320</v>
      </c>
      <c r="C222">
        <f t="shared" si="90"/>
        <v>0.12105138152165308</v>
      </c>
      <c r="D222">
        <f t="shared" si="92"/>
        <v>4.4520932490177314</v>
      </c>
      <c r="E222" t="s">
        <v>5</v>
      </c>
      <c r="F222" s="1">
        <v>43936</v>
      </c>
      <c r="G222">
        <v>1736</v>
      </c>
      <c r="H222">
        <f t="shared" ref="H222:H225" si="93">ROUND(G222/2,0)</f>
        <v>868</v>
      </c>
      <c r="J222">
        <f t="shared" si="57"/>
        <v>3058</v>
      </c>
    </row>
    <row r="223" spans="1:10" x14ac:dyDescent="0.25">
      <c r="A223">
        <v>34</v>
      </c>
      <c r="B223">
        <v>30425</v>
      </c>
      <c r="C223">
        <f t="shared" ref="C223:C228" si="94">(B223-B222)/B222</f>
        <v>7.4329096045197746E-2</v>
      </c>
      <c r="D223">
        <f t="shared" si="92"/>
        <v>4.4832305869021019</v>
      </c>
      <c r="E223" t="s">
        <v>5</v>
      </c>
      <c r="F223" s="1">
        <v>43937</v>
      </c>
      <c r="G223">
        <v>1924</v>
      </c>
      <c r="H223">
        <f t="shared" si="93"/>
        <v>962</v>
      </c>
      <c r="J223">
        <f t="shared" ref="J223:J228" si="95">B223-B222</f>
        <v>2105</v>
      </c>
    </row>
    <row r="224" spans="1:10" ht="14.25" customHeight="1" x14ac:dyDescent="0.25">
      <c r="A224">
        <v>35</v>
      </c>
      <c r="B224">
        <v>33682</v>
      </c>
      <c r="C224">
        <f t="shared" si="94"/>
        <v>0.10705012325390303</v>
      </c>
      <c r="D224">
        <f t="shared" si="92"/>
        <v>4.527397871520467</v>
      </c>
      <c r="E224" t="s">
        <v>5</v>
      </c>
      <c r="F224" s="1">
        <v>43938</v>
      </c>
      <c r="G224">
        <v>2141</v>
      </c>
      <c r="H224">
        <f t="shared" si="93"/>
        <v>1071</v>
      </c>
      <c r="J224">
        <f t="shared" si="95"/>
        <v>3257</v>
      </c>
    </row>
    <row r="225" spans="1:10" ht="14.25" customHeight="1" x14ac:dyDescent="0.25">
      <c r="A225">
        <v>36</v>
      </c>
      <c r="B225">
        <v>36599</v>
      </c>
      <c r="C225">
        <f t="shared" si="94"/>
        <v>8.6604120895433762E-2</v>
      </c>
      <c r="D225">
        <f t="shared" ref="D225:D229" si="96">LOG(B225,10)</f>
        <v>4.5634692192628528</v>
      </c>
      <c r="E225" t="s">
        <v>5</v>
      </c>
      <c r="F225" s="1">
        <v>43939</v>
      </c>
      <c r="G225">
        <v>2347</v>
      </c>
      <c r="H225">
        <f t="shared" si="93"/>
        <v>1174</v>
      </c>
      <c r="J225">
        <f t="shared" si="95"/>
        <v>2917</v>
      </c>
    </row>
    <row r="226" spans="1:10" ht="14.25" customHeight="1" x14ac:dyDescent="0.25">
      <c r="A226">
        <v>37</v>
      </c>
      <c r="B226">
        <v>38654</v>
      </c>
      <c r="C226">
        <f t="shared" si="94"/>
        <v>5.6149075111341838E-2</v>
      </c>
      <c r="D226">
        <f t="shared" si="96"/>
        <v>4.5871944423175011</v>
      </c>
      <c r="E226" t="s">
        <v>5</v>
      </c>
      <c r="F226" s="1">
        <v>43940</v>
      </c>
      <c r="G226">
        <v>2462</v>
      </c>
      <c r="H226">
        <f t="shared" ref="H226:H229" si="97">ROUND(G226/2,0)</f>
        <v>1231</v>
      </c>
      <c r="J226">
        <f t="shared" si="95"/>
        <v>2055</v>
      </c>
    </row>
    <row r="227" spans="1:10" ht="14.25" customHeight="1" x14ac:dyDescent="0.25">
      <c r="A227">
        <v>38</v>
      </c>
      <c r="B227">
        <v>40581</v>
      </c>
      <c r="C227">
        <f t="shared" si="94"/>
        <v>4.9852537900346668E-2</v>
      </c>
      <c r="D227">
        <f t="shared" si="96"/>
        <v>4.6083227447458954</v>
      </c>
      <c r="E227" t="s">
        <v>5</v>
      </c>
      <c r="F227" s="1">
        <v>43941</v>
      </c>
      <c r="G227">
        <v>2575</v>
      </c>
      <c r="H227">
        <f t="shared" si="97"/>
        <v>1288</v>
      </c>
      <c r="J227">
        <f t="shared" si="95"/>
        <v>1927</v>
      </c>
    </row>
    <row r="228" spans="1:10" ht="14.25" customHeight="1" x14ac:dyDescent="0.25">
      <c r="A228">
        <v>39</v>
      </c>
      <c r="B228">
        <v>43079</v>
      </c>
      <c r="C228">
        <f t="shared" si="94"/>
        <v>6.1555900544589835E-2</v>
      </c>
      <c r="D228">
        <f t="shared" si="96"/>
        <v>4.6342656133928299</v>
      </c>
      <c r="E228" t="s">
        <v>5</v>
      </c>
      <c r="F228" s="1">
        <v>43942</v>
      </c>
      <c r="G228">
        <v>2741</v>
      </c>
      <c r="H228">
        <f t="shared" si="97"/>
        <v>1371</v>
      </c>
      <c r="J228">
        <f t="shared" si="95"/>
        <v>2498</v>
      </c>
    </row>
    <row r="229" spans="1:10" ht="14.25" customHeight="1" x14ac:dyDescent="0.25">
      <c r="A229">
        <v>40</v>
      </c>
      <c r="B229">
        <v>45757</v>
      </c>
      <c r="C229">
        <f t="shared" ref="C229:C235" si="98">(B229-B228)/B228</f>
        <v>6.2164859908540121E-2</v>
      </c>
      <c r="D229">
        <f t="shared" si="96"/>
        <v>4.6604575427483468</v>
      </c>
      <c r="E229" t="s">
        <v>5</v>
      </c>
      <c r="F229" s="1">
        <v>43943</v>
      </c>
      <c r="G229">
        <v>2906</v>
      </c>
      <c r="H229">
        <f t="shared" si="97"/>
        <v>1453</v>
      </c>
      <c r="J229">
        <f t="shared" ref="J229:J235" si="99">B229-B228</f>
        <v>2678</v>
      </c>
    </row>
    <row r="230" spans="1:10" ht="14.25" customHeight="1" x14ac:dyDescent="0.25">
      <c r="A230">
        <v>41</v>
      </c>
      <c r="B230">
        <v>49492</v>
      </c>
      <c r="C230">
        <f t="shared" si="98"/>
        <v>8.1626854907445853E-2</v>
      </c>
      <c r="D230">
        <f t="shared" ref="D230:D235" si="100">LOG(B230,10)</f>
        <v>4.6945350042539422</v>
      </c>
      <c r="E230" t="s">
        <v>5</v>
      </c>
      <c r="F230" s="1">
        <v>43944</v>
      </c>
      <c r="G230">
        <v>3313</v>
      </c>
      <c r="H230">
        <f t="shared" ref="H230:H235" si="101">ROUND(G230/2,0)</f>
        <v>1657</v>
      </c>
      <c r="J230">
        <f t="shared" si="99"/>
        <v>3735</v>
      </c>
    </row>
    <row r="231" spans="1:10" ht="14.25" customHeight="1" x14ac:dyDescent="0.25">
      <c r="A231">
        <v>42</v>
      </c>
      <c r="B231">
        <v>52995</v>
      </c>
      <c r="C231">
        <f t="shared" si="98"/>
        <v>7.0779115816697644E-2</v>
      </c>
      <c r="D231">
        <f t="shared" si="100"/>
        <v>4.7242348964905263</v>
      </c>
      <c r="E231" t="s">
        <v>5</v>
      </c>
      <c r="F231" s="1">
        <v>43945</v>
      </c>
      <c r="G231">
        <v>3670</v>
      </c>
      <c r="H231">
        <f t="shared" si="101"/>
        <v>1835</v>
      </c>
      <c r="J231">
        <f t="shared" si="99"/>
        <v>3503</v>
      </c>
    </row>
    <row r="232" spans="1:10" ht="14.25" customHeight="1" x14ac:dyDescent="0.25">
      <c r="A232">
        <v>43</v>
      </c>
      <c r="B232">
        <v>58509</v>
      </c>
      <c r="C232">
        <f t="shared" si="98"/>
        <v>0.10404755165581658</v>
      </c>
      <c r="D232">
        <f t="shared" si="100"/>
        <v>4.7672226754788047</v>
      </c>
      <c r="E232" t="s">
        <v>5</v>
      </c>
      <c r="F232" s="1">
        <v>43946</v>
      </c>
      <c r="G232">
        <v>4016</v>
      </c>
      <c r="H232">
        <f t="shared" si="101"/>
        <v>2008</v>
      </c>
      <c r="J232">
        <f t="shared" si="99"/>
        <v>5514</v>
      </c>
    </row>
    <row r="233" spans="1:10" ht="14.25" customHeight="1" x14ac:dyDescent="0.25">
      <c r="A233">
        <v>44</v>
      </c>
      <c r="B233">
        <v>61888</v>
      </c>
      <c r="C233">
        <f t="shared" si="98"/>
        <v>5.7751798868550135E-2</v>
      </c>
      <c r="D233">
        <f t="shared" si="100"/>
        <v>4.7916064480668883</v>
      </c>
      <c r="E233" t="s">
        <v>5</v>
      </c>
      <c r="F233" s="1">
        <v>43947</v>
      </c>
      <c r="G233">
        <v>4205</v>
      </c>
      <c r="H233">
        <f t="shared" si="101"/>
        <v>2103</v>
      </c>
      <c r="J233">
        <f t="shared" si="99"/>
        <v>3379</v>
      </c>
    </row>
    <row r="234" spans="1:10" ht="14.25" customHeight="1" x14ac:dyDescent="0.25">
      <c r="A234">
        <v>45</v>
      </c>
      <c r="B234">
        <v>66501</v>
      </c>
      <c r="C234">
        <f t="shared" si="98"/>
        <v>7.4537874870734225E-2</v>
      </c>
      <c r="D234">
        <f t="shared" si="100"/>
        <v>4.8228281759980902</v>
      </c>
      <c r="E234" t="s">
        <v>5</v>
      </c>
      <c r="F234" s="1">
        <v>43948</v>
      </c>
      <c r="G234">
        <v>4543</v>
      </c>
      <c r="H234">
        <f t="shared" si="101"/>
        <v>2272</v>
      </c>
      <c r="J234">
        <f t="shared" si="99"/>
        <v>4613</v>
      </c>
    </row>
    <row r="235" spans="1:10" ht="14.25" customHeight="1" x14ac:dyDescent="0.25">
      <c r="A235">
        <v>46</v>
      </c>
      <c r="B235">
        <v>71886</v>
      </c>
      <c r="C235">
        <f t="shared" si="98"/>
        <v>8.0976225921414721E-2</v>
      </c>
      <c r="D235">
        <f t="shared" si="100"/>
        <v>4.8566443185502157</v>
      </c>
      <c r="E235" t="s">
        <v>5</v>
      </c>
      <c r="F235" s="1">
        <v>43949</v>
      </c>
      <c r="G235">
        <v>5017</v>
      </c>
      <c r="H235">
        <f t="shared" si="101"/>
        <v>2509</v>
      </c>
      <c r="J235">
        <f t="shared" si="99"/>
        <v>5385</v>
      </c>
    </row>
    <row r="236" spans="1:10" ht="14.25" customHeight="1" x14ac:dyDescent="0.25">
      <c r="A236">
        <v>47</v>
      </c>
      <c r="B236">
        <v>78162</v>
      </c>
      <c r="C236">
        <f t="shared" ref="C236:C237" si="102">(B236-B235)/B235</f>
        <v>8.7304899424088145E-2</v>
      </c>
      <c r="D236">
        <f t="shared" ref="D236:D237" si="103">LOG(B236,10)</f>
        <v>4.8929956635286667</v>
      </c>
      <c r="E236" t="s">
        <v>5</v>
      </c>
      <c r="F236" s="1">
        <v>43950</v>
      </c>
      <c r="G236">
        <v>5466</v>
      </c>
      <c r="H236">
        <f t="shared" ref="H236:H237" si="104">ROUND(G236/2,0)</f>
        <v>2733</v>
      </c>
      <c r="J236">
        <f t="shared" ref="J236:J237" si="105">B236-B235</f>
        <v>6276</v>
      </c>
    </row>
    <row r="237" spans="1:10" ht="14.25" customHeight="1" x14ac:dyDescent="0.25">
      <c r="A237">
        <v>48</v>
      </c>
      <c r="B237">
        <v>85380</v>
      </c>
      <c r="C237">
        <f t="shared" si="102"/>
        <v>9.2346664619636143E-2</v>
      </c>
      <c r="D237">
        <f t="shared" si="103"/>
        <v>4.9313561504679271</v>
      </c>
      <c r="E237" t="s">
        <v>5</v>
      </c>
      <c r="F237" s="1">
        <v>43951</v>
      </c>
      <c r="G237">
        <v>5901</v>
      </c>
      <c r="H237">
        <f t="shared" si="104"/>
        <v>2951</v>
      </c>
      <c r="J237">
        <f t="shared" si="105"/>
        <v>7218</v>
      </c>
    </row>
    <row r="238" spans="1:10" x14ac:dyDescent="0.25">
      <c r="A238">
        <v>1</v>
      </c>
      <c r="B238">
        <v>139</v>
      </c>
      <c r="C238">
        <v>0</v>
      </c>
      <c r="D238">
        <f t="shared" si="53"/>
        <v>2.143014800254095</v>
      </c>
      <c r="E238" t="s">
        <v>8</v>
      </c>
    </row>
    <row r="239" spans="1:10" x14ac:dyDescent="0.25">
      <c r="A239">
        <v>2</v>
      </c>
      <c r="B239">
        <v>245</v>
      </c>
      <c r="C239">
        <f t="shared" si="78"/>
        <v>0.76258992805755399</v>
      </c>
      <c r="D239">
        <f t="shared" si="53"/>
        <v>2.3891660843645326</v>
      </c>
      <c r="E239" t="s">
        <v>8</v>
      </c>
    </row>
    <row r="240" spans="1:10" x14ac:dyDescent="0.25">
      <c r="A240">
        <v>3</v>
      </c>
      <c r="B240">
        <v>388</v>
      </c>
      <c r="C240">
        <f t="shared" si="78"/>
        <v>0.58367346938775511</v>
      </c>
      <c r="D240">
        <f t="shared" si="53"/>
        <v>2.5888317255942073</v>
      </c>
      <c r="E240" t="s">
        <v>8</v>
      </c>
    </row>
    <row r="241" spans="1:5" x14ac:dyDescent="0.25">
      <c r="A241">
        <v>4</v>
      </c>
      <c r="B241">
        <v>593</v>
      </c>
      <c r="C241">
        <f t="shared" si="78"/>
        <v>0.52835051546391754</v>
      </c>
      <c r="D241">
        <f t="shared" si="53"/>
        <v>2.7730546933642626</v>
      </c>
      <c r="E241" t="s">
        <v>8</v>
      </c>
    </row>
    <row r="242" spans="1:5" x14ac:dyDescent="0.25">
      <c r="A242">
        <v>5</v>
      </c>
      <c r="B242">
        <v>978</v>
      </c>
      <c r="C242">
        <f t="shared" si="78"/>
        <v>0.6492411467116358</v>
      </c>
      <c r="D242">
        <f t="shared" si="53"/>
        <v>2.9903388547876015</v>
      </c>
      <c r="E242" t="s">
        <v>8</v>
      </c>
    </row>
    <row r="243" spans="1:5" x14ac:dyDescent="0.25">
      <c r="A243">
        <v>6</v>
      </c>
      <c r="B243">
        <v>1501</v>
      </c>
      <c r="C243">
        <f t="shared" si="78"/>
        <v>0.53476482617586907</v>
      </c>
      <c r="D243">
        <f t="shared" si="53"/>
        <v>3.1763806922432698</v>
      </c>
      <c r="E243" t="s">
        <v>8</v>
      </c>
    </row>
    <row r="244" spans="1:5" x14ac:dyDescent="0.25">
      <c r="A244">
        <v>7</v>
      </c>
      <c r="B244">
        <v>2336</v>
      </c>
      <c r="C244">
        <f t="shared" si="78"/>
        <v>0.55629580279813462</v>
      </c>
      <c r="D244">
        <f t="shared" si="53"/>
        <v>3.3684728384403617</v>
      </c>
      <c r="E244" t="s">
        <v>8</v>
      </c>
    </row>
    <row r="245" spans="1:5" x14ac:dyDescent="0.25">
      <c r="A245">
        <v>8</v>
      </c>
      <c r="B245">
        <v>2922</v>
      </c>
      <c r="C245">
        <f t="shared" si="78"/>
        <v>0.25085616438356162</v>
      </c>
      <c r="D245">
        <f t="shared" si="53"/>
        <v>3.4656802115982779</v>
      </c>
      <c r="E245" t="s">
        <v>8</v>
      </c>
    </row>
    <row r="246" spans="1:5" x14ac:dyDescent="0.25">
      <c r="A246">
        <v>9</v>
      </c>
      <c r="B246">
        <v>3513</v>
      </c>
      <c r="C246">
        <f t="shared" si="78"/>
        <v>0.20225872689938398</v>
      </c>
      <c r="D246">
        <f t="shared" si="53"/>
        <v>3.5456781497920251</v>
      </c>
      <c r="E246" t="s">
        <v>8</v>
      </c>
    </row>
    <row r="247" spans="1:5" x14ac:dyDescent="0.25">
      <c r="A247">
        <v>10</v>
      </c>
      <c r="B247">
        <v>4747</v>
      </c>
      <c r="C247">
        <f t="shared" si="78"/>
        <v>0.35126672359806432</v>
      </c>
      <c r="D247">
        <f t="shared" si="53"/>
        <v>3.6764192317183597</v>
      </c>
      <c r="E247" t="s">
        <v>8</v>
      </c>
    </row>
    <row r="248" spans="1:5" x14ac:dyDescent="0.25">
      <c r="A248">
        <v>11</v>
      </c>
      <c r="B248">
        <v>5823</v>
      </c>
      <c r="C248">
        <f t="shared" si="78"/>
        <v>0.22666947545818411</v>
      </c>
      <c r="D248">
        <f t="shared" si="53"/>
        <v>3.7651467901080249</v>
      </c>
      <c r="E248" t="s">
        <v>8</v>
      </c>
    </row>
    <row r="249" spans="1:5" x14ac:dyDescent="0.25">
      <c r="A249">
        <v>12</v>
      </c>
      <c r="B249">
        <v>6566</v>
      </c>
      <c r="C249">
        <f t="shared" si="78"/>
        <v>0.12759745835479994</v>
      </c>
      <c r="D249">
        <f t="shared" si="53"/>
        <v>3.8173008783933207</v>
      </c>
      <c r="E249" t="s">
        <v>8</v>
      </c>
    </row>
    <row r="250" spans="1:5" x14ac:dyDescent="0.25">
      <c r="A250">
        <v>13</v>
      </c>
      <c r="B250">
        <v>7161</v>
      </c>
      <c r="C250">
        <f t="shared" si="78"/>
        <v>9.0618336886993597E-2</v>
      </c>
      <c r="D250">
        <f t="shared" si="53"/>
        <v>3.8549736737264171</v>
      </c>
      <c r="E250" t="s">
        <v>8</v>
      </c>
    </row>
    <row r="251" spans="1:5" x14ac:dyDescent="0.25">
      <c r="A251">
        <v>14</v>
      </c>
      <c r="B251">
        <v>8042</v>
      </c>
      <c r="C251">
        <f t="shared" si="78"/>
        <v>0.12302751012428431</v>
      </c>
      <c r="D251">
        <f t="shared" si="53"/>
        <v>3.9053640687668914</v>
      </c>
      <c r="E251" t="s">
        <v>8</v>
      </c>
    </row>
    <row r="252" spans="1:5" x14ac:dyDescent="0.25">
      <c r="A252">
        <v>15</v>
      </c>
      <c r="B252">
        <v>9000</v>
      </c>
      <c r="C252">
        <f t="shared" si="78"/>
        <v>0.11912459587167372</v>
      </c>
      <c r="D252">
        <f t="shared" si="53"/>
        <v>3.9542425094393248</v>
      </c>
      <c r="E252" t="s">
        <v>8</v>
      </c>
    </row>
    <row r="253" spans="1:5" x14ac:dyDescent="0.25">
      <c r="A253">
        <v>16</v>
      </c>
      <c r="B253">
        <v>10075</v>
      </c>
      <c r="C253">
        <f t="shared" si="78"/>
        <v>0.11944444444444445</v>
      </c>
      <c r="D253">
        <f t="shared" si="53"/>
        <v>4.0032450548131466</v>
      </c>
      <c r="E253" t="s">
        <v>8</v>
      </c>
    </row>
    <row r="254" spans="1:5" x14ac:dyDescent="0.25">
      <c r="A254">
        <v>17</v>
      </c>
      <c r="B254">
        <v>11364</v>
      </c>
      <c r="C254">
        <f t="shared" si="78"/>
        <v>0.12794044665012408</v>
      </c>
      <c r="D254">
        <f t="shared" si="53"/>
        <v>4.0555312250508981</v>
      </c>
      <c r="E254" t="s">
        <v>8</v>
      </c>
    </row>
    <row r="255" spans="1:5" x14ac:dyDescent="0.25">
      <c r="A255">
        <v>18</v>
      </c>
      <c r="B255">
        <v>12729</v>
      </c>
      <c r="C255">
        <f t="shared" si="78"/>
        <v>0.12011615628299895</v>
      </c>
      <c r="D255">
        <f t="shared" ref="D255:D343" si="106">LOG(B255,10)</f>
        <v>4.1047942864862774</v>
      </c>
      <c r="E255" t="s">
        <v>8</v>
      </c>
    </row>
    <row r="256" spans="1:5" x14ac:dyDescent="0.25">
      <c r="A256">
        <v>19</v>
      </c>
      <c r="B256">
        <v>13938</v>
      </c>
      <c r="C256">
        <f t="shared" si="78"/>
        <v>9.4979967004477958E-2</v>
      </c>
      <c r="D256">
        <f t="shared" si="106"/>
        <v>4.1442004601838791</v>
      </c>
      <c r="E256" t="s">
        <v>8</v>
      </c>
    </row>
    <row r="257" spans="1:10" x14ac:dyDescent="0.25">
      <c r="A257">
        <v>20</v>
      </c>
      <c r="B257">
        <v>14991</v>
      </c>
      <c r="C257">
        <f t="shared" si="78"/>
        <v>7.554885923374946E-2</v>
      </c>
      <c r="D257">
        <f t="shared" si="106"/>
        <v>4.1758306041622486</v>
      </c>
      <c r="E257" t="s">
        <v>8</v>
      </c>
    </row>
    <row r="258" spans="1:10" x14ac:dyDescent="0.25">
      <c r="A258">
        <v>21</v>
      </c>
      <c r="B258">
        <v>16169</v>
      </c>
      <c r="C258">
        <f t="shared" si="78"/>
        <v>7.8580481622306714E-2</v>
      </c>
      <c r="D258">
        <f t="shared" si="106"/>
        <v>4.208683161037416</v>
      </c>
      <c r="E258" t="s">
        <v>8</v>
      </c>
    </row>
    <row r="259" spans="1:10" x14ac:dyDescent="0.25">
      <c r="A259">
        <v>22</v>
      </c>
      <c r="B259">
        <v>17361</v>
      </c>
      <c r="C259">
        <f t="shared" si="78"/>
        <v>7.372131857257716E-2</v>
      </c>
      <c r="D259">
        <f t="shared" si="106"/>
        <v>4.2395747370832089</v>
      </c>
      <c r="E259" t="s">
        <v>8</v>
      </c>
    </row>
    <row r="260" spans="1:10" x14ac:dyDescent="0.25">
      <c r="A260">
        <v>23</v>
      </c>
      <c r="B260">
        <v>18407</v>
      </c>
      <c r="C260">
        <f t="shared" si="78"/>
        <v>6.0249985599907838E-2</v>
      </c>
      <c r="D260">
        <f t="shared" si="106"/>
        <v>4.2649830123164598</v>
      </c>
      <c r="E260" t="s">
        <v>8</v>
      </c>
    </row>
    <row r="261" spans="1:10" x14ac:dyDescent="0.25">
      <c r="A261">
        <v>24</v>
      </c>
      <c r="B261">
        <v>19644</v>
      </c>
      <c r="C261">
        <f t="shared" si="78"/>
        <v>6.7202694627044063E-2</v>
      </c>
      <c r="D261">
        <f t="shared" si="106"/>
        <v>4.2932299254595661</v>
      </c>
      <c r="E261" t="s">
        <v>8</v>
      </c>
    </row>
    <row r="262" spans="1:10" x14ac:dyDescent="0.25">
      <c r="A262">
        <v>25</v>
      </c>
      <c r="B262">
        <v>21638</v>
      </c>
      <c r="C262">
        <f t="shared" ref="C262" si="107">(B262-B261)/B261</f>
        <v>0.10150682142129912</v>
      </c>
      <c r="D262">
        <f t="shared" ref="D262" si="108">LOG(B262,10)</f>
        <v>4.335217116457434</v>
      </c>
      <c r="E262" t="s">
        <v>8</v>
      </c>
    </row>
    <row r="263" spans="1:10" x14ac:dyDescent="0.25">
      <c r="A263">
        <v>1</v>
      </c>
      <c r="B263">
        <v>116</v>
      </c>
      <c r="C263">
        <v>0</v>
      </c>
      <c r="D263">
        <f t="shared" si="106"/>
        <v>2.0644579892269181</v>
      </c>
      <c r="E263" t="s">
        <v>9</v>
      </c>
      <c r="F263" s="1">
        <v>43895</v>
      </c>
      <c r="G263">
        <v>1</v>
      </c>
      <c r="J263">
        <v>0</v>
      </c>
    </row>
    <row r="264" spans="1:10" x14ac:dyDescent="0.25">
      <c r="A264">
        <v>2</v>
      </c>
      <c r="B264">
        <v>164</v>
      </c>
      <c r="C264">
        <f t="shared" si="78"/>
        <v>0.41379310344827586</v>
      </c>
      <c r="D264">
        <f t="shared" si="106"/>
        <v>2.214843848047698</v>
      </c>
      <c r="E264" t="s">
        <v>9</v>
      </c>
      <c r="F264" s="1">
        <v>43896</v>
      </c>
      <c r="G264">
        <v>1</v>
      </c>
      <c r="J264">
        <f t="shared" ref="J264:J310" si="109">B264-B263</f>
        <v>48</v>
      </c>
    </row>
    <row r="265" spans="1:10" x14ac:dyDescent="0.25">
      <c r="A265">
        <v>3</v>
      </c>
      <c r="B265">
        <v>209</v>
      </c>
      <c r="C265">
        <f t="shared" si="78"/>
        <v>0.27439024390243905</v>
      </c>
      <c r="D265">
        <f t="shared" si="106"/>
        <v>2.3201462861110538</v>
      </c>
      <c r="E265" t="s">
        <v>9</v>
      </c>
      <c r="F265" s="1">
        <v>43897</v>
      </c>
      <c r="G265">
        <v>1</v>
      </c>
      <c r="J265">
        <f t="shared" si="109"/>
        <v>45</v>
      </c>
    </row>
    <row r="266" spans="1:10" x14ac:dyDescent="0.25">
      <c r="A266">
        <v>4</v>
      </c>
      <c r="B266">
        <v>278</v>
      </c>
      <c r="C266">
        <f t="shared" si="78"/>
        <v>0.33014354066985646</v>
      </c>
      <c r="D266">
        <f t="shared" si="106"/>
        <v>2.4440447959180758</v>
      </c>
      <c r="E266" t="s">
        <v>9</v>
      </c>
      <c r="F266" s="1">
        <v>43898</v>
      </c>
      <c r="G266">
        <v>2</v>
      </c>
      <c r="J266">
        <f t="shared" si="109"/>
        <v>69</v>
      </c>
    </row>
    <row r="267" spans="1:10" x14ac:dyDescent="0.25">
      <c r="A267">
        <v>5</v>
      </c>
      <c r="B267">
        <v>321</v>
      </c>
      <c r="C267">
        <f t="shared" si="78"/>
        <v>0.15467625899280577</v>
      </c>
      <c r="D267">
        <f t="shared" si="106"/>
        <v>2.5065050324048719</v>
      </c>
      <c r="E267" t="s">
        <v>9</v>
      </c>
      <c r="F267" s="1">
        <v>43899</v>
      </c>
      <c r="G267">
        <v>3</v>
      </c>
      <c r="J267">
        <f t="shared" si="109"/>
        <v>43</v>
      </c>
    </row>
    <row r="268" spans="1:10" x14ac:dyDescent="0.25">
      <c r="A268">
        <v>6</v>
      </c>
      <c r="B268">
        <v>383</v>
      </c>
      <c r="C268">
        <f t="shared" si="78"/>
        <v>0.19314641744548286</v>
      </c>
      <c r="D268">
        <f t="shared" si="106"/>
        <v>2.5831987739686224</v>
      </c>
      <c r="E268" t="s">
        <v>9</v>
      </c>
      <c r="F268" s="1">
        <v>43900</v>
      </c>
      <c r="G268">
        <v>7</v>
      </c>
      <c r="J268">
        <f t="shared" si="109"/>
        <v>62</v>
      </c>
    </row>
    <row r="269" spans="1:10" x14ac:dyDescent="0.25">
      <c r="A269">
        <v>7</v>
      </c>
      <c r="B269">
        <v>460</v>
      </c>
      <c r="C269">
        <f t="shared" si="78"/>
        <v>0.20104438642297651</v>
      </c>
      <c r="D269">
        <f t="shared" si="106"/>
        <v>2.6627578316815739</v>
      </c>
      <c r="E269" t="s">
        <v>9</v>
      </c>
      <c r="F269" s="1">
        <v>43901</v>
      </c>
      <c r="G269">
        <v>7</v>
      </c>
      <c r="J269">
        <f t="shared" si="109"/>
        <v>77</v>
      </c>
    </row>
    <row r="270" spans="1:10" x14ac:dyDescent="0.25">
      <c r="A270">
        <v>8</v>
      </c>
      <c r="B270">
        <v>590</v>
      </c>
      <c r="C270">
        <f t="shared" si="78"/>
        <v>0.28260869565217389</v>
      </c>
      <c r="D270">
        <f t="shared" si="106"/>
        <v>2.7708520116421438</v>
      </c>
      <c r="E270" t="s">
        <v>9</v>
      </c>
      <c r="F270" s="1">
        <v>43902</v>
      </c>
      <c r="G270">
        <v>9</v>
      </c>
      <c r="J270">
        <f t="shared" si="109"/>
        <v>130</v>
      </c>
    </row>
    <row r="271" spans="1:10" x14ac:dyDescent="0.25">
      <c r="A271">
        <v>9</v>
      </c>
      <c r="B271">
        <v>798</v>
      </c>
      <c r="C271">
        <f t="shared" ref="C271:C343" si="110">(B271-B270)/B270</f>
        <v>0.35254237288135593</v>
      </c>
      <c r="D271">
        <f t="shared" si="106"/>
        <v>2.9020028913507292</v>
      </c>
      <c r="E271" t="s">
        <v>9</v>
      </c>
      <c r="F271" s="1">
        <v>43903</v>
      </c>
      <c r="G271">
        <v>10</v>
      </c>
      <c r="J271">
        <f t="shared" si="109"/>
        <v>208</v>
      </c>
    </row>
    <row r="272" spans="1:10" x14ac:dyDescent="0.25">
      <c r="A272">
        <v>10</v>
      </c>
      <c r="B272">
        <v>1140</v>
      </c>
      <c r="C272">
        <f t="shared" si="110"/>
        <v>0.42857142857142855</v>
      </c>
      <c r="D272">
        <f t="shared" si="106"/>
        <v>3.0569048513364723</v>
      </c>
      <c r="E272" t="s">
        <v>9</v>
      </c>
      <c r="F272" s="1">
        <v>43904</v>
      </c>
      <c r="G272">
        <v>28</v>
      </c>
      <c r="J272">
        <f t="shared" si="109"/>
        <v>342</v>
      </c>
    </row>
    <row r="273" spans="1:10" x14ac:dyDescent="0.25">
      <c r="A273">
        <v>11</v>
      </c>
      <c r="B273">
        <v>1391</v>
      </c>
      <c r="C273">
        <f t="shared" si="110"/>
        <v>0.22017543859649122</v>
      </c>
      <c r="D273">
        <f t="shared" si="106"/>
        <v>3.1433271299920462</v>
      </c>
      <c r="E273" t="s">
        <v>9</v>
      </c>
      <c r="F273" s="1">
        <v>43905</v>
      </c>
      <c r="G273">
        <v>43</v>
      </c>
      <c r="J273">
        <f t="shared" si="109"/>
        <v>251</v>
      </c>
    </row>
    <row r="274" spans="1:10" x14ac:dyDescent="0.25">
      <c r="A274">
        <v>12</v>
      </c>
      <c r="B274">
        <v>1543</v>
      </c>
      <c r="C274">
        <f t="shared" si="110"/>
        <v>0.10927390366642703</v>
      </c>
      <c r="D274">
        <f t="shared" si="106"/>
        <v>3.1883659260631481</v>
      </c>
      <c r="E274" t="s">
        <v>9</v>
      </c>
      <c r="F274" s="1">
        <v>43906</v>
      </c>
      <c r="G274">
        <v>65</v>
      </c>
      <c r="J274">
        <f t="shared" si="109"/>
        <v>152</v>
      </c>
    </row>
    <row r="275" spans="1:10" x14ac:dyDescent="0.25">
      <c r="A275">
        <v>13</v>
      </c>
      <c r="B275">
        <v>1950</v>
      </c>
      <c r="C275">
        <f t="shared" si="110"/>
        <v>0.26377187297472454</v>
      </c>
      <c r="D275">
        <f t="shared" si="106"/>
        <v>3.2900346113625178</v>
      </c>
      <c r="E275" t="s">
        <v>9</v>
      </c>
      <c r="F275" s="1">
        <v>43907</v>
      </c>
      <c r="G275">
        <v>81</v>
      </c>
      <c r="J275">
        <f t="shared" si="109"/>
        <v>407</v>
      </c>
    </row>
    <row r="276" spans="1:10" x14ac:dyDescent="0.25">
      <c r="A276">
        <v>14</v>
      </c>
      <c r="B276">
        <v>2626</v>
      </c>
      <c r="C276">
        <f t="shared" si="110"/>
        <v>0.34666666666666668</v>
      </c>
      <c r="D276">
        <f t="shared" si="106"/>
        <v>3.4192947217534599</v>
      </c>
      <c r="E276" t="s">
        <v>9</v>
      </c>
      <c r="F276" s="1">
        <v>43908</v>
      </c>
      <c r="G276">
        <v>115</v>
      </c>
      <c r="J276">
        <f t="shared" si="109"/>
        <v>676</v>
      </c>
    </row>
    <row r="277" spans="1:10" x14ac:dyDescent="0.25">
      <c r="A277">
        <v>15</v>
      </c>
      <c r="B277">
        <v>3269</v>
      </c>
      <c r="C277">
        <f t="shared" si="110"/>
        <v>0.24485910129474486</v>
      </c>
      <c r="D277">
        <f t="shared" si="106"/>
        <v>3.5144149205803688</v>
      </c>
      <c r="E277" t="s">
        <v>9</v>
      </c>
      <c r="F277" s="1">
        <v>43909</v>
      </c>
      <c r="G277">
        <v>158</v>
      </c>
      <c r="J277">
        <f t="shared" si="109"/>
        <v>643</v>
      </c>
    </row>
    <row r="278" spans="1:10" x14ac:dyDescent="0.25">
      <c r="A278">
        <v>16</v>
      </c>
      <c r="B278">
        <v>3983</v>
      </c>
      <c r="C278">
        <f t="shared" si="110"/>
        <v>0.21841541755888652</v>
      </c>
      <c r="D278">
        <f t="shared" si="106"/>
        <v>3.6002103064093274</v>
      </c>
      <c r="E278" t="s">
        <v>9</v>
      </c>
      <c r="F278" s="1">
        <v>43910</v>
      </c>
      <c r="G278">
        <v>194</v>
      </c>
      <c r="J278">
        <f t="shared" si="109"/>
        <v>714</v>
      </c>
    </row>
    <row r="279" spans="1:10" x14ac:dyDescent="0.25">
      <c r="A279">
        <v>17</v>
      </c>
      <c r="B279">
        <v>5018</v>
      </c>
      <c r="C279">
        <f t="shared" si="110"/>
        <v>0.25985438111975895</v>
      </c>
      <c r="D279">
        <f t="shared" si="106"/>
        <v>3.7005306569785912</v>
      </c>
      <c r="E279" t="s">
        <v>9</v>
      </c>
      <c r="F279" s="1">
        <v>43911</v>
      </c>
      <c r="G279">
        <v>250</v>
      </c>
      <c r="J279">
        <f t="shared" si="109"/>
        <v>1035</v>
      </c>
    </row>
    <row r="280" spans="1:10" x14ac:dyDescent="0.25">
      <c r="A280">
        <v>18</v>
      </c>
      <c r="B280">
        <v>5683</v>
      </c>
      <c r="C280">
        <f t="shared" si="110"/>
        <v>0.13252291749701076</v>
      </c>
      <c r="D280">
        <f t="shared" si="106"/>
        <v>3.7545776560447299</v>
      </c>
      <c r="E280" t="s">
        <v>9</v>
      </c>
      <c r="F280" s="1">
        <v>43912</v>
      </c>
      <c r="G280">
        <v>285</v>
      </c>
      <c r="J280">
        <f t="shared" si="109"/>
        <v>665</v>
      </c>
    </row>
    <row r="281" spans="1:10" x14ac:dyDescent="0.25">
      <c r="A281">
        <v>19</v>
      </c>
      <c r="B281">
        <v>6650</v>
      </c>
      <c r="C281">
        <f t="shared" si="110"/>
        <v>0.17015660742565547</v>
      </c>
      <c r="D281">
        <f t="shared" si="106"/>
        <v>3.8228216453031045</v>
      </c>
      <c r="E281" t="s">
        <v>9</v>
      </c>
      <c r="F281" s="1">
        <v>43913</v>
      </c>
      <c r="G281">
        <v>359</v>
      </c>
      <c r="J281">
        <f t="shared" si="109"/>
        <v>967</v>
      </c>
    </row>
    <row r="282" spans="1:10" x14ac:dyDescent="0.25">
      <c r="A282">
        <v>20</v>
      </c>
      <c r="B282">
        <v>8077</v>
      </c>
      <c r="C282">
        <f t="shared" si="110"/>
        <v>0.21458646616541355</v>
      </c>
      <c r="D282">
        <f t="shared" si="106"/>
        <v>3.9072500828813279</v>
      </c>
      <c r="E282" t="s">
        <v>9</v>
      </c>
      <c r="F282" s="1">
        <v>43914</v>
      </c>
      <c r="G282">
        <v>508</v>
      </c>
      <c r="J282">
        <f t="shared" si="109"/>
        <v>1427</v>
      </c>
    </row>
    <row r="283" spans="1:10" x14ac:dyDescent="0.25">
      <c r="A283">
        <v>21</v>
      </c>
      <c r="B283">
        <v>9529</v>
      </c>
      <c r="C283">
        <f t="shared" si="110"/>
        <v>0.17976971647889067</v>
      </c>
      <c r="D283">
        <f t="shared" si="106"/>
        <v>3.9790473269479643</v>
      </c>
      <c r="E283" t="s">
        <v>9</v>
      </c>
      <c r="F283" s="1">
        <v>43915</v>
      </c>
      <c r="G283">
        <v>694</v>
      </c>
      <c r="J283">
        <f t="shared" si="109"/>
        <v>1452</v>
      </c>
    </row>
    <row r="284" spans="1:10" x14ac:dyDescent="0.25">
      <c r="A284">
        <v>22</v>
      </c>
      <c r="B284">
        <v>11658</v>
      </c>
      <c r="C284">
        <f t="shared" si="110"/>
        <v>0.22342323433728617</v>
      </c>
      <c r="D284">
        <f t="shared" si="106"/>
        <v>4.0666240509834264</v>
      </c>
      <c r="E284" t="s">
        <v>9</v>
      </c>
      <c r="F284" s="1">
        <v>43916</v>
      </c>
      <c r="G284">
        <v>877</v>
      </c>
      <c r="J284">
        <f t="shared" si="109"/>
        <v>2129</v>
      </c>
    </row>
    <row r="285" spans="1:10" x14ac:dyDescent="0.25">
      <c r="A285">
        <v>23</v>
      </c>
      <c r="B285">
        <v>14543</v>
      </c>
      <c r="C285">
        <f t="shared" si="110"/>
        <v>0.24746954880768571</v>
      </c>
      <c r="D285">
        <f t="shared" si="106"/>
        <v>4.1626540041195756</v>
      </c>
      <c r="E285" t="s">
        <v>9</v>
      </c>
      <c r="F285" s="1">
        <v>43917</v>
      </c>
      <c r="G285">
        <v>1161</v>
      </c>
      <c r="J285">
        <f t="shared" si="109"/>
        <v>2885</v>
      </c>
    </row>
    <row r="286" spans="1:10" x14ac:dyDescent="0.25">
      <c r="A286">
        <v>24</v>
      </c>
      <c r="B286">
        <v>17089</v>
      </c>
      <c r="C286">
        <f t="shared" si="110"/>
        <v>0.17506704256343258</v>
      </c>
      <c r="D286">
        <f t="shared" si="106"/>
        <v>4.2327166497781681</v>
      </c>
      <c r="E286" t="s">
        <v>9</v>
      </c>
      <c r="F286" s="1">
        <v>43918</v>
      </c>
      <c r="G286">
        <v>1455</v>
      </c>
      <c r="J286">
        <f t="shared" si="109"/>
        <v>2546</v>
      </c>
    </row>
    <row r="287" spans="1:10" x14ac:dyDescent="0.25">
      <c r="A287">
        <v>25</v>
      </c>
      <c r="B287">
        <v>19522</v>
      </c>
      <c r="C287">
        <f t="shared" si="110"/>
        <v>0.14237228626601908</v>
      </c>
      <c r="D287">
        <f t="shared" si="106"/>
        <v>4.29052430843669</v>
      </c>
      <c r="E287" t="s">
        <v>9</v>
      </c>
      <c r="F287" s="1">
        <v>43919</v>
      </c>
      <c r="G287">
        <v>1669</v>
      </c>
      <c r="J287">
        <f t="shared" si="109"/>
        <v>2433</v>
      </c>
    </row>
    <row r="288" spans="1:10" x14ac:dyDescent="0.25">
      <c r="A288">
        <v>26</v>
      </c>
      <c r="B288">
        <v>22141</v>
      </c>
      <c r="C288">
        <f t="shared" si="110"/>
        <v>0.13415633644093844</v>
      </c>
      <c r="D288">
        <f t="shared" si="106"/>
        <v>4.345197231929979</v>
      </c>
      <c r="E288" t="s">
        <v>9</v>
      </c>
      <c r="F288" s="1">
        <v>43920</v>
      </c>
      <c r="G288">
        <v>2043</v>
      </c>
      <c r="J288">
        <f t="shared" si="109"/>
        <v>2619</v>
      </c>
    </row>
    <row r="289" spans="1:10" x14ac:dyDescent="0.25">
      <c r="A289">
        <v>27</v>
      </c>
      <c r="B289">
        <v>25150</v>
      </c>
      <c r="C289">
        <f t="shared" si="110"/>
        <v>0.13590172078948556</v>
      </c>
      <c r="D289">
        <f t="shared" si="106"/>
        <v>4.4005379893919452</v>
      </c>
      <c r="E289" t="s">
        <v>9</v>
      </c>
      <c r="F289" s="1">
        <v>43921</v>
      </c>
      <c r="G289">
        <v>2425</v>
      </c>
      <c r="J289">
        <f t="shared" si="109"/>
        <v>3009</v>
      </c>
    </row>
    <row r="290" spans="1:10" x14ac:dyDescent="0.25">
      <c r="A290">
        <v>28</v>
      </c>
      <c r="B290">
        <v>29474</v>
      </c>
      <c r="C290">
        <f t="shared" ref="C290:C293" si="111">(B290-B289)/B289</f>
        <v>0.17192842942345923</v>
      </c>
      <c r="D290">
        <f t="shared" ref="D290:D293" si="112">LOG(B290,10)</f>
        <v>4.4694390791836067</v>
      </c>
      <c r="E290" t="s">
        <v>9</v>
      </c>
      <c r="F290" s="1">
        <v>43922</v>
      </c>
      <c r="G290">
        <v>3095</v>
      </c>
      <c r="J290">
        <f t="shared" si="109"/>
        <v>4324</v>
      </c>
    </row>
    <row r="291" spans="1:10" x14ac:dyDescent="0.25">
      <c r="A291">
        <v>29</v>
      </c>
      <c r="B291">
        <v>33718</v>
      </c>
      <c r="C291">
        <f t="shared" si="111"/>
        <v>0.14399131437877452</v>
      </c>
      <c r="D291">
        <f t="shared" si="112"/>
        <v>4.5278618063227016</v>
      </c>
      <c r="E291" t="s">
        <v>9</v>
      </c>
      <c r="F291" s="1">
        <v>43923</v>
      </c>
      <c r="G291">
        <v>3747</v>
      </c>
      <c r="J291">
        <f t="shared" si="109"/>
        <v>4244</v>
      </c>
    </row>
    <row r="292" spans="1:10" x14ac:dyDescent="0.25">
      <c r="A292">
        <v>30</v>
      </c>
      <c r="B292">
        <v>38168</v>
      </c>
      <c r="C292">
        <f t="shared" si="111"/>
        <v>0.13197698558633372</v>
      </c>
      <c r="D292">
        <f t="shared" si="112"/>
        <v>4.5816994035508687</v>
      </c>
      <c r="E292" t="s">
        <v>9</v>
      </c>
      <c r="F292" s="1">
        <v>43924</v>
      </c>
      <c r="G292">
        <v>4461</v>
      </c>
      <c r="J292">
        <f t="shared" si="109"/>
        <v>4450</v>
      </c>
    </row>
    <row r="293" spans="1:10" x14ac:dyDescent="0.25">
      <c r="A293">
        <v>31</v>
      </c>
      <c r="B293">
        <v>41903</v>
      </c>
      <c r="C293">
        <f t="shared" si="111"/>
        <v>9.7856843429050516E-2</v>
      </c>
      <c r="D293">
        <f t="shared" si="112"/>
        <v>4.6222451169234624</v>
      </c>
      <c r="E293" t="s">
        <v>9</v>
      </c>
      <c r="F293" s="1">
        <v>43925</v>
      </c>
      <c r="G293">
        <v>5221</v>
      </c>
      <c r="J293">
        <f t="shared" si="109"/>
        <v>3735</v>
      </c>
    </row>
    <row r="294" spans="1:10" x14ac:dyDescent="0.25">
      <c r="A294">
        <v>32</v>
      </c>
      <c r="B294">
        <v>47806</v>
      </c>
      <c r="C294">
        <f t="shared" ref="C294:C301" si="113">(B294-B293)/B293</f>
        <v>0.14087296852254017</v>
      </c>
      <c r="D294">
        <f t="shared" ref="D294:D296" si="114">LOG(B294,10)</f>
        <v>4.6794824071427303</v>
      </c>
      <c r="E294" t="s">
        <v>9</v>
      </c>
      <c r="F294" s="1">
        <v>43926</v>
      </c>
      <c r="G294">
        <v>5865</v>
      </c>
      <c r="J294">
        <f t="shared" si="109"/>
        <v>5903</v>
      </c>
    </row>
    <row r="295" spans="1:10" x14ac:dyDescent="0.25">
      <c r="A295">
        <v>33</v>
      </c>
      <c r="B295">
        <v>51608</v>
      </c>
      <c r="C295">
        <f t="shared" si="113"/>
        <v>7.9529766138141653E-2</v>
      </c>
      <c r="D295">
        <f t="shared" si="114"/>
        <v>4.7127170288859928</v>
      </c>
      <c r="E295" t="s">
        <v>9</v>
      </c>
      <c r="F295" s="1">
        <v>43927</v>
      </c>
      <c r="G295">
        <v>6433</v>
      </c>
      <c r="J295">
        <f t="shared" si="109"/>
        <v>3802</v>
      </c>
    </row>
    <row r="296" spans="1:10" x14ac:dyDescent="0.25">
      <c r="A296">
        <v>34</v>
      </c>
      <c r="B296">
        <v>55242</v>
      </c>
      <c r="C296">
        <f t="shared" si="113"/>
        <v>7.0415439466749344E-2</v>
      </c>
      <c r="D296">
        <f t="shared" si="114"/>
        <v>4.7422693935351283</v>
      </c>
      <c r="E296" t="s">
        <v>9</v>
      </c>
      <c r="F296" s="1">
        <v>43928</v>
      </c>
      <c r="G296">
        <v>7417</v>
      </c>
      <c r="J296">
        <f t="shared" si="109"/>
        <v>3634</v>
      </c>
    </row>
    <row r="297" spans="1:10" x14ac:dyDescent="0.25">
      <c r="A297">
        <v>35</v>
      </c>
      <c r="B297">
        <v>60733</v>
      </c>
      <c r="C297">
        <f t="shared" si="113"/>
        <v>9.9399008001158543E-2</v>
      </c>
      <c r="D297">
        <f t="shared" ref="D297:D303" si="115">LOG(B297,10)</f>
        <v>4.7834247342967142</v>
      </c>
      <c r="E297" t="s">
        <v>9</v>
      </c>
      <c r="F297" s="1">
        <v>43929</v>
      </c>
      <c r="G297">
        <v>8505</v>
      </c>
      <c r="J297">
        <f t="shared" si="109"/>
        <v>5491</v>
      </c>
    </row>
    <row r="298" spans="1:10" x14ac:dyDescent="0.25">
      <c r="A298">
        <v>36</v>
      </c>
      <c r="B298">
        <v>65077</v>
      </c>
      <c r="C298">
        <f t="shared" si="113"/>
        <v>7.1526188398399554E-2</v>
      </c>
      <c r="D298">
        <f t="shared" si="115"/>
        <v>4.8134275240823348</v>
      </c>
      <c r="E298" t="s">
        <v>9</v>
      </c>
      <c r="F298" s="1">
        <v>43930</v>
      </c>
      <c r="G298">
        <v>9608</v>
      </c>
      <c r="J298">
        <f t="shared" si="109"/>
        <v>4344</v>
      </c>
    </row>
    <row r="299" spans="1:10" x14ac:dyDescent="0.25">
      <c r="A299">
        <v>37</v>
      </c>
      <c r="B299">
        <v>73758</v>
      </c>
      <c r="C299">
        <f t="shared" si="113"/>
        <v>0.13339582340919218</v>
      </c>
      <c r="D299">
        <f t="shared" si="115"/>
        <v>4.8678091320051724</v>
      </c>
      <c r="E299" t="s">
        <v>9</v>
      </c>
      <c r="F299" s="1">
        <v>43931</v>
      </c>
      <c r="G299">
        <v>10760</v>
      </c>
      <c r="J299">
        <f t="shared" si="109"/>
        <v>8681</v>
      </c>
    </row>
    <row r="300" spans="1:10" x14ac:dyDescent="0.25">
      <c r="A300">
        <v>38</v>
      </c>
      <c r="B300">
        <v>78991</v>
      </c>
      <c r="C300">
        <f t="shared" si="113"/>
        <v>7.0948236123539135E-2</v>
      </c>
      <c r="D300">
        <f t="shared" si="115"/>
        <v>4.8975776118853949</v>
      </c>
      <c r="E300" t="s">
        <v>9</v>
      </c>
      <c r="F300" s="1">
        <v>43932</v>
      </c>
      <c r="G300">
        <v>11599</v>
      </c>
      <c r="J300">
        <f t="shared" si="109"/>
        <v>5233</v>
      </c>
    </row>
    <row r="301" spans="1:10" x14ac:dyDescent="0.25">
      <c r="A301">
        <v>39</v>
      </c>
      <c r="B301">
        <v>84279</v>
      </c>
      <c r="C301">
        <f t="shared" si="113"/>
        <v>6.6944335430618673E-2</v>
      </c>
      <c r="D301">
        <f t="shared" si="115"/>
        <v>4.9257193739097396</v>
      </c>
      <c r="E301" t="s">
        <v>9</v>
      </c>
      <c r="F301" s="1">
        <v>43933</v>
      </c>
      <c r="G301">
        <v>12285</v>
      </c>
      <c r="J301">
        <f t="shared" si="109"/>
        <v>5288</v>
      </c>
    </row>
    <row r="302" spans="1:10" x14ac:dyDescent="0.25">
      <c r="A302">
        <v>40</v>
      </c>
      <c r="B302">
        <v>88621</v>
      </c>
      <c r="C302">
        <f t="shared" ref="C302:C305" si="116">(B302-B301)/B301</f>
        <v>5.1519358321764616E-2</v>
      </c>
      <c r="D302">
        <f t="shared" si="115"/>
        <v>4.9475366463052932</v>
      </c>
      <c r="E302" t="s">
        <v>9</v>
      </c>
      <c r="F302" s="1">
        <v>43934</v>
      </c>
      <c r="G302">
        <v>13029</v>
      </c>
      <c r="J302">
        <f t="shared" si="109"/>
        <v>4342</v>
      </c>
    </row>
    <row r="303" spans="1:10" x14ac:dyDescent="0.25">
      <c r="A303">
        <v>41</v>
      </c>
      <c r="B303">
        <v>93873</v>
      </c>
      <c r="C303">
        <f t="shared" si="116"/>
        <v>5.9263605691653218E-2</v>
      </c>
      <c r="D303">
        <f t="shared" si="115"/>
        <v>4.9725406973015289</v>
      </c>
      <c r="E303" t="s">
        <v>9</v>
      </c>
      <c r="F303" s="1">
        <v>43935</v>
      </c>
      <c r="G303">
        <v>14073</v>
      </c>
      <c r="J303">
        <f t="shared" si="109"/>
        <v>5252</v>
      </c>
    </row>
    <row r="304" spans="1:10" x14ac:dyDescent="0.25">
      <c r="A304">
        <v>42</v>
      </c>
      <c r="B304">
        <v>98476</v>
      </c>
      <c r="C304">
        <f t="shared" si="116"/>
        <v>4.9034333620955974E-2</v>
      </c>
      <c r="D304">
        <f t="shared" ref="D304:D307" si="117">LOG(B304,10)</f>
        <v>4.9933303996591611</v>
      </c>
      <c r="E304" t="s">
        <v>9</v>
      </c>
      <c r="F304" s="1">
        <v>43936</v>
      </c>
      <c r="G304">
        <v>14915</v>
      </c>
      <c r="J304">
        <f t="shared" si="109"/>
        <v>4603</v>
      </c>
    </row>
    <row r="305" spans="1:10" x14ac:dyDescent="0.25">
      <c r="A305">
        <v>43</v>
      </c>
      <c r="B305">
        <v>103093</v>
      </c>
      <c r="C305">
        <f t="shared" si="116"/>
        <v>4.6884520086112352E-2</v>
      </c>
      <c r="D305">
        <f t="shared" si="117"/>
        <v>5.0132291777512092</v>
      </c>
      <c r="E305" t="s">
        <v>9</v>
      </c>
      <c r="F305" s="1">
        <v>43937</v>
      </c>
      <c r="G305">
        <v>15944</v>
      </c>
      <c r="J305">
        <f t="shared" si="109"/>
        <v>4617</v>
      </c>
    </row>
    <row r="306" spans="1:10" x14ac:dyDescent="0.25">
      <c r="A306">
        <v>44</v>
      </c>
      <c r="B306">
        <v>108692</v>
      </c>
      <c r="C306">
        <f t="shared" ref="C306:C308" si="118">(B306-B305)/B305</f>
        <v>5.4310185948609507E-2</v>
      </c>
      <c r="D306">
        <f t="shared" si="117"/>
        <v>5.0361975801146963</v>
      </c>
      <c r="E306" t="s">
        <v>9</v>
      </c>
      <c r="F306" s="1">
        <v>43938</v>
      </c>
      <c r="G306">
        <v>16879</v>
      </c>
      <c r="J306">
        <f t="shared" si="109"/>
        <v>5599</v>
      </c>
    </row>
    <row r="307" spans="1:10" x14ac:dyDescent="0.25">
      <c r="A307">
        <v>45</v>
      </c>
      <c r="B307">
        <v>114217</v>
      </c>
      <c r="C307">
        <f t="shared" si="118"/>
        <v>5.0831707945386967E-2</v>
      </c>
      <c r="D307">
        <f t="shared" si="117"/>
        <v>5.0577307488898962</v>
      </c>
      <c r="E307" t="s">
        <v>9</v>
      </c>
      <c r="F307" s="1">
        <v>43939</v>
      </c>
      <c r="G307">
        <v>17994</v>
      </c>
      <c r="J307">
        <f t="shared" si="109"/>
        <v>5525</v>
      </c>
    </row>
    <row r="308" spans="1:10" x14ac:dyDescent="0.25">
      <c r="A308">
        <v>46</v>
      </c>
      <c r="B308">
        <v>120067</v>
      </c>
      <c r="C308">
        <f t="shared" si="118"/>
        <v>5.1218294999868672E-2</v>
      </c>
      <c r="D308">
        <f t="shared" ref="D308:D311" si="119">LOG(B308,10)</f>
        <v>5.0794236594659035</v>
      </c>
      <c r="E308" t="s">
        <v>9</v>
      </c>
      <c r="F308" s="1">
        <v>43940</v>
      </c>
      <c r="G308">
        <v>18492</v>
      </c>
      <c r="J308">
        <f t="shared" si="109"/>
        <v>5850</v>
      </c>
    </row>
    <row r="309" spans="1:10" x14ac:dyDescent="0.25">
      <c r="A309">
        <v>47</v>
      </c>
      <c r="B309">
        <v>124743</v>
      </c>
      <c r="C309">
        <f t="shared" ref="C309:C314" si="120">(B309-B308)/B308</f>
        <v>3.8944922418316437E-2</v>
      </c>
      <c r="D309">
        <f t="shared" si="119"/>
        <v>5.0960161843822505</v>
      </c>
      <c r="E309" t="s">
        <v>9</v>
      </c>
      <c r="F309" s="1">
        <v>43941</v>
      </c>
      <c r="G309">
        <v>19051</v>
      </c>
      <c r="J309">
        <f t="shared" si="109"/>
        <v>4676</v>
      </c>
    </row>
    <row r="310" spans="1:10" x14ac:dyDescent="0.25">
      <c r="A310">
        <v>48</v>
      </c>
      <c r="B310">
        <v>129044</v>
      </c>
      <c r="C310">
        <f t="shared" si="120"/>
        <v>3.4478888594951219E-2</v>
      </c>
      <c r="D310">
        <f t="shared" si="119"/>
        <v>5.1107378164934554</v>
      </c>
      <c r="E310" t="s">
        <v>9</v>
      </c>
      <c r="F310" s="1">
        <v>43942</v>
      </c>
      <c r="G310">
        <v>20223</v>
      </c>
      <c r="J310">
        <f t="shared" si="109"/>
        <v>4301</v>
      </c>
    </row>
    <row r="311" spans="1:10" x14ac:dyDescent="0.25">
      <c r="A311">
        <v>49</v>
      </c>
      <c r="B311">
        <v>133495</v>
      </c>
      <c r="C311">
        <f t="shared" si="120"/>
        <v>3.4492111217879172E-2</v>
      </c>
      <c r="D311">
        <f t="shared" si="119"/>
        <v>5.1254649996850521</v>
      </c>
      <c r="E311" t="s">
        <v>9</v>
      </c>
      <c r="F311" s="1">
        <v>43943</v>
      </c>
      <c r="G311">
        <v>21060</v>
      </c>
      <c r="J311">
        <f>B311-B310</f>
        <v>4451</v>
      </c>
    </row>
    <row r="312" spans="1:10" x14ac:dyDescent="0.25">
      <c r="A312">
        <v>50</v>
      </c>
      <c r="B312">
        <v>138078</v>
      </c>
      <c r="C312">
        <f t="shared" si="120"/>
        <v>3.4330873815498708E-2</v>
      </c>
      <c r="D312">
        <f t="shared" ref="D312:D316" si="121">LOG(B312,10)</f>
        <v>5.1401244878493033</v>
      </c>
      <c r="E312" t="s">
        <v>9</v>
      </c>
      <c r="F312" s="1">
        <v>43944</v>
      </c>
      <c r="G312">
        <v>21787</v>
      </c>
      <c r="J312">
        <f t="shared" ref="J312:J315" si="122">B312-B311</f>
        <v>4583</v>
      </c>
    </row>
    <row r="313" spans="1:10" x14ac:dyDescent="0.25">
      <c r="A313">
        <v>51</v>
      </c>
      <c r="B313">
        <v>143464</v>
      </c>
      <c r="C313">
        <f t="shared" si="120"/>
        <v>3.9006938107446515E-2</v>
      </c>
      <c r="D313">
        <f t="shared" si="121"/>
        <v>5.1567429354755072</v>
      </c>
      <c r="E313" t="s">
        <v>9</v>
      </c>
      <c r="F313" s="1">
        <v>43945</v>
      </c>
      <c r="G313">
        <v>22792</v>
      </c>
      <c r="J313">
        <f t="shared" si="122"/>
        <v>5386</v>
      </c>
    </row>
    <row r="314" spans="1:10" x14ac:dyDescent="0.25">
      <c r="A314">
        <v>52</v>
      </c>
      <c r="B314">
        <v>148377</v>
      </c>
      <c r="C314">
        <f t="shared" si="120"/>
        <v>3.4245525009758547E-2</v>
      </c>
      <c r="D314">
        <f t="shared" si="121"/>
        <v>5.1713665859347433</v>
      </c>
      <c r="E314" t="s">
        <v>9</v>
      </c>
      <c r="F314" s="1">
        <v>43946</v>
      </c>
      <c r="G314">
        <v>23635</v>
      </c>
      <c r="J314">
        <f t="shared" si="122"/>
        <v>4913</v>
      </c>
    </row>
    <row r="315" spans="1:10" x14ac:dyDescent="0.25">
      <c r="A315">
        <v>53</v>
      </c>
      <c r="B315">
        <v>152840</v>
      </c>
      <c r="C315">
        <f t="shared" ref="C315:C318" si="123">(B315-B314)/B314</f>
        <v>3.0078785795642181E-2</v>
      </c>
      <c r="D315">
        <f t="shared" si="121"/>
        <v>5.1842370290163711</v>
      </c>
      <c r="E315" t="s">
        <v>9</v>
      </c>
      <c r="F315" s="1">
        <v>43947</v>
      </c>
      <c r="G315">
        <v>24055</v>
      </c>
      <c r="J315">
        <f t="shared" si="122"/>
        <v>4463</v>
      </c>
    </row>
    <row r="316" spans="1:10" x14ac:dyDescent="0.25">
      <c r="A316">
        <v>54</v>
      </c>
      <c r="B316">
        <v>157149</v>
      </c>
      <c r="C316">
        <f t="shared" si="123"/>
        <v>2.8192881444647998E-2</v>
      </c>
      <c r="D316">
        <f t="shared" si="121"/>
        <v>5.1963116217782641</v>
      </c>
      <c r="E316" t="s">
        <v>9</v>
      </c>
      <c r="F316" s="1">
        <v>43948</v>
      </c>
      <c r="G316">
        <v>24393</v>
      </c>
      <c r="J316">
        <f>B316-B315</f>
        <v>4309</v>
      </c>
    </row>
    <row r="317" spans="1:10" x14ac:dyDescent="0.25">
      <c r="A317">
        <v>55</v>
      </c>
      <c r="B317">
        <v>161145</v>
      </c>
      <c r="C317">
        <f t="shared" si="123"/>
        <v>2.5428096901666572E-2</v>
      </c>
      <c r="D317">
        <f t="shared" ref="D317:D319" si="124">LOG(B317,10)</f>
        <v>5.2072168347872463</v>
      </c>
      <c r="E317" t="s">
        <v>9</v>
      </c>
      <c r="F317" s="1">
        <v>43949</v>
      </c>
      <c r="G317">
        <v>25302</v>
      </c>
      <c r="J317">
        <f t="shared" ref="J317:J319" si="125">B317-B316</f>
        <v>3996</v>
      </c>
    </row>
    <row r="318" spans="1:10" x14ac:dyDescent="0.25">
      <c r="A318">
        <v>56</v>
      </c>
      <c r="B318">
        <v>165221</v>
      </c>
      <c r="C318">
        <f t="shared" si="123"/>
        <v>2.5293989884886282E-2</v>
      </c>
      <c r="D318">
        <f t="shared" si="124"/>
        <v>5.2180652464014114</v>
      </c>
      <c r="E318" t="s">
        <v>9</v>
      </c>
      <c r="F318" s="1">
        <v>43950</v>
      </c>
      <c r="G318">
        <v>26097</v>
      </c>
      <c r="J318">
        <f t="shared" si="125"/>
        <v>4076</v>
      </c>
    </row>
    <row r="319" spans="1:10" x14ac:dyDescent="0.25">
      <c r="A319">
        <v>57</v>
      </c>
      <c r="B319">
        <v>171253</v>
      </c>
      <c r="C319">
        <f t="shared" ref="C319" si="126">(B319-B318)/B318</f>
        <v>3.6508676257860681E-2</v>
      </c>
      <c r="D319">
        <f t="shared" si="124"/>
        <v>5.2336381881763385</v>
      </c>
      <c r="E319" t="s">
        <v>9</v>
      </c>
      <c r="F319" s="1">
        <v>43951</v>
      </c>
      <c r="G319">
        <v>26771</v>
      </c>
      <c r="J319">
        <f t="shared" si="125"/>
        <v>6032</v>
      </c>
    </row>
    <row r="320" spans="1:10" x14ac:dyDescent="0.25">
      <c r="A320">
        <v>1</v>
      </c>
      <c r="B320">
        <v>100</v>
      </c>
      <c r="C320">
        <v>0</v>
      </c>
      <c r="D320">
        <f t="shared" si="106"/>
        <v>2</v>
      </c>
      <c r="E320" t="s">
        <v>10</v>
      </c>
    </row>
    <row r="321" spans="1:5" x14ac:dyDescent="0.25">
      <c r="A321">
        <v>2</v>
      </c>
      <c r="B321">
        <v>130</v>
      </c>
      <c r="C321">
        <f t="shared" si="110"/>
        <v>0.3</v>
      </c>
      <c r="D321">
        <f t="shared" si="106"/>
        <v>2.1139433523068365</v>
      </c>
      <c r="E321" t="s">
        <v>10</v>
      </c>
    </row>
    <row r="322" spans="1:5" x14ac:dyDescent="0.25">
      <c r="A322">
        <v>3</v>
      </c>
      <c r="B322">
        <v>191</v>
      </c>
      <c r="C322">
        <f t="shared" si="110"/>
        <v>0.46923076923076923</v>
      </c>
      <c r="D322">
        <f t="shared" si="106"/>
        <v>2.2810333672477272</v>
      </c>
      <c r="E322" t="s">
        <v>10</v>
      </c>
    </row>
    <row r="323" spans="1:5" x14ac:dyDescent="0.25">
      <c r="A323">
        <v>4</v>
      </c>
      <c r="B323">
        <v>212</v>
      </c>
      <c r="C323">
        <f t="shared" si="110"/>
        <v>0.1099476439790576</v>
      </c>
      <c r="D323">
        <f t="shared" si="106"/>
        <v>2.3263358609287512</v>
      </c>
      <c r="E323" t="s">
        <v>10</v>
      </c>
    </row>
    <row r="324" spans="1:5" x14ac:dyDescent="0.25">
      <c r="A324">
        <v>5</v>
      </c>
      <c r="B324">
        <v>285</v>
      </c>
      <c r="C324">
        <f t="shared" si="110"/>
        <v>0.34433962264150941</v>
      </c>
      <c r="D324">
        <f t="shared" si="106"/>
        <v>2.4548448600085102</v>
      </c>
      <c r="E324" t="s">
        <v>10</v>
      </c>
    </row>
    <row r="325" spans="1:5" x14ac:dyDescent="0.25">
      <c r="A325">
        <v>6</v>
      </c>
      <c r="B325">
        <v>423</v>
      </c>
      <c r="C325">
        <f t="shared" si="110"/>
        <v>0.48421052631578948</v>
      </c>
      <c r="D325">
        <f t="shared" si="106"/>
        <v>2.6263403673750418</v>
      </c>
      <c r="E325" t="s">
        <v>10</v>
      </c>
    </row>
    <row r="326" spans="1:5" x14ac:dyDescent="0.25">
      <c r="A326">
        <v>7</v>
      </c>
      <c r="B326">
        <v>653</v>
      </c>
      <c r="C326">
        <f t="shared" si="110"/>
        <v>0.54373522458628842</v>
      </c>
      <c r="D326">
        <f t="shared" si="106"/>
        <v>2.8149131812750738</v>
      </c>
      <c r="E326" t="s">
        <v>10</v>
      </c>
    </row>
    <row r="327" spans="1:5" x14ac:dyDescent="0.25">
      <c r="A327">
        <v>8</v>
      </c>
      <c r="B327">
        <v>949</v>
      </c>
      <c r="C327">
        <f t="shared" si="110"/>
        <v>0.45329249617151607</v>
      </c>
      <c r="D327">
        <f t="shared" si="106"/>
        <v>2.9772662124272924</v>
      </c>
      <c r="E327" t="s">
        <v>10</v>
      </c>
    </row>
    <row r="328" spans="1:5" x14ac:dyDescent="0.25">
      <c r="A328">
        <v>9</v>
      </c>
      <c r="B328">
        <v>1209</v>
      </c>
      <c r="C328">
        <f t="shared" si="110"/>
        <v>0.27397260273972601</v>
      </c>
      <c r="D328">
        <f t="shared" si="106"/>
        <v>3.0824263008607717</v>
      </c>
      <c r="E328" t="s">
        <v>10</v>
      </c>
    </row>
    <row r="329" spans="1:5" x14ac:dyDescent="0.25">
      <c r="A329">
        <v>10</v>
      </c>
      <c r="B329">
        <v>1412</v>
      </c>
      <c r="C329">
        <f t="shared" si="110"/>
        <v>0.16790736145574855</v>
      </c>
      <c r="D329">
        <f t="shared" si="106"/>
        <v>3.1498346967157844</v>
      </c>
      <c r="E329" t="s">
        <v>10</v>
      </c>
    </row>
    <row r="330" spans="1:5" x14ac:dyDescent="0.25">
      <c r="A330">
        <v>11</v>
      </c>
      <c r="B330">
        <v>1784</v>
      </c>
      <c r="C330">
        <f t="shared" si="110"/>
        <v>0.26345609065155806</v>
      </c>
      <c r="D330">
        <f t="shared" si="106"/>
        <v>3.251394850040104</v>
      </c>
      <c r="E330" t="s">
        <v>10</v>
      </c>
    </row>
    <row r="331" spans="1:5" x14ac:dyDescent="0.25">
      <c r="A331">
        <v>12</v>
      </c>
      <c r="B331">
        <v>2281</v>
      </c>
      <c r="C331">
        <f t="shared" si="110"/>
        <v>0.27858744394618834</v>
      </c>
      <c r="D331">
        <f t="shared" si="106"/>
        <v>3.3581252852766479</v>
      </c>
      <c r="E331" t="s">
        <v>10</v>
      </c>
    </row>
    <row r="332" spans="1:5" x14ac:dyDescent="0.25">
      <c r="A332">
        <v>13</v>
      </c>
      <c r="B332">
        <v>2876</v>
      </c>
      <c r="C332">
        <f t="shared" si="110"/>
        <v>0.26085050416483996</v>
      </c>
      <c r="D332">
        <f t="shared" si="106"/>
        <v>3.4587888817108445</v>
      </c>
      <c r="E332" t="s">
        <v>10</v>
      </c>
    </row>
    <row r="333" spans="1:5" x14ac:dyDescent="0.25">
      <c r="A333">
        <v>14</v>
      </c>
      <c r="B333">
        <v>3661</v>
      </c>
      <c r="C333">
        <f t="shared" si="110"/>
        <v>0.27294853963838667</v>
      </c>
      <c r="D333">
        <f t="shared" si="106"/>
        <v>3.5635997288815306</v>
      </c>
      <c r="E333" t="s">
        <v>10</v>
      </c>
    </row>
    <row r="334" spans="1:5" x14ac:dyDescent="0.25">
      <c r="A334">
        <v>15</v>
      </c>
      <c r="B334">
        <v>4499</v>
      </c>
      <c r="C334">
        <f t="shared" si="110"/>
        <v>0.22889920786670309</v>
      </c>
      <c r="D334">
        <f t="shared" si="106"/>
        <v>3.6531159931655663</v>
      </c>
      <c r="E334" t="s">
        <v>10</v>
      </c>
    </row>
    <row r="335" spans="1:5" x14ac:dyDescent="0.25">
      <c r="A335">
        <v>16</v>
      </c>
      <c r="B335">
        <v>5423</v>
      </c>
      <c r="C335">
        <f t="shared" si="110"/>
        <v>0.20537897310513448</v>
      </c>
      <c r="D335">
        <f t="shared" si="106"/>
        <v>3.7342396044354547</v>
      </c>
      <c r="E335" t="s">
        <v>10</v>
      </c>
    </row>
    <row r="336" spans="1:5" x14ac:dyDescent="0.25">
      <c r="A336">
        <v>17</v>
      </c>
      <c r="B336">
        <v>6633</v>
      </c>
      <c r="C336">
        <f t="shared" si="110"/>
        <v>0.2231237322515213</v>
      </c>
      <c r="D336">
        <f t="shared" si="106"/>
        <v>3.8217099972983757</v>
      </c>
      <c r="E336" t="s">
        <v>10</v>
      </c>
    </row>
    <row r="337" spans="1:10" x14ac:dyDescent="0.25">
      <c r="A337">
        <v>18</v>
      </c>
      <c r="B337">
        <v>7730</v>
      </c>
      <c r="C337">
        <f t="shared" si="110"/>
        <v>0.1653851952359415</v>
      </c>
      <c r="D337">
        <f t="shared" si="106"/>
        <v>3.888179493918325</v>
      </c>
      <c r="E337" t="s">
        <v>10</v>
      </c>
    </row>
    <row r="338" spans="1:10" x14ac:dyDescent="0.25">
      <c r="A338">
        <v>19</v>
      </c>
      <c r="B338">
        <v>9134</v>
      </c>
      <c r="C338">
        <f t="shared" si="110"/>
        <v>0.1816300129366106</v>
      </c>
      <c r="D338">
        <f t="shared" si="106"/>
        <v>3.9606610072709816</v>
      </c>
      <c r="E338" t="s">
        <v>10</v>
      </c>
    </row>
    <row r="339" spans="1:10" x14ac:dyDescent="0.25">
      <c r="A339">
        <v>20</v>
      </c>
      <c r="B339">
        <v>10995</v>
      </c>
      <c r="C339">
        <f t="shared" si="110"/>
        <v>0.20374425224436171</v>
      </c>
      <c r="D339">
        <f t="shared" si="106"/>
        <v>4.0411952336968087</v>
      </c>
      <c r="E339" t="s">
        <v>10</v>
      </c>
    </row>
    <row r="340" spans="1:10" x14ac:dyDescent="0.25">
      <c r="A340">
        <v>21</v>
      </c>
      <c r="B340">
        <v>12612</v>
      </c>
      <c r="C340">
        <f t="shared" si="110"/>
        <v>0.14706684856753069</v>
      </c>
      <c r="D340">
        <f t="shared" si="106"/>
        <v>4.1007839620758668</v>
      </c>
      <c r="E340" t="s">
        <v>10</v>
      </c>
    </row>
    <row r="341" spans="1:10" x14ac:dyDescent="0.25">
      <c r="A341">
        <v>22</v>
      </c>
      <c r="B341">
        <v>14459</v>
      </c>
      <c r="C341">
        <f t="shared" si="110"/>
        <v>0.14644782746590548</v>
      </c>
      <c r="D341">
        <f t="shared" si="106"/>
        <v>4.1601382577234016</v>
      </c>
      <c r="E341" t="s">
        <v>10</v>
      </c>
    </row>
    <row r="342" spans="1:10" x14ac:dyDescent="0.25">
      <c r="A342">
        <v>1</v>
      </c>
      <c r="B342" s="11">
        <v>111</v>
      </c>
      <c r="C342">
        <v>0</v>
      </c>
      <c r="D342">
        <f t="shared" si="106"/>
        <v>2.0453229787866571</v>
      </c>
      <c r="E342" t="s">
        <v>65</v>
      </c>
      <c r="F342" s="1">
        <v>43881</v>
      </c>
      <c r="J342">
        <v>0</v>
      </c>
    </row>
    <row r="343" spans="1:10" x14ac:dyDescent="0.25">
      <c r="A343">
        <v>2</v>
      </c>
      <c r="B343" s="11">
        <v>209</v>
      </c>
      <c r="C343">
        <f t="shared" si="110"/>
        <v>0.88288288288288286</v>
      </c>
      <c r="D343">
        <f t="shared" si="106"/>
        <v>2.3201462861110538</v>
      </c>
      <c r="E343" t="s">
        <v>65</v>
      </c>
      <c r="F343" s="1">
        <v>43882</v>
      </c>
      <c r="J343">
        <f t="shared" ref="J343:J394" si="127">B343-B342</f>
        <v>98</v>
      </c>
    </row>
    <row r="344" spans="1:10" x14ac:dyDescent="0.25">
      <c r="A344">
        <v>3</v>
      </c>
      <c r="B344" s="11">
        <v>436</v>
      </c>
      <c r="C344">
        <f t="shared" ref="C344:C394" si="128">(B344-B343)/B343</f>
        <v>1.0861244019138756</v>
      </c>
      <c r="D344">
        <f t="shared" ref="D344:D394" si="129">LOG(B344,10)</f>
        <v>2.6394864892685859</v>
      </c>
      <c r="E344" t="s">
        <v>65</v>
      </c>
      <c r="F344" s="1">
        <v>43883</v>
      </c>
      <c r="J344">
        <f t="shared" si="127"/>
        <v>227</v>
      </c>
    </row>
    <row r="345" spans="1:10" x14ac:dyDescent="0.25">
      <c r="A345">
        <v>4</v>
      </c>
      <c r="B345" s="11">
        <v>602</v>
      </c>
      <c r="C345">
        <f t="shared" si="128"/>
        <v>0.38073394495412843</v>
      </c>
      <c r="D345">
        <f t="shared" si="129"/>
        <v>2.7795964912578244</v>
      </c>
      <c r="E345" t="s">
        <v>65</v>
      </c>
      <c r="F345" s="1">
        <v>43884</v>
      </c>
      <c r="J345">
        <f t="shared" si="127"/>
        <v>166</v>
      </c>
    </row>
    <row r="346" spans="1:10" x14ac:dyDescent="0.25">
      <c r="A346">
        <v>5</v>
      </c>
      <c r="B346" s="11">
        <v>833</v>
      </c>
      <c r="C346">
        <f t="shared" si="128"/>
        <v>0.38372093023255816</v>
      </c>
      <c r="D346">
        <f t="shared" si="129"/>
        <v>2.9206450014067875</v>
      </c>
      <c r="E346" t="s">
        <v>65</v>
      </c>
      <c r="F346" s="1">
        <v>43885</v>
      </c>
      <c r="J346">
        <f t="shared" si="127"/>
        <v>231</v>
      </c>
    </row>
    <row r="347" spans="1:10" x14ac:dyDescent="0.25">
      <c r="A347">
        <v>6</v>
      </c>
      <c r="B347" s="11">
        <v>977</v>
      </c>
      <c r="C347">
        <f t="shared" si="128"/>
        <v>0.17286914765906364</v>
      </c>
      <c r="D347">
        <f t="shared" si="129"/>
        <v>2.9898945637187726</v>
      </c>
      <c r="E347" t="s">
        <v>65</v>
      </c>
      <c r="F347" s="1">
        <v>43886</v>
      </c>
      <c r="J347">
        <f t="shared" si="127"/>
        <v>144</v>
      </c>
    </row>
    <row r="348" spans="1:10" x14ac:dyDescent="0.25">
      <c r="A348">
        <v>7</v>
      </c>
      <c r="B348" s="11">
        <v>1261</v>
      </c>
      <c r="C348">
        <f t="shared" si="128"/>
        <v>0.29068577277379731</v>
      </c>
      <c r="D348">
        <f t="shared" si="129"/>
        <v>3.1007150865730817</v>
      </c>
      <c r="E348" t="s">
        <v>65</v>
      </c>
      <c r="F348" s="1">
        <v>43887</v>
      </c>
      <c r="J348">
        <f t="shared" si="127"/>
        <v>284</v>
      </c>
    </row>
    <row r="349" spans="1:10" x14ac:dyDescent="0.25">
      <c r="A349">
        <v>8</v>
      </c>
      <c r="B349" s="11">
        <v>1766</v>
      </c>
      <c r="C349">
        <f t="shared" si="128"/>
        <v>0.40047581284694689</v>
      </c>
      <c r="D349">
        <f t="shared" si="129"/>
        <v>3.2469906992415494</v>
      </c>
      <c r="E349" t="s">
        <v>65</v>
      </c>
      <c r="F349" s="1">
        <v>43888</v>
      </c>
      <c r="J349">
        <f t="shared" si="127"/>
        <v>505</v>
      </c>
    </row>
    <row r="350" spans="1:10" x14ac:dyDescent="0.25">
      <c r="A350">
        <v>9</v>
      </c>
      <c r="B350" s="11">
        <v>2337</v>
      </c>
      <c r="C350">
        <f t="shared" si="128"/>
        <v>0.32332955832389582</v>
      </c>
      <c r="D350">
        <f t="shared" si="129"/>
        <v>3.3686587123922265</v>
      </c>
      <c r="E350" t="s">
        <v>65</v>
      </c>
      <c r="F350" s="1">
        <v>43889</v>
      </c>
      <c r="J350">
        <f t="shared" si="127"/>
        <v>571</v>
      </c>
    </row>
    <row r="351" spans="1:10" x14ac:dyDescent="0.25">
      <c r="A351">
        <v>10</v>
      </c>
      <c r="B351" s="11">
        <v>3150</v>
      </c>
      <c r="C351">
        <f t="shared" si="128"/>
        <v>0.34788189987163032</v>
      </c>
      <c r="D351">
        <f t="shared" si="129"/>
        <v>3.4983105537896</v>
      </c>
      <c r="E351" t="s">
        <v>65</v>
      </c>
      <c r="F351" s="1">
        <v>43890</v>
      </c>
      <c r="J351">
        <f t="shared" si="127"/>
        <v>813</v>
      </c>
    </row>
    <row r="352" spans="1:10" x14ac:dyDescent="0.25">
      <c r="A352">
        <v>11</v>
      </c>
      <c r="B352" s="11">
        <v>3776</v>
      </c>
      <c r="C352">
        <f t="shared" si="128"/>
        <v>0.19873015873015873</v>
      </c>
      <c r="D352">
        <f t="shared" si="129"/>
        <v>3.5770319856260309</v>
      </c>
      <c r="E352" t="s">
        <v>65</v>
      </c>
      <c r="F352" s="1">
        <v>43891</v>
      </c>
      <c r="J352">
        <f t="shared" si="127"/>
        <v>626</v>
      </c>
    </row>
    <row r="353" spans="1:10" x14ac:dyDescent="0.25">
      <c r="A353">
        <v>12</v>
      </c>
      <c r="B353" s="11">
        <v>4335</v>
      </c>
      <c r="C353">
        <f t="shared" si="128"/>
        <v>0.14804025423728814</v>
      </c>
      <c r="D353">
        <f t="shared" si="129"/>
        <v>3.6369891018122291</v>
      </c>
      <c r="E353" t="s">
        <v>65</v>
      </c>
      <c r="F353" s="1">
        <v>43892</v>
      </c>
      <c r="J353">
        <f t="shared" si="127"/>
        <v>559</v>
      </c>
    </row>
    <row r="354" spans="1:10" x14ac:dyDescent="0.25">
      <c r="A354">
        <v>13</v>
      </c>
      <c r="B354" s="11">
        <v>5186</v>
      </c>
      <c r="C354">
        <f t="shared" si="128"/>
        <v>0.19630911188004613</v>
      </c>
      <c r="D354">
        <f t="shared" si="129"/>
        <v>3.7148325124333326</v>
      </c>
      <c r="E354" t="s">
        <v>65</v>
      </c>
      <c r="F354" s="1">
        <v>43893</v>
      </c>
      <c r="J354">
        <f t="shared" si="127"/>
        <v>851</v>
      </c>
    </row>
    <row r="355" spans="1:10" x14ac:dyDescent="0.25">
      <c r="A355">
        <v>14</v>
      </c>
      <c r="B355" s="11">
        <v>5621</v>
      </c>
      <c r="C355">
        <f t="shared" si="128"/>
        <v>8.3879676050906279E-2</v>
      </c>
      <c r="D355">
        <f t="shared" si="129"/>
        <v>3.7498135852929373</v>
      </c>
      <c r="E355" t="s">
        <v>65</v>
      </c>
      <c r="F355" s="1">
        <v>43894</v>
      </c>
      <c r="J355">
        <f t="shared" si="127"/>
        <v>435</v>
      </c>
    </row>
    <row r="356" spans="1:10" x14ac:dyDescent="0.25">
      <c r="A356">
        <v>15</v>
      </c>
      <c r="B356" s="11">
        <v>6284</v>
      </c>
      <c r="C356">
        <f t="shared" si="128"/>
        <v>0.11795054260807686</v>
      </c>
      <c r="D356">
        <f t="shared" si="129"/>
        <v>3.7982361763679355</v>
      </c>
      <c r="E356" t="s">
        <v>65</v>
      </c>
      <c r="F356" s="1">
        <v>43895</v>
      </c>
      <c r="J356">
        <f t="shared" si="127"/>
        <v>663</v>
      </c>
    </row>
    <row r="357" spans="1:10" x14ac:dyDescent="0.25">
      <c r="A357">
        <v>16</v>
      </c>
      <c r="B357" s="11">
        <v>6593</v>
      </c>
      <c r="C357">
        <f t="shared" si="128"/>
        <v>4.9172501591343093E-2</v>
      </c>
      <c r="D357">
        <f t="shared" si="129"/>
        <v>3.8190830757437029</v>
      </c>
      <c r="E357" t="s">
        <v>65</v>
      </c>
      <c r="F357" s="1">
        <v>43896</v>
      </c>
      <c r="J357">
        <f t="shared" si="127"/>
        <v>309</v>
      </c>
    </row>
    <row r="358" spans="1:10" x14ac:dyDescent="0.25">
      <c r="A358">
        <v>17</v>
      </c>
      <c r="B358" s="11">
        <v>7041</v>
      </c>
      <c r="C358">
        <f t="shared" si="128"/>
        <v>6.7950856969513126E-2</v>
      </c>
      <c r="D358">
        <f t="shared" si="129"/>
        <v>3.8476343443182546</v>
      </c>
      <c r="E358" t="s">
        <v>65</v>
      </c>
      <c r="F358" s="1">
        <v>43897</v>
      </c>
      <c r="J358">
        <f t="shared" si="127"/>
        <v>448</v>
      </c>
    </row>
    <row r="359" spans="1:10" x14ac:dyDescent="0.25">
      <c r="A359">
        <v>18</v>
      </c>
      <c r="B359" s="11">
        <v>7313</v>
      </c>
      <c r="C359">
        <f t="shared" si="128"/>
        <v>3.8630876295980686E-2</v>
      </c>
      <c r="D359">
        <f t="shared" si="129"/>
        <v>3.8640955734242466</v>
      </c>
      <c r="E359" t="s">
        <v>65</v>
      </c>
      <c r="F359" s="1">
        <v>43898</v>
      </c>
      <c r="J359">
        <f t="shared" si="127"/>
        <v>272</v>
      </c>
    </row>
    <row r="360" spans="1:10" x14ac:dyDescent="0.25">
      <c r="A360">
        <v>19</v>
      </c>
      <c r="B360" s="11">
        <v>7478</v>
      </c>
      <c r="C360">
        <f t="shared" si="128"/>
        <v>2.2562559824969231E-2</v>
      </c>
      <c r="D360">
        <f t="shared" si="129"/>
        <v>3.8737854608182003</v>
      </c>
      <c r="E360" t="s">
        <v>65</v>
      </c>
      <c r="F360" s="1">
        <v>43899</v>
      </c>
      <c r="J360">
        <f t="shared" si="127"/>
        <v>165</v>
      </c>
    </row>
    <row r="361" spans="1:10" x14ac:dyDescent="0.25">
      <c r="A361">
        <v>20</v>
      </c>
      <c r="B361" s="11">
        <v>7513</v>
      </c>
      <c r="C361">
        <f t="shared" si="128"/>
        <v>4.6803958277614336E-3</v>
      </c>
      <c r="D361">
        <f t="shared" si="129"/>
        <v>3.8758133888397568</v>
      </c>
      <c r="E361" t="s">
        <v>65</v>
      </c>
      <c r="F361" s="1">
        <v>43900</v>
      </c>
      <c r="J361">
        <f t="shared" si="127"/>
        <v>35</v>
      </c>
    </row>
    <row r="362" spans="1:10" x14ac:dyDescent="0.25">
      <c r="A362">
        <v>21</v>
      </c>
      <c r="B362" s="11">
        <v>7755</v>
      </c>
      <c r="C362">
        <f t="shared" si="128"/>
        <v>3.2210834553440704E-2</v>
      </c>
      <c r="D362">
        <f t="shared" si="129"/>
        <v>3.8895818021496233</v>
      </c>
      <c r="E362" t="s">
        <v>65</v>
      </c>
      <c r="F362" s="1">
        <v>43901</v>
      </c>
      <c r="J362">
        <f t="shared" si="127"/>
        <v>242</v>
      </c>
    </row>
    <row r="363" spans="1:10" x14ac:dyDescent="0.25">
      <c r="A363">
        <v>22</v>
      </c>
      <c r="B363" s="11">
        <v>7869</v>
      </c>
      <c r="C363">
        <f t="shared" si="128"/>
        <v>1.4700193423597678E-2</v>
      </c>
      <c r="D363">
        <f t="shared" si="129"/>
        <v>3.8959195453100155</v>
      </c>
      <c r="E363" t="s">
        <v>65</v>
      </c>
      <c r="F363" s="1">
        <v>43902</v>
      </c>
      <c r="J363">
        <f t="shared" si="127"/>
        <v>114</v>
      </c>
    </row>
    <row r="364" spans="1:10" x14ac:dyDescent="0.25">
      <c r="A364">
        <v>23</v>
      </c>
      <c r="B364" s="11">
        <v>7979</v>
      </c>
      <c r="C364">
        <f t="shared" si="128"/>
        <v>1.3978904562206126E-2</v>
      </c>
      <c r="D364">
        <f t="shared" si="129"/>
        <v>3.9019484650730836</v>
      </c>
      <c r="E364" t="s">
        <v>65</v>
      </c>
      <c r="F364" s="1">
        <v>43903</v>
      </c>
      <c r="J364">
        <f t="shared" si="127"/>
        <v>110</v>
      </c>
    </row>
    <row r="365" spans="1:10" x14ac:dyDescent="0.25">
      <c r="A365">
        <v>24</v>
      </c>
      <c r="B365" s="11">
        <v>8086</v>
      </c>
      <c r="C365">
        <f t="shared" si="128"/>
        <v>1.3410201779671638E-2</v>
      </c>
      <c r="D365">
        <f t="shared" si="129"/>
        <v>3.9077337369976552</v>
      </c>
      <c r="E365" t="s">
        <v>65</v>
      </c>
      <c r="F365" s="1">
        <v>43904</v>
      </c>
      <c r="J365">
        <f t="shared" si="127"/>
        <v>107</v>
      </c>
    </row>
    <row r="366" spans="1:10" x14ac:dyDescent="0.25">
      <c r="A366">
        <v>25</v>
      </c>
      <c r="B366" s="11">
        <v>8162</v>
      </c>
      <c r="C366">
        <f t="shared" si="128"/>
        <v>9.3989611674499141E-3</v>
      </c>
      <c r="D366">
        <f t="shared" si="129"/>
        <v>3.9117965904372514</v>
      </c>
      <c r="E366" t="s">
        <v>65</v>
      </c>
      <c r="F366" s="1">
        <v>43905</v>
      </c>
      <c r="J366">
        <f t="shared" si="127"/>
        <v>76</v>
      </c>
    </row>
    <row r="367" spans="1:10" x14ac:dyDescent="0.25">
      <c r="A367">
        <v>26</v>
      </c>
      <c r="B367" s="11">
        <v>8236</v>
      </c>
      <c r="C367">
        <f t="shared" si="128"/>
        <v>9.0664052928203873E-3</v>
      </c>
      <c r="D367">
        <f t="shared" si="129"/>
        <v>3.9157163379459932</v>
      </c>
      <c r="E367" t="s">
        <v>65</v>
      </c>
      <c r="F367" s="1">
        <v>43906</v>
      </c>
      <c r="J367">
        <f t="shared" si="127"/>
        <v>74</v>
      </c>
    </row>
    <row r="368" spans="1:10" x14ac:dyDescent="0.25">
      <c r="A368">
        <v>27</v>
      </c>
      <c r="B368" s="11">
        <v>8320</v>
      </c>
      <c r="C368">
        <f t="shared" si="128"/>
        <v>1.0199125789218067E-2</v>
      </c>
      <c r="D368">
        <f t="shared" si="129"/>
        <v>3.9201233262907231</v>
      </c>
      <c r="E368" t="s">
        <v>65</v>
      </c>
      <c r="F368" s="1">
        <v>43907</v>
      </c>
      <c r="J368">
        <f t="shared" si="127"/>
        <v>84</v>
      </c>
    </row>
    <row r="369" spans="1:10" x14ac:dyDescent="0.25">
      <c r="A369">
        <v>28</v>
      </c>
      <c r="B369" s="11">
        <v>8413</v>
      </c>
      <c r="C369">
        <f t="shared" si="128"/>
        <v>1.1177884615384616E-2</v>
      </c>
      <c r="D369">
        <f t="shared" si="129"/>
        <v>3.9249508889156104</v>
      </c>
      <c r="E369" t="s">
        <v>65</v>
      </c>
      <c r="F369" s="1">
        <v>43908</v>
      </c>
      <c r="J369">
        <f t="shared" si="127"/>
        <v>93</v>
      </c>
    </row>
    <row r="370" spans="1:10" x14ac:dyDescent="0.25">
      <c r="A370">
        <v>29</v>
      </c>
      <c r="B370" s="11">
        <v>8565</v>
      </c>
      <c r="C370">
        <f t="shared" si="128"/>
        <v>1.8067276833472007E-2</v>
      </c>
      <c r="D370">
        <f t="shared" si="129"/>
        <v>3.9327273673015291</v>
      </c>
      <c r="E370" t="s">
        <v>65</v>
      </c>
      <c r="F370" s="1">
        <v>43909</v>
      </c>
      <c r="J370">
        <f t="shared" si="127"/>
        <v>152</v>
      </c>
    </row>
    <row r="371" spans="1:10" x14ac:dyDescent="0.25">
      <c r="A371">
        <v>30</v>
      </c>
      <c r="B371" s="11">
        <v>8652</v>
      </c>
      <c r="C371">
        <f t="shared" si="128"/>
        <v>1.0157618213660246E-2</v>
      </c>
      <c r="D371">
        <f t="shared" si="129"/>
        <v>3.9371165107670536</v>
      </c>
      <c r="E371" t="s">
        <v>65</v>
      </c>
      <c r="F371" s="1">
        <v>43910</v>
      </c>
      <c r="J371">
        <f t="shared" si="127"/>
        <v>87</v>
      </c>
    </row>
    <row r="372" spans="1:10" x14ac:dyDescent="0.25">
      <c r="A372">
        <v>31</v>
      </c>
      <c r="B372" s="11">
        <v>8799</v>
      </c>
      <c r="C372">
        <f t="shared" si="128"/>
        <v>1.6990291262135922E-2</v>
      </c>
      <c r="D372">
        <f t="shared" si="129"/>
        <v>3.9444333177002142</v>
      </c>
      <c r="E372" t="s">
        <v>65</v>
      </c>
      <c r="F372" s="1">
        <v>43911</v>
      </c>
      <c r="J372">
        <f t="shared" si="127"/>
        <v>147</v>
      </c>
    </row>
    <row r="373" spans="1:10" x14ac:dyDescent="0.25">
      <c r="A373">
        <v>32</v>
      </c>
      <c r="B373" s="11">
        <v>8897</v>
      </c>
      <c r="C373">
        <f t="shared" si="128"/>
        <v>1.1137629276054098E-2</v>
      </c>
      <c r="D373">
        <f t="shared" si="129"/>
        <v>3.9492435905682646</v>
      </c>
      <c r="E373" t="s">
        <v>65</v>
      </c>
      <c r="F373" s="1">
        <v>43912</v>
      </c>
      <c r="J373">
        <f t="shared" si="127"/>
        <v>98</v>
      </c>
    </row>
    <row r="374" spans="1:10" x14ac:dyDescent="0.25">
      <c r="A374">
        <v>33</v>
      </c>
      <c r="B374" s="11">
        <v>8961</v>
      </c>
      <c r="C374">
        <f t="shared" si="128"/>
        <v>7.1934359896594358E-3</v>
      </c>
      <c r="D374">
        <f t="shared" si="129"/>
        <v>3.9523564773237903</v>
      </c>
      <c r="E374" t="s">
        <v>65</v>
      </c>
      <c r="F374" s="1">
        <v>43913</v>
      </c>
      <c r="J374">
        <f t="shared" si="127"/>
        <v>64</v>
      </c>
    </row>
    <row r="375" spans="1:10" x14ac:dyDescent="0.25">
      <c r="A375">
        <v>34</v>
      </c>
      <c r="B375" s="11">
        <v>9037</v>
      </c>
      <c r="C375">
        <f t="shared" si="128"/>
        <v>8.481196295056356E-3</v>
      </c>
      <c r="D375">
        <f t="shared" si="129"/>
        <v>3.9560242822806764</v>
      </c>
      <c r="E375" t="s">
        <v>65</v>
      </c>
      <c r="F375" s="1">
        <v>43914</v>
      </c>
      <c r="J375">
        <f t="shared" si="127"/>
        <v>76</v>
      </c>
    </row>
    <row r="376" spans="1:10" x14ac:dyDescent="0.25">
      <c r="A376">
        <v>35</v>
      </c>
      <c r="B376" s="11">
        <v>9137</v>
      </c>
      <c r="C376">
        <f t="shared" si="128"/>
        <v>1.1065619121389841E-2</v>
      </c>
      <c r="D376">
        <f t="shared" si="129"/>
        <v>3.9608036249117697</v>
      </c>
      <c r="E376" t="s">
        <v>65</v>
      </c>
      <c r="F376" s="1">
        <v>43915</v>
      </c>
      <c r="J376">
        <f t="shared" si="127"/>
        <v>100</v>
      </c>
    </row>
    <row r="377" spans="1:10" x14ac:dyDescent="0.25">
      <c r="A377">
        <v>36</v>
      </c>
      <c r="B377" s="11">
        <v>9241</v>
      </c>
      <c r="C377">
        <f t="shared" si="128"/>
        <v>1.1382291780671993E-2</v>
      </c>
      <c r="D377">
        <f t="shared" si="129"/>
        <v>3.9657189702442204</v>
      </c>
      <c r="E377" t="s">
        <v>65</v>
      </c>
      <c r="F377" s="1">
        <v>43916</v>
      </c>
      <c r="J377">
        <f t="shared" si="127"/>
        <v>104</v>
      </c>
    </row>
    <row r="378" spans="1:10" x14ac:dyDescent="0.25">
      <c r="A378">
        <v>37</v>
      </c>
      <c r="B378" s="11">
        <v>9332</v>
      </c>
      <c r="C378">
        <f t="shared" si="128"/>
        <v>9.8474191104858787E-3</v>
      </c>
      <c r="D378">
        <f t="shared" si="129"/>
        <v>3.9699747301217148</v>
      </c>
      <c r="E378" t="s">
        <v>65</v>
      </c>
      <c r="F378" s="1">
        <v>43917</v>
      </c>
      <c r="J378">
        <f t="shared" si="127"/>
        <v>91</v>
      </c>
    </row>
    <row r="379" spans="1:10" x14ac:dyDescent="0.25">
      <c r="A379">
        <v>38</v>
      </c>
      <c r="B379" s="11">
        <v>9478</v>
      </c>
      <c r="C379">
        <f t="shared" si="128"/>
        <v>1.5645092156022288E-2</v>
      </c>
      <c r="D379">
        <f t="shared" si="129"/>
        <v>3.9767167043633815</v>
      </c>
      <c r="E379" t="s">
        <v>65</v>
      </c>
      <c r="F379" s="1">
        <v>43918</v>
      </c>
      <c r="J379">
        <f t="shared" si="127"/>
        <v>146</v>
      </c>
    </row>
    <row r="380" spans="1:10" x14ac:dyDescent="0.25">
      <c r="A380">
        <v>39</v>
      </c>
      <c r="B380" s="11">
        <v>9583</v>
      </c>
      <c r="C380">
        <f t="shared" si="128"/>
        <v>1.1078286558345642E-2</v>
      </c>
      <c r="D380">
        <f t="shared" si="129"/>
        <v>3.9815014881482469</v>
      </c>
      <c r="E380" t="s">
        <v>65</v>
      </c>
      <c r="F380" s="1">
        <v>43919</v>
      </c>
      <c r="J380">
        <f t="shared" si="127"/>
        <v>105</v>
      </c>
    </row>
    <row r="381" spans="1:10" x14ac:dyDescent="0.25">
      <c r="A381">
        <v>40</v>
      </c>
      <c r="B381" s="11">
        <v>9661</v>
      </c>
      <c r="C381">
        <f t="shared" si="128"/>
        <v>8.1394135448189502E-3</v>
      </c>
      <c r="D381">
        <f t="shared" si="129"/>
        <v>3.9850220821095346</v>
      </c>
      <c r="E381" t="s">
        <v>65</v>
      </c>
      <c r="F381" s="1">
        <v>43920</v>
      </c>
      <c r="J381">
        <f t="shared" si="127"/>
        <v>78</v>
      </c>
    </row>
    <row r="382" spans="1:10" x14ac:dyDescent="0.25">
      <c r="A382">
        <v>41</v>
      </c>
      <c r="B382" s="11">
        <v>9786</v>
      </c>
      <c r="C382">
        <f t="shared" si="128"/>
        <v>1.2938619190559983E-2</v>
      </c>
      <c r="D382">
        <f t="shared" si="129"/>
        <v>3.9906052114239192</v>
      </c>
      <c r="E382" t="s">
        <v>65</v>
      </c>
      <c r="F382" s="1">
        <v>43921</v>
      </c>
      <c r="J382">
        <f t="shared" si="127"/>
        <v>125</v>
      </c>
    </row>
    <row r="383" spans="1:10" x14ac:dyDescent="0.25">
      <c r="A383">
        <v>42</v>
      </c>
      <c r="B383" s="11">
        <v>9887</v>
      </c>
      <c r="C383">
        <f t="shared" si="128"/>
        <v>1.032086654404251E-2</v>
      </c>
      <c r="D383">
        <f t="shared" si="129"/>
        <v>3.9950645341561413</v>
      </c>
      <c r="E383" t="s">
        <v>65</v>
      </c>
      <c r="F383" s="1">
        <v>43922</v>
      </c>
      <c r="J383">
        <f t="shared" si="127"/>
        <v>101</v>
      </c>
    </row>
    <row r="384" spans="1:10" x14ac:dyDescent="0.25">
      <c r="A384">
        <v>43</v>
      </c>
      <c r="B384" s="11">
        <v>9976</v>
      </c>
      <c r="C384">
        <f t="shared" si="128"/>
        <v>9.0017194295539602E-3</v>
      </c>
      <c r="D384">
        <f t="shared" si="129"/>
        <v>3.998956440470486</v>
      </c>
      <c r="E384" t="s">
        <v>65</v>
      </c>
      <c r="F384" s="1">
        <v>43923</v>
      </c>
      <c r="J384">
        <f t="shared" si="127"/>
        <v>89</v>
      </c>
    </row>
    <row r="385" spans="1:10" x14ac:dyDescent="0.25">
      <c r="A385">
        <v>44</v>
      </c>
      <c r="B385" s="11">
        <v>10062</v>
      </c>
      <c r="C385">
        <f t="shared" si="128"/>
        <v>8.6206896551724137E-3</v>
      </c>
      <c r="D385">
        <f t="shared" si="129"/>
        <v>4.0026843129897287</v>
      </c>
      <c r="E385" t="s">
        <v>65</v>
      </c>
      <c r="F385" s="1">
        <v>43924</v>
      </c>
      <c r="J385">
        <f t="shared" si="127"/>
        <v>86</v>
      </c>
    </row>
    <row r="386" spans="1:10" x14ac:dyDescent="0.25">
      <c r="A386">
        <v>45</v>
      </c>
      <c r="B386" s="11">
        <v>10156</v>
      </c>
      <c r="C386">
        <f t="shared" si="128"/>
        <v>9.3420791095209701E-3</v>
      </c>
      <c r="D386">
        <f t="shared" si="129"/>
        <v>4.0067226922016834</v>
      </c>
      <c r="E386" t="s">
        <v>65</v>
      </c>
      <c r="F386" s="1">
        <v>43925</v>
      </c>
      <c r="J386">
        <f t="shared" si="127"/>
        <v>94</v>
      </c>
    </row>
    <row r="387" spans="1:10" x14ac:dyDescent="0.25">
      <c r="A387">
        <v>46</v>
      </c>
      <c r="B387" s="11">
        <v>10237</v>
      </c>
      <c r="C387">
        <f t="shared" si="128"/>
        <v>7.9755809373769204E-3</v>
      </c>
      <c r="D387">
        <f t="shared" si="129"/>
        <v>4.010172703286778</v>
      </c>
      <c r="E387" t="s">
        <v>65</v>
      </c>
      <c r="F387" s="1">
        <v>43926</v>
      </c>
      <c r="J387">
        <f t="shared" si="127"/>
        <v>81</v>
      </c>
    </row>
    <row r="388" spans="1:10" x14ac:dyDescent="0.25">
      <c r="A388">
        <v>47</v>
      </c>
      <c r="B388" s="11">
        <v>10284</v>
      </c>
      <c r="C388">
        <f t="shared" si="128"/>
        <v>4.5911888248510307E-3</v>
      </c>
      <c r="D388">
        <f t="shared" si="129"/>
        <v>4.0121620679708228</v>
      </c>
      <c r="E388" t="s">
        <v>65</v>
      </c>
      <c r="F388" s="1">
        <v>43927</v>
      </c>
      <c r="J388">
        <f t="shared" si="127"/>
        <v>47</v>
      </c>
    </row>
    <row r="389" spans="1:10" x14ac:dyDescent="0.25">
      <c r="A389">
        <v>48</v>
      </c>
      <c r="B389" s="11">
        <v>10331</v>
      </c>
      <c r="C389">
        <f t="shared" si="128"/>
        <v>4.5702061454686894E-3</v>
      </c>
      <c r="D389">
        <f t="shared" si="129"/>
        <v>4.014142361545006</v>
      </c>
      <c r="E389" t="s">
        <v>65</v>
      </c>
      <c r="F389" s="1">
        <v>43928</v>
      </c>
      <c r="J389">
        <f t="shared" si="127"/>
        <v>47</v>
      </c>
    </row>
    <row r="390" spans="1:10" x14ac:dyDescent="0.25">
      <c r="A390">
        <v>49</v>
      </c>
      <c r="B390" s="11">
        <v>10384</v>
      </c>
      <c r="C390">
        <f t="shared" si="128"/>
        <v>5.1301906882199209E-3</v>
      </c>
      <c r="D390">
        <f t="shared" si="129"/>
        <v>4.0163646794562933</v>
      </c>
      <c r="E390" t="s">
        <v>65</v>
      </c>
      <c r="F390" s="1">
        <v>43929</v>
      </c>
      <c r="J390">
        <f t="shared" si="127"/>
        <v>53</v>
      </c>
    </row>
    <row r="391" spans="1:10" x14ac:dyDescent="0.25">
      <c r="A391">
        <v>50</v>
      </c>
      <c r="B391" s="11">
        <v>10423</v>
      </c>
      <c r="C391">
        <f t="shared" si="128"/>
        <v>3.7557781201848998E-3</v>
      </c>
      <c r="D391">
        <f t="shared" si="129"/>
        <v>4.0179927377664324</v>
      </c>
      <c r="E391" t="s">
        <v>65</v>
      </c>
      <c r="F391" s="1">
        <v>43930</v>
      </c>
      <c r="J391">
        <f t="shared" si="127"/>
        <v>39</v>
      </c>
    </row>
    <row r="392" spans="1:10" x14ac:dyDescent="0.25">
      <c r="A392">
        <v>51</v>
      </c>
      <c r="B392" s="11">
        <v>10450</v>
      </c>
      <c r="C392">
        <f t="shared" si="128"/>
        <v>2.590425021586875E-3</v>
      </c>
      <c r="D392">
        <f t="shared" si="129"/>
        <v>4.019116290447073</v>
      </c>
      <c r="E392" t="s">
        <v>65</v>
      </c>
      <c r="F392" s="1">
        <v>43931</v>
      </c>
      <c r="J392">
        <f t="shared" si="127"/>
        <v>27</v>
      </c>
    </row>
    <row r="393" spans="1:10" x14ac:dyDescent="0.25">
      <c r="A393">
        <v>52</v>
      </c>
      <c r="B393" s="11">
        <v>10480</v>
      </c>
      <c r="C393">
        <f t="shared" si="128"/>
        <v>2.8708133971291866E-3</v>
      </c>
      <c r="D393">
        <f t="shared" si="129"/>
        <v>4.0203612826477073</v>
      </c>
      <c r="E393" t="s">
        <v>65</v>
      </c>
      <c r="F393" s="1">
        <v>43932</v>
      </c>
      <c r="J393">
        <f t="shared" si="127"/>
        <v>30</v>
      </c>
    </row>
    <row r="394" spans="1:10" x14ac:dyDescent="0.25">
      <c r="A394">
        <v>53</v>
      </c>
      <c r="B394" s="11">
        <v>10512</v>
      </c>
      <c r="C394">
        <f t="shared" si="128"/>
        <v>3.0534351145038168E-3</v>
      </c>
      <c r="D394">
        <f t="shared" si="129"/>
        <v>4.0216853522157052</v>
      </c>
      <c r="E394" t="s">
        <v>65</v>
      </c>
      <c r="F394" s="1">
        <v>43933</v>
      </c>
      <c r="J394">
        <f t="shared" si="127"/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4A35-E293-489D-8704-053092DFF779}">
  <dimension ref="A1:J226"/>
  <sheetViews>
    <sheetView topLeftCell="A25" workbookViewId="0">
      <selection activeCell="J15" sqref="J15"/>
    </sheetView>
  </sheetViews>
  <sheetFormatPr defaultRowHeight="15" x14ac:dyDescent="0.25"/>
  <cols>
    <col min="6" max="6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  <c r="J1" t="s">
        <v>64</v>
      </c>
    </row>
    <row r="2" spans="1:10" x14ac:dyDescent="0.25">
      <c r="A2">
        <v>1</v>
      </c>
      <c r="B2">
        <v>3089</v>
      </c>
      <c r="C2">
        <v>0</v>
      </c>
      <c r="D2">
        <f t="shared" ref="D2:D18" si="0">LOG(B2,10)</f>
        <v>3.4898179083014504</v>
      </c>
      <c r="E2" t="s">
        <v>4</v>
      </c>
      <c r="F2" s="1">
        <v>43894</v>
      </c>
      <c r="G2">
        <v>107</v>
      </c>
      <c r="H2">
        <f t="shared" ref="H2:H35" si="1">B2-I2-G2</f>
        <v>276</v>
      </c>
      <c r="I2">
        <v>2706</v>
      </c>
      <c r="J2" t="e">
        <f>B2-#REF!</f>
        <v>#REF!</v>
      </c>
    </row>
    <row r="3" spans="1:10" x14ac:dyDescent="0.25">
      <c r="A3">
        <v>2</v>
      </c>
      <c r="B3">
        <v>3858</v>
      </c>
      <c r="C3">
        <f t="shared" ref="C3:C56" si="2">(B3-B2)/B2</f>
        <v>0.24894787957267725</v>
      </c>
      <c r="D3">
        <f t="shared" si="0"/>
        <v>3.5863622233078649</v>
      </c>
      <c r="E3" t="s">
        <v>4</v>
      </c>
      <c r="F3" s="1">
        <v>43895</v>
      </c>
      <c r="G3">
        <v>148</v>
      </c>
      <c r="H3">
        <f t="shared" si="1"/>
        <v>414</v>
      </c>
      <c r="I3">
        <v>3296</v>
      </c>
      <c r="J3">
        <f t="shared" ref="J3:J58" si="3">B3-B2</f>
        <v>769</v>
      </c>
    </row>
    <row r="4" spans="1:10" x14ac:dyDescent="0.25">
      <c r="A4">
        <v>3</v>
      </c>
      <c r="B4">
        <v>4636</v>
      </c>
      <c r="C4">
        <f t="shared" si="2"/>
        <v>0.20165889061689996</v>
      </c>
      <c r="D4">
        <f t="shared" si="0"/>
        <v>3.6661434272915576</v>
      </c>
      <c r="E4" t="s">
        <v>4</v>
      </c>
      <c r="F4" s="1">
        <v>43896</v>
      </c>
      <c r="G4">
        <v>197</v>
      </c>
      <c r="H4">
        <f t="shared" si="1"/>
        <v>523</v>
      </c>
      <c r="I4">
        <v>3916</v>
      </c>
      <c r="J4">
        <f t="shared" si="3"/>
        <v>778</v>
      </c>
    </row>
    <row r="5" spans="1:10" x14ac:dyDescent="0.25">
      <c r="A5">
        <v>4</v>
      </c>
      <c r="B5">
        <v>5883</v>
      </c>
      <c r="C5">
        <f t="shared" si="2"/>
        <v>0.26898188093183778</v>
      </c>
      <c r="D5">
        <f t="shared" si="0"/>
        <v>3.7695988483874459</v>
      </c>
      <c r="E5" t="s">
        <v>4</v>
      </c>
      <c r="F5" s="1">
        <v>43897</v>
      </c>
      <c r="G5">
        <v>233</v>
      </c>
      <c r="H5">
        <f t="shared" si="1"/>
        <v>589</v>
      </c>
      <c r="I5">
        <v>5061</v>
      </c>
      <c r="J5">
        <f t="shared" si="3"/>
        <v>1247</v>
      </c>
    </row>
    <row r="6" spans="1:10" x14ac:dyDescent="0.25">
      <c r="A6">
        <v>5</v>
      </c>
      <c r="B6">
        <v>7375</v>
      </c>
      <c r="C6">
        <f t="shared" si="2"/>
        <v>0.25361210266870643</v>
      </c>
      <c r="D6">
        <f t="shared" si="0"/>
        <v>3.8677620246502005</v>
      </c>
      <c r="E6" t="s">
        <v>4</v>
      </c>
      <c r="F6" s="1">
        <v>43898</v>
      </c>
      <c r="G6">
        <v>366</v>
      </c>
      <c r="H6">
        <f t="shared" si="1"/>
        <v>622</v>
      </c>
      <c r="I6">
        <v>6387</v>
      </c>
      <c r="J6">
        <f t="shared" si="3"/>
        <v>1492</v>
      </c>
    </row>
    <row r="7" spans="1:10" x14ac:dyDescent="0.25">
      <c r="A7">
        <v>6</v>
      </c>
      <c r="B7">
        <v>9172</v>
      </c>
      <c r="C7">
        <f t="shared" si="2"/>
        <v>0.24366101694915254</v>
      </c>
      <c r="D7">
        <f t="shared" si="0"/>
        <v>3.9624640460579013</v>
      </c>
      <c r="E7" t="s">
        <v>4</v>
      </c>
      <c r="F7" s="1">
        <v>43899</v>
      </c>
      <c r="G7">
        <v>463</v>
      </c>
      <c r="H7">
        <f t="shared" si="1"/>
        <v>724</v>
      </c>
      <c r="I7">
        <v>7985</v>
      </c>
      <c r="J7">
        <f t="shared" si="3"/>
        <v>1797</v>
      </c>
    </row>
    <row r="8" spans="1:10" x14ac:dyDescent="0.25">
      <c r="A8">
        <v>7</v>
      </c>
      <c r="B8">
        <v>10149</v>
      </c>
      <c r="C8">
        <f t="shared" si="2"/>
        <v>0.10651984300043611</v>
      </c>
      <c r="D8">
        <f t="shared" si="0"/>
        <v>4.0064232525076431</v>
      </c>
      <c r="E8" t="s">
        <v>4</v>
      </c>
      <c r="F8" s="1">
        <v>43900</v>
      </c>
      <c r="G8">
        <v>631</v>
      </c>
      <c r="H8">
        <f t="shared" si="1"/>
        <v>1004</v>
      </c>
      <c r="I8">
        <v>8514</v>
      </c>
      <c r="J8">
        <f t="shared" si="3"/>
        <v>977</v>
      </c>
    </row>
    <row r="9" spans="1:10" x14ac:dyDescent="0.25">
      <c r="A9">
        <v>8</v>
      </c>
      <c r="B9">
        <v>12462</v>
      </c>
      <c r="C9">
        <f t="shared" si="2"/>
        <v>0.22790422701744015</v>
      </c>
      <c r="D9">
        <f t="shared" si="0"/>
        <v>4.0955877469187421</v>
      </c>
      <c r="E9" t="s">
        <v>4</v>
      </c>
      <c r="F9" s="1">
        <v>43901</v>
      </c>
      <c r="G9">
        <v>827</v>
      </c>
      <c r="H9">
        <f t="shared" si="1"/>
        <v>1045</v>
      </c>
      <c r="I9">
        <v>10590</v>
      </c>
      <c r="J9">
        <f t="shared" si="3"/>
        <v>2313</v>
      </c>
    </row>
    <row r="10" spans="1:10" x14ac:dyDescent="0.25">
      <c r="A10">
        <v>9</v>
      </c>
      <c r="B10">
        <v>15113</v>
      </c>
      <c r="C10">
        <f t="shared" si="2"/>
        <v>0.21272668913497031</v>
      </c>
      <c r="D10">
        <f t="shared" si="0"/>
        <v>4.1793506823484865</v>
      </c>
      <c r="E10" t="s">
        <v>4</v>
      </c>
      <c r="F10" s="1">
        <v>43902</v>
      </c>
      <c r="G10">
        <v>1016</v>
      </c>
      <c r="H10">
        <f t="shared" si="1"/>
        <v>1258</v>
      </c>
      <c r="I10">
        <v>12839</v>
      </c>
      <c r="J10">
        <f t="shared" si="3"/>
        <v>2651</v>
      </c>
    </row>
    <row r="11" spans="1:10" x14ac:dyDescent="0.25">
      <c r="A11">
        <v>10</v>
      </c>
      <c r="B11">
        <v>17660</v>
      </c>
      <c r="C11">
        <f t="shared" si="2"/>
        <v>0.16853040428769933</v>
      </c>
      <c r="D11">
        <f t="shared" si="0"/>
        <v>4.2469906992415494</v>
      </c>
      <c r="E11" t="s">
        <v>4</v>
      </c>
      <c r="F11" s="1">
        <v>43903</v>
      </c>
      <c r="G11">
        <v>1266</v>
      </c>
      <c r="H11">
        <f t="shared" si="1"/>
        <v>1439</v>
      </c>
      <c r="I11">
        <v>14955</v>
      </c>
      <c r="J11">
        <f t="shared" si="3"/>
        <v>2547</v>
      </c>
    </row>
    <row r="12" spans="1:10" x14ac:dyDescent="0.25">
      <c r="A12">
        <v>11</v>
      </c>
      <c r="B12">
        <v>21157</v>
      </c>
      <c r="C12">
        <f t="shared" si="2"/>
        <v>0.19801812004530012</v>
      </c>
      <c r="D12">
        <f t="shared" si="0"/>
        <v>4.3254540860562551</v>
      </c>
      <c r="E12" t="s">
        <v>4</v>
      </c>
      <c r="F12" s="1">
        <v>43904</v>
      </c>
      <c r="G12">
        <v>1441</v>
      </c>
      <c r="H12">
        <f t="shared" si="1"/>
        <v>1966</v>
      </c>
      <c r="I12">
        <v>17750</v>
      </c>
      <c r="J12">
        <f t="shared" si="3"/>
        <v>3497</v>
      </c>
    </row>
    <row r="13" spans="1:10" x14ac:dyDescent="0.25">
      <c r="A13">
        <v>12</v>
      </c>
      <c r="B13">
        <v>24747</v>
      </c>
      <c r="C13">
        <f t="shared" si="2"/>
        <v>0.16968379259819444</v>
      </c>
      <c r="D13">
        <f t="shared" si="0"/>
        <v>4.3935225583235376</v>
      </c>
      <c r="E13" t="s">
        <v>4</v>
      </c>
      <c r="F13" s="1">
        <v>43905</v>
      </c>
      <c r="G13">
        <v>1809</v>
      </c>
      <c r="H13">
        <f t="shared" si="1"/>
        <v>2335</v>
      </c>
      <c r="I13">
        <v>20603</v>
      </c>
      <c r="J13">
        <f t="shared" si="3"/>
        <v>3590</v>
      </c>
    </row>
    <row r="14" spans="1:10" x14ac:dyDescent="0.25">
      <c r="A14">
        <v>13</v>
      </c>
      <c r="B14">
        <v>27980</v>
      </c>
      <c r="C14">
        <f t="shared" si="2"/>
        <v>0.13064209803208471</v>
      </c>
      <c r="D14">
        <f t="shared" si="0"/>
        <v>4.4468477101558079</v>
      </c>
      <c r="E14" t="s">
        <v>4</v>
      </c>
      <c r="F14" s="1">
        <v>43906</v>
      </c>
      <c r="G14">
        <v>2158</v>
      </c>
      <c r="H14">
        <f t="shared" si="1"/>
        <v>2749</v>
      </c>
      <c r="I14">
        <v>23073</v>
      </c>
      <c r="J14">
        <f t="shared" si="3"/>
        <v>3233</v>
      </c>
    </row>
    <row r="15" spans="1:10" x14ac:dyDescent="0.25">
      <c r="A15">
        <v>14</v>
      </c>
      <c r="B15">
        <v>31506</v>
      </c>
      <c r="C15">
        <f t="shared" si="2"/>
        <v>0.12601858470335955</v>
      </c>
      <c r="D15">
        <f t="shared" si="0"/>
        <v>4.4983932686707</v>
      </c>
      <c r="E15" t="s">
        <v>4</v>
      </c>
      <c r="F15" s="1">
        <v>43907</v>
      </c>
      <c r="G15">
        <v>2503</v>
      </c>
      <c r="H15">
        <f t="shared" si="1"/>
        <v>2941</v>
      </c>
      <c r="I15">
        <v>26062</v>
      </c>
      <c r="J15">
        <f t="shared" si="3"/>
        <v>3526</v>
      </c>
    </row>
    <row r="16" spans="1:10" x14ac:dyDescent="0.25">
      <c r="A16">
        <v>15</v>
      </c>
      <c r="B16">
        <v>35713</v>
      </c>
      <c r="C16">
        <f t="shared" si="2"/>
        <v>0.13353012124674665</v>
      </c>
      <c r="D16">
        <f t="shared" si="0"/>
        <v>4.5528263337750019</v>
      </c>
      <c r="E16" t="s">
        <v>4</v>
      </c>
      <c r="F16" s="1">
        <v>43908</v>
      </c>
      <c r="G16">
        <v>2978</v>
      </c>
      <c r="H16">
        <f t="shared" si="1"/>
        <v>4025</v>
      </c>
      <c r="I16">
        <v>28710</v>
      </c>
      <c r="J16">
        <f t="shared" si="3"/>
        <v>4207</v>
      </c>
    </row>
    <row r="17" spans="1:10" x14ac:dyDescent="0.25">
      <c r="A17">
        <v>16</v>
      </c>
      <c r="B17">
        <v>41035</v>
      </c>
      <c r="C17">
        <f t="shared" si="2"/>
        <v>0.14902136476913169</v>
      </c>
      <c r="D17">
        <f t="shared" si="0"/>
        <v>4.613154437759265</v>
      </c>
      <c r="E17" t="s">
        <v>4</v>
      </c>
      <c r="F17" s="1">
        <v>43909</v>
      </c>
      <c r="G17">
        <v>3405</v>
      </c>
      <c r="H17">
        <f t="shared" si="1"/>
        <v>4440</v>
      </c>
      <c r="I17">
        <v>33190</v>
      </c>
      <c r="J17">
        <f t="shared" si="3"/>
        <v>5322</v>
      </c>
    </row>
    <row r="18" spans="1:10" x14ac:dyDescent="0.25">
      <c r="A18">
        <v>17</v>
      </c>
      <c r="B18">
        <v>47021</v>
      </c>
      <c r="C18">
        <f t="shared" si="2"/>
        <v>0.14587547215791397</v>
      </c>
      <c r="D18">
        <f t="shared" si="0"/>
        <v>4.6722918610684561</v>
      </c>
      <c r="E18" t="s">
        <v>4</v>
      </c>
      <c r="F18" s="1">
        <v>43910</v>
      </c>
      <c r="G18">
        <v>4032</v>
      </c>
      <c r="H18">
        <f t="shared" si="1"/>
        <v>5129</v>
      </c>
      <c r="I18">
        <v>37860</v>
      </c>
      <c r="J18">
        <f t="shared" si="3"/>
        <v>5986</v>
      </c>
    </row>
    <row r="19" spans="1:10" x14ac:dyDescent="0.25">
      <c r="A19">
        <v>18</v>
      </c>
      <c r="B19">
        <v>53578</v>
      </c>
      <c r="C19">
        <f t="shared" si="2"/>
        <v>0.1394483315965207</v>
      </c>
      <c r="D19">
        <f>LOG(B19,10)</f>
        <v>4.7289864979027367</v>
      </c>
      <c r="E19" t="s">
        <v>4</v>
      </c>
      <c r="F19" s="1">
        <v>43911</v>
      </c>
      <c r="G19">
        <v>4825</v>
      </c>
      <c r="H19">
        <f t="shared" si="1"/>
        <v>6072</v>
      </c>
      <c r="I19">
        <v>42681</v>
      </c>
      <c r="J19">
        <f t="shared" si="3"/>
        <v>6557</v>
      </c>
    </row>
    <row r="20" spans="1:10" x14ac:dyDescent="0.25">
      <c r="A20">
        <v>19</v>
      </c>
      <c r="B20">
        <v>59138</v>
      </c>
      <c r="C20">
        <f t="shared" si="2"/>
        <v>0.10377393706372018</v>
      </c>
      <c r="D20">
        <f>LOG(B20,10)</f>
        <v>4.7718666329454056</v>
      </c>
      <c r="E20" t="s">
        <v>4</v>
      </c>
      <c r="F20" s="1">
        <v>43912</v>
      </c>
      <c r="G20">
        <v>5476</v>
      </c>
      <c r="H20">
        <f t="shared" si="1"/>
        <v>7024</v>
      </c>
      <c r="I20">
        <v>46638</v>
      </c>
      <c r="J20">
        <f t="shared" si="3"/>
        <v>5560</v>
      </c>
    </row>
    <row r="21" spans="1:10" x14ac:dyDescent="0.25">
      <c r="A21">
        <v>20</v>
      </c>
      <c r="B21">
        <v>63927</v>
      </c>
      <c r="C21">
        <f t="shared" si="2"/>
        <v>8.0980080489702053E-2</v>
      </c>
      <c r="D21">
        <f t="shared" ref="D21" si="4">LOG(B21,10)</f>
        <v>4.8056843241113789</v>
      </c>
      <c r="E21" t="s">
        <v>4</v>
      </c>
      <c r="F21" s="1">
        <v>43913</v>
      </c>
      <c r="G21">
        <v>6077</v>
      </c>
      <c r="H21">
        <f t="shared" si="1"/>
        <v>7432</v>
      </c>
      <c r="I21">
        <v>50418</v>
      </c>
      <c r="J21">
        <f t="shared" si="3"/>
        <v>4789</v>
      </c>
    </row>
    <row r="22" spans="1:10" x14ac:dyDescent="0.25">
      <c r="A22">
        <v>21</v>
      </c>
      <c r="B22">
        <v>69176</v>
      </c>
      <c r="C22">
        <f t="shared" si="2"/>
        <v>8.2109280898524886E-2</v>
      </c>
      <c r="D22">
        <f>LOG(B22,10)</f>
        <v>4.8399554459675658</v>
      </c>
      <c r="E22" t="s">
        <v>4</v>
      </c>
      <c r="F22" s="1">
        <v>43914</v>
      </c>
      <c r="G22">
        <v>6820</v>
      </c>
      <c r="H22">
        <f t="shared" si="1"/>
        <v>8326</v>
      </c>
      <c r="I22">
        <v>54030</v>
      </c>
      <c r="J22">
        <f t="shared" si="3"/>
        <v>5249</v>
      </c>
    </row>
    <row r="23" spans="1:10" x14ac:dyDescent="0.25">
      <c r="A23">
        <v>22</v>
      </c>
      <c r="B23">
        <v>74386</v>
      </c>
      <c r="C23">
        <f t="shared" si="2"/>
        <v>7.5315138198219042E-2</v>
      </c>
      <c r="D23">
        <f t="shared" ref="D23:D71" si="5">LOG(B23,10)</f>
        <v>4.8714912057760804</v>
      </c>
      <c r="E23" t="s">
        <v>4</v>
      </c>
      <c r="F23" s="1">
        <v>43915</v>
      </c>
      <c r="G23">
        <v>7503</v>
      </c>
      <c r="H23">
        <f t="shared" si="1"/>
        <v>9362</v>
      </c>
      <c r="I23">
        <v>57521</v>
      </c>
      <c r="J23">
        <f t="shared" si="3"/>
        <v>5210</v>
      </c>
    </row>
    <row r="24" spans="1:10" x14ac:dyDescent="0.25">
      <c r="A24">
        <v>23</v>
      </c>
      <c r="B24">
        <v>80589</v>
      </c>
      <c r="C24">
        <f t="shared" si="2"/>
        <v>8.3389347457854979E-2</v>
      </c>
      <c r="D24">
        <f t="shared" si="5"/>
        <v>4.9062757668011088</v>
      </c>
      <c r="E24" t="s">
        <v>4</v>
      </c>
      <c r="F24" s="1">
        <v>43916</v>
      </c>
      <c r="G24">
        <v>8215</v>
      </c>
      <c r="H24">
        <f t="shared" si="1"/>
        <v>10361</v>
      </c>
      <c r="I24">
        <v>62013</v>
      </c>
      <c r="J24">
        <f t="shared" si="3"/>
        <v>6203</v>
      </c>
    </row>
    <row r="25" spans="1:10" x14ac:dyDescent="0.25">
      <c r="A25">
        <v>24</v>
      </c>
      <c r="B25">
        <v>86498</v>
      </c>
      <c r="C25">
        <f t="shared" si="2"/>
        <v>7.3322661901748382E-2</v>
      </c>
      <c r="D25">
        <f t="shared" si="5"/>
        <v>4.9370060658578145</v>
      </c>
      <c r="E25" t="s">
        <v>4</v>
      </c>
      <c r="F25" s="1">
        <v>43917</v>
      </c>
      <c r="G25">
        <v>9134</v>
      </c>
      <c r="H25">
        <f t="shared" si="1"/>
        <v>10950</v>
      </c>
      <c r="I25">
        <v>66414</v>
      </c>
      <c r="J25">
        <f t="shared" si="3"/>
        <v>5909</v>
      </c>
    </row>
    <row r="26" spans="1:10" x14ac:dyDescent="0.25">
      <c r="A26">
        <v>25</v>
      </c>
      <c r="B26">
        <v>92472</v>
      </c>
      <c r="C26">
        <f t="shared" si="2"/>
        <v>6.9065180697819598E-2</v>
      </c>
      <c r="D26">
        <f t="shared" si="5"/>
        <v>4.9660102507246062</v>
      </c>
      <c r="E26" t="s">
        <v>4</v>
      </c>
      <c r="F26" s="1">
        <v>43918</v>
      </c>
      <c r="G26">
        <v>10023</v>
      </c>
      <c r="H26">
        <f t="shared" si="1"/>
        <v>12384</v>
      </c>
      <c r="I26">
        <v>70065</v>
      </c>
      <c r="J26">
        <f t="shared" si="3"/>
        <v>5974</v>
      </c>
    </row>
    <row r="27" spans="1:10" x14ac:dyDescent="0.25">
      <c r="A27">
        <v>26</v>
      </c>
      <c r="B27">
        <v>97689</v>
      </c>
      <c r="C27">
        <f t="shared" si="2"/>
        <v>5.6417077601868676E-2</v>
      </c>
      <c r="D27">
        <f t="shared" si="5"/>
        <v>4.9898456639413444</v>
      </c>
      <c r="E27" t="s">
        <v>4</v>
      </c>
      <c r="F27" s="1">
        <v>43919</v>
      </c>
      <c r="G27">
        <v>10779</v>
      </c>
      <c r="H27">
        <f t="shared" si="1"/>
        <v>13030</v>
      </c>
      <c r="I27">
        <v>73880</v>
      </c>
      <c r="J27">
        <f t="shared" si="3"/>
        <v>5217</v>
      </c>
    </row>
    <row r="28" spans="1:10" x14ac:dyDescent="0.25">
      <c r="A28">
        <v>27</v>
      </c>
      <c r="B28">
        <v>101739</v>
      </c>
      <c r="C28">
        <f t="shared" si="2"/>
        <v>4.1458096612719958E-2</v>
      </c>
      <c r="D28">
        <f t="shared" si="5"/>
        <v>5.0074874646043952</v>
      </c>
      <c r="E28" t="s">
        <v>4</v>
      </c>
      <c r="F28" s="1">
        <v>43920</v>
      </c>
      <c r="G28">
        <v>11591</v>
      </c>
      <c r="H28">
        <f t="shared" si="1"/>
        <v>14620</v>
      </c>
      <c r="I28">
        <v>75528</v>
      </c>
      <c r="J28">
        <f t="shared" si="3"/>
        <v>4050</v>
      </c>
    </row>
    <row r="29" spans="1:10" x14ac:dyDescent="0.25">
      <c r="A29">
        <v>28</v>
      </c>
      <c r="B29">
        <v>105792</v>
      </c>
      <c r="C29">
        <f t="shared" si="2"/>
        <v>3.9837230560552002E-2</v>
      </c>
      <c r="D29">
        <f t="shared" si="5"/>
        <v>5.0244528275553346</v>
      </c>
      <c r="E29" t="s">
        <v>4</v>
      </c>
      <c r="F29" s="1">
        <v>43921</v>
      </c>
      <c r="G29">
        <v>12428</v>
      </c>
      <c r="H29">
        <f t="shared" si="1"/>
        <v>15729</v>
      </c>
      <c r="I29">
        <v>77635</v>
      </c>
      <c r="J29">
        <f t="shared" si="3"/>
        <v>4053</v>
      </c>
    </row>
    <row r="30" spans="1:10" x14ac:dyDescent="0.25">
      <c r="A30">
        <v>29</v>
      </c>
      <c r="B30">
        <v>110574</v>
      </c>
      <c r="C30">
        <f t="shared" si="2"/>
        <v>4.5201905626134305E-2</v>
      </c>
      <c r="D30">
        <f t="shared" si="5"/>
        <v>5.0436530204228687</v>
      </c>
      <c r="E30" t="s">
        <v>4</v>
      </c>
      <c r="F30" s="1">
        <v>43922</v>
      </c>
      <c r="G30">
        <v>13155</v>
      </c>
      <c r="H30">
        <f t="shared" si="1"/>
        <v>16847</v>
      </c>
      <c r="I30">
        <v>80572</v>
      </c>
      <c r="J30">
        <f t="shared" si="3"/>
        <v>4782</v>
      </c>
    </row>
    <row r="31" spans="1:10" x14ac:dyDescent="0.25">
      <c r="A31">
        <v>30</v>
      </c>
      <c r="B31">
        <v>115242</v>
      </c>
      <c r="C31">
        <f t="shared" si="2"/>
        <v>4.2216072494438116E-2</v>
      </c>
      <c r="D31">
        <f t="shared" si="5"/>
        <v>5.061610786760637</v>
      </c>
      <c r="E31" t="s">
        <v>4</v>
      </c>
      <c r="F31" s="1">
        <v>43923</v>
      </c>
      <c r="G31">
        <v>13915</v>
      </c>
      <c r="H31">
        <f t="shared" si="1"/>
        <v>18278</v>
      </c>
      <c r="I31">
        <v>83049</v>
      </c>
      <c r="J31">
        <f t="shared" si="3"/>
        <v>4668</v>
      </c>
    </row>
    <row r="32" spans="1:10" x14ac:dyDescent="0.25">
      <c r="A32">
        <v>31</v>
      </c>
      <c r="B32">
        <v>119827</v>
      </c>
      <c r="C32">
        <f t="shared" si="2"/>
        <v>3.9785841967338295E-2</v>
      </c>
      <c r="D32">
        <f t="shared" si="5"/>
        <v>5.078554686415881</v>
      </c>
      <c r="E32" t="s">
        <v>4</v>
      </c>
      <c r="F32" s="1">
        <v>43924</v>
      </c>
      <c r="G32">
        <v>14681</v>
      </c>
      <c r="H32">
        <f t="shared" si="1"/>
        <v>19758</v>
      </c>
      <c r="I32">
        <v>85388</v>
      </c>
      <c r="J32">
        <f t="shared" si="3"/>
        <v>4585</v>
      </c>
    </row>
    <row r="33" spans="1:10" x14ac:dyDescent="0.25">
      <c r="A33">
        <v>32</v>
      </c>
      <c r="B33">
        <v>124634</v>
      </c>
      <c r="C33">
        <f t="shared" si="2"/>
        <v>4.0116167474776136E-2</v>
      </c>
      <c r="D33">
        <f t="shared" si="5"/>
        <v>5.0956365334798654</v>
      </c>
      <c r="E33" t="s">
        <v>4</v>
      </c>
      <c r="F33" s="1">
        <v>43925</v>
      </c>
      <c r="G33">
        <v>15362</v>
      </c>
      <c r="H33">
        <f t="shared" si="1"/>
        <v>20998</v>
      </c>
      <c r="I33">
        <v>88274</v>
      </c>
      <c r="J33">
        <f t="shared" si="3"/>
        <v>4807</v>
      </c>
    </row>
    <row r="34" spans="1:10" x14ac:dyDescent="0.25">
      <c r="A34">
        <v>33</v>
      </c>
      <c r="B34">
        <v>128948</v>
      </c>
      <c r="C34">
        <f t="shared" si="2"/>
        <v>3.4613347882600252E-2</v>
      </c>
      <c r="D34">
        <f t="shared" si="5"/>
        <v>5.1104146105631392</v>
      </c>
      <c r="E34" t="s">
        <v>4</v>
      </c>
      <c r="F34" s="1">
        <v>43926</v>
      </c>
      <c r="G34">
        <v>15887</v>
      </c>
      <c r="H34">
        <f t="shared" si="1"/>
        <v>21815</v>
      </c>
      <c r="I34">
        <v>91246</v>
      </c>
      <c r="J34">
        <f t="shared" si="3"/>
        <v>4314</v>
      </c>
    </row>
    <row r="35" spans="1:10" x14ac:dyDescent="0.25">
      <c r="A35">
        <v>34</v>
      </c>
      <c r="B35">
        <v>132547</v>
      </c>
      <c r="C35">
        <f t="shared" si="2"/>
        <v>2.7910475540527963E-2</v>
      </c>
      <c r="D35">
        <f t="shared" si="5"/>
        <v>5.122369902584464</v>
      </c>
      <c r="E35" t="s">
        <v>4</v>
      </c>
      <c r="F35" s="1">
        <v>43927</v>
      </c>
      <c r="G35">
        <v>16523</v>
      </c>
      <c r="H35">
        <f t="shared" si="1"/>
        <v>22837</v>
      </c>
      <c r="I35">
        <v>93187</v>
      </c>
      <c r="J35">
        <f t="shared" si="3"/>
        <v>3599</v>
      </c>
    </row>
    <row r="36" spans="1:10" x14ac:dyDescent="0.25">
      <c r="A36">
        <v>35</v>
      </c>
      <c r="B36">
        <v>135586</v>
      </c>
      <c r="C36">
        <f t="shared" si="2"/>
        <v>2.2927716206326814E-2</v>
      </c>
      <c r="D36">
        <f t="shared" si="5"/>
        <v>5.1322148485528816</v>
      </c>
      <c r="E36" t="s">
        <v>4</v>
      </c>
      <c r="F36" s="1">
        <v>43928</v>
      </c>
      <c r="G36">
        <v>17127</v>
      </c>
      <c r="H36">
        <f>B36-I36-G36</f>
        <v>24392</v>
      </c>
      <c r="I36">
        <v>94067</v>
      </c>
      <c r="J36">
        <f t="shared" si="3"/>
        <v>3039</v>
      </c>
    </row>
    <row r="37" spans="1:10" x14ac:dyDescent="0.25">
      <c r="A37">
        <v>36</v>
      </c>
      <c r="B37">
        <v>139422</v>
      </c>
      <c r="C37">
        <f t="shared" si="2"/>
        <v>2.8292006549348752E-2</v>
      </c>
      <c r="D37">
        <f t="shared" si="5"/>
        <v>5.1443313083727578</v>
      </c>
      <c r="E37" t="s">
        <v>4</v>
      </c>
      <c r="F37" s="1">
        <v>43929</v>
      </c>
      <c r="G37">
        <v>17669</v>
      </c>
      <c r="H37">
        <f t="shared" ref="H37:H39" si="6">B37-I37-G37</f>
        <v>26491</v>
      </c>
      <c r="I37">
        <v>95262</v>
      </c>
      <c r="J37">
        <f t="shared" si="3"/>
        <v>3836</v>
      </c>
    </row>
    <row r="38" spans="1:10" x14ac:dyDescent="0.25">
      <c r="A38">
        <v>37</v>
      </c>
      <c r="B38">
        <v>143626</v>
      </c>
      <c r="C38">
        <f t="shared" si="2"/>
        <v>3.0153060492605185E-2</v>
      </c>
      <c r="D38">
        <f t="shared" si="5"/>
        <v>5.1572330654942178</v>
      </c>
      <c r="E38" t="s">
        <v>4</v>
      </c>
      <c r="F38" s="1">
        <v>43930</v>
      </c>
      <c r="G38">
        <v>18279</v>
      </c>
      <c r="H38">
        <f t="shared" si="6"/>
        <v>28470</v>
      </c>
      <c r="I38">
        <v>96877</v>
      </c>
      <c r="J38">
        <f t="shared" si="3"/>
        <v>4204</v>
      </c>
    </row>
    <row r="39" spans="1:10" x14ac:dyDescent="0.25">
      <c r="A39">
        <v>38</v>
      </c>
      <c r="B39">
        <v>147577</v>
      </c>
      <c r="C39">
        <f t="shared" si="2"/>
        <v>2.7508946848063719E-2</v>
      </c>
      <c r="D39">
        <f t="shared" si="5"/>
        <v>5.1690186775993343</v>
      </c>
      <c r="E39" t="s">
        <v>4</v>
      </c>
      <c r="F39" s="1">
        <v>43931</v>
      </c>
      <c r="G39">
        <v>18849</v>
      </c>
      <c r="H39">
        <f t="shared" si="6"/>
        <v>30455</v>
      </c>
      <c r="I39">
        <v>98273</v>
      </c>
      <c r="J39">
        <f t="shared" si="3"/>
        <v>3951</v>
      </c>
    </row>
    <row r="40" spans="1:10" x14ac:dyDescent="0.25">
      <c r="A40">
        <v>39</v>
      </c>
      <c r="B40">
        <v>152271</v>
      </c>
      <c r="C40">
        <f t="shared" si="2"/>
        <v>3.1807124416406353E-2</v>
      </c>
      <c r="D40">
        <f t="shared" si="5"/>
        <v>5.182617199861232</v>
      </c>
      <c r="E40" t="s">
        <v>4</v>
      </c>
      <c r="F40" s="1">
        <v>43932</v>
      </c>
      <c r="G40">
        <v>19468</v>
      </c>
      <c r="H40">
        <f>B40-I40-G40</f>
        <v>32534</v>
      </c>
      <c r="I40">
        <v>100269</v>
      </c>
      <c r="J40">
        <f t="shared" si="3"/>
        <v>4694</v>
      </c>
    </row>
    <row r="41" spans="1:10" x14ac:dyDescent="0.25">
      <c r="A41">
        <v>40</v>
      </c>
      <c r="B41">
        <v>156363</v>
      </c>
      <c r="C41">
        <f t="shared" si="2"/>
        <v>2.6873140650550662E-2</v>
      </c>
      <c r="D41">
        <f t="shared" si="5"/>
        <v>5.1941339942681841</v>
      </c>
      <c r="E41" t="s">
        <v>4</v>
      </c>
      <c r="F41" s="1">
        <v>43933</v>
      </c>
      <c r="G41">
        <v>19899</v>
      </c>
      <c r="H41">
        <v>34211</v>
      </c>
      <c r="J41">
        <f t="shared" si="3"/>
        <v>4092</v>
      </c>
    </row>
    <row r="42" spans="1:10" x14ac:dyDescent="0.25">
      <c r="A42">
        <v>41</v>
      </c>
      <c r="B42">
        <v>159516</v>
      </c>
      <c r="C42">
        <f t="shared" si="2"/>
        <v>2.0164616949022468E-2</v>
      </c>
      <c r="D42">
        <f t="shared" si="5"/>
        <v>5.2028042507988985</v>
      </c>
      <c r="E42" t="s">
        <v>4</v>
      </c>
      <c r="F42" s="1">
        <v>43934</v>
      </c>
      <c r="G42">
        <v>20465</v>
      </c>
      <c r="H42">
        <v>35435</v>
      </c>
      <c r="J42">
        <f t="shared" si="3"/>
        <v>3153</v>
      </c>
    </row>
    <row r="43" spans="1:10" x14ac:dyDescent="0.25">
      <c r="A43">
        <v>42</v>
      </c>
      <c r="B43">
        <v>162488</v>
      </c>
      <c r="C43">
        <f t="shared" si="2"/>
        <v>1.8631359863587351E-2</v>
      </c>
      <c r="D43">
        <f t="shared" si="5"/>
        <v>5.2108212931535505</v>
      </c>
      <c r="E43" t="s">
        <v>4</v>
      </c>
      <c r="F43" s="1">
        <v>43935</v>
      </c>
      <c r="G43">
        <v>21067</v>
      </c>
      <c r="H43">
        <f>B43-I43-G43</f>
        <v>37130</v>
      </c>
      <c r="I43">
        <v>104291</v>
      </c>
      <c r="J43">
        <f t="shared" si="3"/>
        <v>2972</v>
      </c>
    </row>
    <row r="44" spans="1:10" x14ac:dyDescent="0.25">
      <c r="A44">
        <v>43</v>
      </c>
      <c r="B44">
        <v>165155</v>
      </c>
      <c r="C44">
        <f t="shared" si="2"/>
        <v>1.641351976761361E-2</v>
      </c>
      <c r="D44">
        <f t="shared" si="5"/>
        <v>5.2178917263140745</v>
      </c>
      <c r="E44" t="s">
        <v>4</v>
      </c>
      <c r="F44" s="1">
        <v>43936</v>
      </c>
      <c r="G44">
        <v>21645</v>
      </c>
      <c r="H44">
        <v>38092</v>
      </c>
      <c r="J44">
        <f t="shared" si="3"/>
        <v>2667</v>
      </c>
    </row>
    <row r="45" spans="1:10" x14ac:dyDescent="0.25">
      <c r="A45">
        <v>44</v>
      </c>
      <c r="B45">
        <v>168941</v>
      </c>
      <c r="C45">
        <f t="shared" si="2"/>
        <v>2.2923919953982623E-2</v>
      </c>
      <c r="D45">
        <f t="shared" si="5"/>
        <v>5.2277350605415265</v>
      </c>
      <c r="E45" t="s">
        <v>4</v>
      </c>
      <c r="F45" s="1">
        <v>43937</v>
      </c>
      <c r="G45">
        <v>22170</v>
      </c>
      <c r="H45">
        <v>40164</v>
      </c>
      <c r="J45">
        <f t="shared" si="3"/>
        <v>3786</v>
      </c>
    </row>
    <row r="46" spans="1:10" x14ac:dyDescent="0.25">
      <c r="A46">
        <v>45</v>
      </c>
      <c r="B46">
        <v>172434</v>
      </c>
      <c r="C46">
        <f t="shared" si="2"/>
        <v>2.0675857251940027E-2</v>
      </c>
      <c r="D46">
        <f t="shared" si="5"/>
        <v>5.2366229027678743</v>
      </c>
      <c r="E46" t="s">
        <v>4</v>
      </c>
      <c r="F46" s="1">
        <v>43938</v>
      </c>
      <c r="G46">
        <v>22745</v>
      </c>
      <c r="H46">
        <v>42727</v>
      </c>
      <c r="J46">
        <f t="shared" si="3"/>
        <v>3493</v>
      </c>
    </row>
    <row r="47" spans="1:10" x14ac:dyDescent="0.25">
      <c r="A47">
        <v>46</v>
      </c>
      <c r="B47">
        <v>175925</v>
      </c>
      <c r="C47">
        <f t="shared" si="2"/>
        <v>2.0245427235927951E-2</v>
      </c>
      <c r="D47">
        <f t="shared" si="5"/>
        <v>5.2453275596994331</v>
      </c>
      <c r="E47" t="s">
        <v>4</v>
      </c>
      <c r="F47" s="1">
        <v>43939</v>
      </c>
      <c r="G47">
        <v>23227</v>
      </c>
      <c r="H47">
        <f>B47-I47-G47</f>
        <v>44927</v>
      </c>
      <c r="I47">
        <v>107771</v>
      </c>
      <c r="J47">
        <f t="shared" si="3"/>
        <v>3491</v>
      </c>
    </row>
    <row r="48" spans="1:10" x14ac:dyDescent="0.25">
      <c r="A48">
        <v>47</v>
      </c>
      <c r="B48">
        <v>178972</v>
      </c>
      <c r="C48">
        <f t="shared" si="2"/>
        <v>1.731988063095069E-2</v>
      </c>
      <c r="D48">
        <f t="shared" si="5"/>
        <v>5.2527850913336742</v>
      </c>
      <c r="E48" t="s">
        <v>4</v>
      </c>
      <c r="F48" s="1">
        <v>43940</v>
      </c>
      <c r="G48">
        <v>23660</v>
      </c>
      <c r="H48">
        <f>B48-I48-G48</f>
        <v>47055</v>
      </c>
      <c r="I48">
        <v>108257</v>
      </c>
      <c r="J48">
        <f t="shared" si="3"/>
        <v>3047</v>
      </c>
    </row>
    <row r="49" spans="1:10" x14ac:dyDescent="0.25">
      <c r="A49">
        <v>48</v>
      </c>
      <c r="B49">
        <v>181228</v>
      </c>
      <c r="C49">
        <f t="shared" si="2"/>
        <v>1.2605323737791387E-2</v>
      </c>
      <c r="D49">
        <f t="shared" si="5"/>
        <v>5.2582252976788553</v>
      </c>
      <c r="E49" t="s">
        <v>4</v>
      </c>
      <c r="F49" s="1">
        <v>43941</v>
      </c>
      <c r="G49">
        <v>24114</v>
      </c>
      <c r="H49">
        <f>B49-I49-G49</f>
        <v>48877</v>
      </c>
      <c r="I49">
        <v>108237</v>
      </c>
      <c r="J49">
        <f t="shared" si="3"/>
        <v>2256</v>
      </c>
    </row>
    <row r="50" spans="1:10" x14ac:dyDescent="0.25">
      <c r="A50">
        <v>49</v>
      </c>
      <c r="B50">
        <v>183957</v>
      </c>
      <c r="C50">
        <f t="shared" si="2"/>
        <v>1.5058379499856535E-2</v>
      </c>
      <c r="D50">
        <f t="shared" si="5"/>
        <v>5.2647163184162986</v>
      </c>
      <c r="E50" t="s">
        <v>4</v>
      </c>
      <c r="F50" s="1">
        <v>43942</v>
      </c>
      <c r="G50">
        <v>24648</v>
      </c>
      <c r="H50">
        <v>51600</v>
      </c>
      <c r="J50">
        <f t="shared" si="3"/>
        <v>2729</v>
      </c>
    </row>
    <row r="51" spans="1:10" x14ac:dyDescent="0.25">
      <c r="A51">
        <v>50</v>
      </c>
      <c r="B51">
        <v>187327</v>
      </c>
      <c r="C51">
        <f t="shared" si="2"/>
        <v>1.8319498578472142E-2</v>
      </c>
      <c r="D51">
        <f t="shared" si="5"/>
        <v>5.2726003780475406</v>
      </c>
      <c r="E51" t="s">
        <v>4</v>
      </c>
      <c r="F51" s="1">
        <v>43943</v>
      </c>
      <c r="G51">
        <v>25085</v>
      </c>
      <c r="H51">
        <v>52085</v>
      </c>
      <c r="J51">
        <f t="shared" si="3"/>
        <v>3370</v>
      </c>
    </row>
    <row r="52" spans="1:10" x14ac:dyDescent="0.25">
      <c r="A52">
        <v>51</v>
      </c>
      <c r="B52">
        <v>189973</v>
      </c>
      <c r="C52">
        <f t="shared" si="2"/>
        <v>1.4125032696834947E-2</v>
      </c>
      <c r="D52">
        <f t="shared" si="5"/>
        <v>5.2786918810357228</v>
      </c>
      <c r="E52" t="s">
        <v>4</v>
      </c>
      <c r="F52" s="1">
        <v>43944</v>
      </c>
      <c r="G52">
        <v>25549</v>
      </c>
      <c r="H52">
        <f>B52-I52-G52</f>
        <v>57576</v>
      </c>
      <c r="I52">
        <v>106848</v>
      </c>
      <c r="J52">
        <f t="shared" si="3"/>
        <v>2646</v>
      </c>
    </row>
    <row r="53" spans="1:10" x14ac:dyDescent="0.25">
      <c r="A53">
        <v>52</v>
      </c>
      <c r="B53">
        <v>192994</v>
      </c>
      <c r="C53">
        <f t="shared" si="2"/>
        <v>1.5902259794812947E-2</v>
      </c>
      <c r="D53">
        <f t="shared" si="5"/>
        <v>5.2855438074150456</v>
      </c>
      <c r="E53" t="s">
        <v>4</v>
      </c>
      <c r="F53" s="1">
        <v>43945</v>
      </c>
      <c r="G53">
        <v>25969</v>
      </c>
      <c r="H53">
        <f>B53-I53-G53</f>
        <v>61566</v>
      </c>
      <c r="I53">
        <v>105459</v>
      </c>
      <c r="J53">
        <f t="shared" si="3"/>
        <v>3021</v>
      </c>
    </row>
    <row r="54" spans="1:10" x14ac:dyDescent="0.25">
      <c r="A54">
        <v>53</v>
      </c>
      <c r="B54">
        <v>195351</v>
      </c>
      <c r="C54">
        <f t="shared" si="2"/>
        <v>1.2212814906162887E-2</v>
      </c>
      <c r="D54">
        <f t="shared" si="5"/>
        <v>5.2908156387160128</v>
      </c>
      <c r="E54" t="s">
        <v>4</v>
      </c>
      <c r="F54" s="1">
        <v>43946</v>
      </c>
      <c r="G54">
        <v>26384</v>
      </c>
      <c r="H54">
        <v>52570</v>
      </c>
      <c r="J54">
        <f t="shared" si="3"/>
        <v>2357</v>
      </c>
    </row>
    <row r="55" spans="1:10" x14ac:dyDescent="0.25">
      <c r="A55">
        <v>54</v>
      </c>
      <c r="B55">
        <v>197675</v>
      </c>
      <c r="C55">
        <f t="shared" si="2"/>
        <v>1.1896534955029665E-2</v>
      </c>
      <c r="D55">
        <f t="shared" si="5"/>
        <v>5.2959517474695392</v>
      </c>
      <c r="E55" t="s">
        <v>4</v>
      </c>
      <c r="F55" s="1">
        <v>43947</v>
      </c>
      <c r="G55">
        <v>26644</v>
      </c>
      <c r="H55">
        <v>53055</v>
      </c>
      <c r="J55">
        <f t="shared" si="3"/>
        <v>2324</v>
      </c>
    </row>
    <row r="56" spans="1:10" x14ac:dyDescent="0.25">
      <c r="A56">
        <v>55</v>
      </c>
      <c r="B56">
        <v>199414</v>
      </c>
      <c r="C56">
        <f t="shared" si="2"/>
        <v>8.7972682433286962E-3</v>
      </c>
      <c r="D56">
        <f t="shared" si="5"/>
        <v>5.2997556449952556</v>
      </c>
      <c r="E56" t="s">
        <v>4</v>
      </c>
      <c r="F56" s="1">
        <v>43948</v>
      </c>
      <c r="G56">
        <v>26977</v>
      </c>
      <c r="H56">
        <v>66624</v>
      </c>
      <c r="J56">
        <f t="shared" si="3"/>
        <v>1739</v>
      </c>
    </row>
    <row r="57" spans="1:10" x14ac:dyDescent="0.25">
      <c r="A57">
        <v>56</v>
      </c>
      <c r="B57">
        <v>201505</v>
      </c>
      <c r="C57">
        <f t="shared" ref="C57:C58" si="7">(B57-B56)/B56</f>
        <v>1.0485723168884832E-2</v>
      </c>
      <c r="D57">
        <f t="shared" si="5"/>
        <v>5.304285826881439</v>
      </c>
      <c r="E57" t="s">
        <v>4</v>
      </c>
      <c r="F57" s="1">
        <v>43949</v>
      </c>
      <c r="G57">
        <v>27359</v>
      </c>
      <c r="H57">
        <v>68941</v>
      </c>
      <c r="J57">
        <f t="shared" si="3"/>
        <v>2091</v>
      </c>
    </row>
    <row r="58" spans="1:10" x14ac:dyDescent="0.25">
      <c r="A58">
        <v>57</v>
      </c>
      <c r="B58">
        <v>203591</v>
      </c>
      <c r="C58">
        <f t="shared" si="7"/>
        <v>1.0352100444157714E-2</v>
      </c>
      <c r="D58">
        <f t="shared" si="5"/>
        <v>5.3087585755471904</v>
      </c>
      <c r="E58" t="s">
        <v>4</v>
      </c>
      <c r="F58" s="1">
        <v>43950</v>
      </c>
      <c r="G58">
        <v>27682</v>
      </c>
      <c r="H58">
        <v>71252</v>
      </c>
      <c r="J58">
        <f t="shared" si="3"/>
        <v>2086</v>
      </c>
    </row>
    <row r="59" spans="1:10" x14ac:dyDescent="0.25">
      <c r="A59">
        <v>1</v>
      </c>
      <c r="B59">
        <v>6411</v>
      </c>
      <c r="C59">
        <v>0</v>
      </c>
      <c r="D59">
        <f t="shared" si="5"/>
        <v>3.8069257768837312</v>
      </c>
      <c r="E59" t="s">
        <v>6</v>
      </c>
      <c r="F59" s="1">
        <v>43907</v>
      </c>
      <c r="G59">
        <v>109</v>
      </c>
      <c r="H59">
        <f t="shared" ref="H59:H84" si="8">B59-I59-G59</f>
        <v>175</v>
      </c>
      <c r="I59">
        <v>6127</v>
      </c>
      <c r="J59" t="e">
        <f>B59-#REF!</f>
        <v>#REF!</v>
      </c>
    </row>
    <row r="60" spans="1:10" x14ac:dyDescent="0.25">
      <c r="A60">
        <v>2</v>
      </c>
      <c r="B60">
        <v>9259</v>
      </c>
      <c r="C60">
        <f t="shared" ref="C60:C102" si="9">(B60-B59)/B59</f>
        <v>0.44423646856964594</v>
      </c>
      <c r="D60">
        <f t="shared" si="5"/>
        <v>3.96656408409731</v>
      </c>
      <c r="E60" t="s">
        <v>6</v>
      </c>
      <c r="F60" s="1">
        <v>43908</v>
      </c>
      <c r="G60">
        <v>150</v>
      </c>
      <c r="H60">
        <f t="shared" si="8"/>
        <v>169</v>
      </c>
      <c r="I60">
        <v>8940</v>
      </c>
      <c r="J60">
        <f t="shared" ref="J60:J105" si="10">B60-B59</f>
        <v>2848</v>
      </c>
    </row>
    <row r="61" spans="1:10" x14ac:dyDescent="0.25">
      <c r="A61">
        <v>3</v>
      </c>
      <c r="B61">
        <v>13789</v>
      </c>
      <c r="C61">
        <f t="shared" si="9"/>
        <v>0.48925369910357491</v>
      </c>
      <c r="D61">
        <f t="shared" si="5"/>
        <v>4.1395327715979393</v>
      </c>
      <c r="E61" t="s">
        <v>6</v>
      </c>
      <c r="F61" s="1">
        <v>43909</v>
      </c>
      <c r="G61">
        <v>207</v>
      </c>
      <c r="H61">
        <f t="shared" si="8"/>
        <v>118</v>
      </c>
      <c r="I61">
        <v>13464</v>
      </c>
      <c r="J61">
        <f t="shared" si="10"/>
        <v>4530</v>
      </c>
    </row>
    <row r="62" spans="1:10" x14ac:dyDescent="0.25">
      <c r="A62">
        <v>4</v>
      </c>
      <c r="B62">
        <v>19383</v>
      </c>
      <c r="C62">
        <f t="shared" si="9"/>
        <v>0.40568569149321926</v>
      </c>
      <c r="D62">
        <f t="shared" si="5"/>
        <v>4.287420995759831</v>
      </c>
      <c r="E62" t="s">
        <v>6</v>
      </c>
      <c r="F62" s="1">
        <v>43910</v>
      </c>
      <c r="G62">
        <v>256</v>
      </c>
      <c r="H62">
        <f t="shared" si="8"/>
        <v>162</v>
      </c>
      <c r="I62">
        <v>18965</v>
      </c>
      <c r="J62">
        <f t="shared" si="10"/>
        <v>5594</v>
      </c>
    </row>
    <row r="63" spans="1:10" x14ac:dyDescent="0.25">
      <c r="A63">
        <v>5</v>
      </c>
      <c r="B63">
        <v>24207</v>
      </c>
      <c r="C63">
        <f t="shared" si="9"/>
        <v>0.24887788268069957</v>
      </c>
      <c r="D63">
        <f t="shared" si="5"/>
        <v>4.3839409701862078</v>
      </c>
      <c r="E63" t="s">
        <v>6</v>
      </c>
      <c r="F63" s="1">
        <v>43911</v>
      </c>
      <c r="G63">
        <v>302</v>
      </c>
      <c r="H63">
        <f t="shared" si="8"/>
        <v>185</v>
      </c>
      <c r="I63">
        <v>23720</v>
      </c>
      <c r="J63">
        <f t="shared" si="10"/>
        <v>4824</v>
      </c>
    </row>
    <row r="64" spans="1:10" x14ac:dyDescent="0.25">
      <c r="A64">
        <v>6</v>
      </c>
      <c r="B64">
        <v>33546</v>
      </c>
      <c r="C64">
        <f t="shared" si="9"/>
        <v>0.38579749659189488</v>
      </c>
      <c r="D64">
        <f t="shared" si="5"/>
        <v>4.5256407426423158</v>
      </c>
      <c r="E64" t="s">
        <v>6</v>
      </c>
      <c r="F64" s="1">
        <v>43912</v>
      </c>
      <c r="G64">
        <v>419</v>
      </c>
      <c r="H64">
        <f t="shared" si="8"/>
        <v>127</v>
      </c>
      <c r="I64">
        <v>33000</v>
      </c>
      <c r="J64">
        <f t="shared" si="10"/>
        <v>9339</v>
      </c>
    </row>
    <row r="65" spans="1:10" x14ac:dyDescent="0.25">
      <c r="A65">
        <v>7</v>
      </c>
      <c r="B65">
        <v>43781</v>
      </c>
      <c r="C65">
        <f t="shared" si="9"/>
        <v>0.30510344005246526</v>
      </c>
      <c r="D65">
        <f t="shared" si="5"/>
        <v>4.6412856770473994</v>
      </c>
      <c r="E65" t="s">
        <v>6</v>
      </c>
      <c r="F65" s="1">
        <v>43913</v>
      </c>
      <c r="G65">
        <v>520</v>
      </c>
      <c r="H65">
        <f>B65-I65-G65</f>
        <v>331</v>
      </c>
      <c r="I65">
        <v>42930</v>
      </c>
      <c r="J65">
        <f t="shared" si="10"/>
        <v>10235</v>
      </c>
    </row>
    <row r="66" spans="1:10" x14ac:dyDescent="0.25">
      <c r="A66">
        <v>8</v>
      </c>
      <c r="B66">
        <v>54856</v>
      </c>
      <c r="C66">
        <f t="shared" si="9"/>
        <v>0.25296361435325826</v>
      </c>
      <c r="D66">
        <f t="shared" si="5"/>
        <v>4.7392241364573184</v>
      </c>
      <c r="E66" t="s">
        <v>6</v>
      </c>
      <c r="F66" s="1">
        <v>43914</v>
      </c>
      <c r="G66">
        <v>780</v>
      </c>
      <c r="H66">
        <f t="shared" si="8"/>
        <v>379</v>
      </c>
      <c r="I66">
        <v>53697</v>
      </c>
      <c r="J66">
        <f t="shared" si="10"/>
        <v>11075</v>
      </c>
    </row>
    <row r="67" spans="1:10" x14ac:dyDescent="0.25">
      <c r="A67">
        <v>9</v>
      </c>
      <c r="B67">
        <v>68211</v>
      </c>
      <c r="C67">
        <f t="shared" si="9"/>
        <v>0.24345559282485052</v>
      </c>
      <c r="D67">
        <f t="shared" si="5"/>
        <v>4.8338544165051758</v>
      </c>
      <c r="E67" t="s">
        <v>6</v>
      </c>
      <c r="F67" s="1">
        <v>43915</v>
      </c>
      <c r="G67">
        <v>910</v>
      </c>
      <c r="H67">
        <f t="shared" si="8"/>
        <v>511</v>
      </c>
      <c r="I67">
        <v>66790</v>
      </c>
      <c r="J67">
        <f t="shared" si="10"/>
        <v>13355</v>
      </c>
    </row>
    <row r="68" spans="1:10" x14ac:dyDescent="0.25">
      <c r="A68">
        <v>10</v>
      </c>
      <c r="B68">
        <v>85435</v>
      </c>
      <c r="C68">
        <f t="shared" si="9"/>
        <v>0.25251059213323362</v>
      </c>
      <c r="D68">
        <f t="shared" si="5"/>
        <v>4.931635823767464</v>
      </c>
      <c r="E68" t="s">
        <v>6</v>
      </c>
      <c r="F68" s="1">
        <v>43916</v>
      </c>
      <c r="G68">
        <v>1177</v>
      </c>
      <c r="H68">
        <f t="shared" si="8"/>
        <v>1986</v>
      </c>
      <c r="I68">
        <v>82272</v>
      </c>
      <c r="J68">
        <f t="shared" si="10"/>
        <v>17224</v>
      </c>
    </row>
    <row r="69" spans="1:10" x14ac:dyDescent="0.25">
      <c r="A69">
        <v>11</v>
      </c>
      <c r="B69">
        <v>104126</v>
      </c>
      <c r="C69">
        <f t="shared" si="9"/>
        <v>0.21877450693509687</v>
      </c>
      <c r="D69">
        <f t="shared" si="5"/>
        <v>5.0175591852901995</v>
      </c>
      <c r="E69" t="s">
        <v>6</v>
      </c>
      <c r="F69" s="1">
        <v>43917</v>
      </c>
      <c r="G69">
        <v>1693</v>
      </c>
      <c r="H69">
        <f t="shared" si="8"/>
        <v>2524</v>
      </c>
      <c r="I69">
        <v>99909</v>
      </c>
      <c r="J69">
        <f t="shared" si="10"/>
        <v>18691</v>
      </c>
    </row>
    <row r="70" spans="1:10" x14ac:dyDescent="0.25">
      <c r="A70">
        <v>12</v>
      </c>
      <c r="B70">
        <v>123578</v>
      </c>
      <c r="C70">
        <f t="shared" si="9"/>
        <v>0.18681213145612047</v>
      </c>
      <c r="D70">
        <f t="shared" si="5"/>
        <v>5.0919411622655764</v>
      </c>
      <c r="E70" t="s">
        <v>6</v>
      </c>
      <c r="F70" s="1">
        <v>43918</v>
      </c>
      <c r="G70">
        <v>2008</v>
      </c>
      <c r="H70">
        <f t="shared" si="8"/>
        <v>3443</v>
      </c>
      <c r="I70">
        <v>118127</v>
      </c>
      <c r="J70">
        <f t="shared" si="10"/>
        <v>19452</v>
      </c>
    </row>
    <row r="71" spans="1:10" x14ac:dyDescent="0.25">
      <c r="A71">
        <v>13</v>
      </c>
      <c r="B71">
        <v>143491</v>
      </c>
      <c r="C71">
        <f t="shared" si="9"/>
        <v>0.16113709559954037</v>
      </c>
      <c r="D71">
        <f t="shared" si="5"/>
        <v>5.1568246622343787</v>
      </c>
      <c r="E71" t="s">
        <v>6</v>
      </c>
      <c r="F71" s="1">
        <v>43919</v>
      </c>
      <c r="G71">
        <v>2484</v>
      </c>
      <c r="H71">
        <f t="shared" si="8"/>
        <v>4658</v>
      </c>
      <c r="I71">
        <v>136349</v>
      </c>
      <c r="J71">
        <f t="shared" si="10"/>
        <v>19913</v>
      </c>
    </row>
    <row r="72" spans="1:10" x14ac:dyDescent="0.25">
      <c r="A72">
        <v>14</v>
      </c>
      <c r="B72">
        <v>163788</v>
      </c>
      <c r="C72">
        <f t="shared" si="9"/>
        <v>0.14145138022593751</v>
      </c>
      <c r="D72">
        <f t="shared" ref="D72:D124" si="11">LOG(B72,10)</f>
        <v>5.2142820798133434</v>
      </c>
      <c r="E72" t="s">
        <v>6</v>
      </c>
      <c r="F72" s="1">
        <v>43920</v>
      </c>
      <c r="G72">
        <v>2953</v>
      </c>
      <c r="H72">
        <f t="shared" si="8"/>
        <v>5694</v>
      </c>
      <c r="I72">
        <v>155141</v>
      </c>
      <c r="J72">
        <f t="shared" si="10"/>
        <v>20297</v>
      </c>
    </row>
    <row r="73" spans="1:10" x14ac:dyDescent="0.25">
      <c r="A73">
        <v>15</v>
      </c>
      <c r="B73">
        <v>188530</v>
      </c>
      <c r="C73">
        <f t="shared" si="9"/>
        <v>0.15106112779935038</v>
      </c>
      <c r="D73">
        <f t="shared" si="11"/>
        <v>5.2753804675274338</v>
      </c>
      <c r="E73" t="s">
        <v>6</v>
      </c>
      <c r="F73" s="1">
        <v>43921</v>
      </c>
      <c r="G73">
        <v>3756</v>
      </c>
      <c r="H73">
        <f t="shared" si="8"/>
        <v>7548</v>
      </c>
      <c r="I73">
        <v>177226</v>
      </c>
      <c r="J73">
        <f t="shared" si="10"/>
        <v>24742</v>
      </c>
    </row>
    <row r="74" spans="1:10" x14ac:dyDescent="0.25">
      <c r="A74">
        <v>16</v>
      </c>
      <c r="B74">
        <v>215003</v>
      </c>
      <c r="C74">
        <f t="shared" si="9"/>
        <v>0.14041797061475628</v>
      </c>
      <c r="D74">
        <f t="shared" si="11"/>
        <v>5.3324445197963302</v>
      </c>
      <c r="E74" t="s">
        <v>6</v>
      </c>
      <c r="F74" s="1">
        <v>43922</v>
      </c>
      <c r="G74">
        <v>4713</v>
      </c>
      <c r="H74">
        <f t="shared" si="8"/>
        <v>9267</v>
      </c>
      <c r="I74">
        <v>201023</v>
      </c>
      <c r="J74">
        <f t="shared" si="10"/>
        <v>26473</v>
      </c>
    </row>
    <row r="75" spans="1:10" x14ac:dyDescent="0.25">
      <c r="A75">
        <v>17</v>
      </c>
      <c r="B75">
        <v>244877</v>
      </c>
      <c r="C75">
        <f t="shared" si="9"/>
        <v>0.13894689841537095</v>
      </c>
      <c r="D75">
        <f t="shared" si="11"/>
        <v>5.3889479960591142</v>
      </c>
      <c r="E75" t="s">
        <v>6</v>
      </c>
      <c r="F75" s="1">
        <v>43923</v>
      </c>
      <c r="G75">
        <v>5807</v>
      </c>
      <c r="H75">
        <f t="shared" si="8"/>
        <v>10672</v>
      </c>
      <c r="I75">
        <v>228398</v>
      </c>
      <c r="J75">
        <f t="shared" si="10"/>
        <v>29874</v>
      </c>
    </row>
    <row r="76" spans="1:10" x14ac:dyDescent="0.25">
      <c r="A76">
        <v>18</v>
      </c>
      <c r="B76">
        <v>277161</v>
      </c>
      <c r="C76">
        <f t="shared" si="9"/>
        <v>0.13183761643600664</v>
      </c>
      <c r="D76">
        <f t="shared" si="11"/>
        <v>5.4427321196035647</v>
      </c>
      <c r="E76" t="s">
        <v>6</v>
      </c>
      <c r="F76" s="1">
        <v>43924</v>
      </c>
      <c r="G76">
        <v>7391</v>
      </c>
      <c r="H76">
        <f t="shared" si="8"/>
        <v>12013</v>
      </c>
      <c r="I76">
        <v>257757</v>
      </c>
      <c r="J76">
        <f t="shared" si="10"/>
        <v>32284</v>
      </c>
    </row>
    <row r="77" spans="1:10" x14ac:dyDescent="0.25">
      <c r="A77">
        <v>19</v>
      </c>
      <c r="B77">
        <v>311357</v>
      </c>
      <c r="C77">
        <f t="shared" si="9"/>
        <v>0.12337955195716568</v>
      </c>
      <c r="D77">
        <f t="shared" si="11"/>
        <v>5.493258634076045</v>
      </c>
      <c r="E77" t="s">
        <v>6</v>
      </c>
      <c r="F77" s="1">
        <v>43925</v>
      </c>
      <c r="G77">
        <v>8344</v>
      </c>
      <c r="H77">
        <f t="shared" si="8"/>
        <v>14932</v>
      </c>
      <c r="I77">
        <v>288081</v>
      </c>
      <c r="J77">
        <f t="shared" si="10"/>
        <v>34196</v>
      </c>
    </row>
    <row r="78" spans="1:10" x14ac:dyDescent="0.25">
      <c r="A78">
        <v>20</v>
      </c>
      <c r="B78">
        <v>336673</v>
      </c>
      <c r="C78">
        <f t="shared" si="9"/>
        <v>8.1308594314564955E-2</v>
      </c>
      <c r="D78">
        <f t="shared" si="11"/>
        <v>5.5272082888823295</v>
      </c>
      <c r="E78" t="s">
        <v>6</v>
      </c>
      <c r="F78" s="1">
        <v>43926</v>
      </c>
      <c r="G78">
        <v>9536</v>
      </c>
      <c r="H78">
        <f t="shared" si="8"/>
        <v>18057</v>
      </c>
      <c r="I78">
        <v>309080</v>
      </c>
      <c r="J78">
        <f t="shared" si="10"/>
        <v>25316</v>
      </c>
    </row>
    <row r="79" spans="1:10" x14ac:dyDescent="0.25">
      <c r="A79">
        <v>21</v>
      </c>
      <c r="B79">
        <v>367004</v>
      </c>
      <c r="C79">
        <f t="shared" si="9"/>
        <v>9.0090384438312548E-2</v>
      </c>
      <c r="D79">
        <f t="shared" si="11"/>
        <v>5.5646707976811376</v>
      </c>
      <c r="E79" t="s">
        <v>6</v>
      </c>
      <c r="F79" s="1">
        <v>43927</v>
      </c>
      <c r="G79">
        <v>10859</v>
      </c>
      <c r="H79">
        <f t="shared" si="8"/>
        <v>19683</v>
      </c>
      <c r="I79">
        <v>336462</v>
      </c>
      <c r="J79">
        <f t="shared" si="10"/>
        <v>30331</v>
      </c>
    </row>
    <row r="80" spans="1:10" x14ac:dyDescent="0.25">
      <c r="A80">
        <v>22</v>
      </c>
      <c r="B80">
        <v>400335</v>
      </c>
      <c r="C80">
        <f t="shared" si="9"/>
        <v>9.0819173632984931E-2</v>
      </c>
      <c r="D80">
        <f t="shared" si="11"/>
        <v>5.6024235607331097</v>
      </c>
      <c r="E80" t="s">
        <v>6</v>
      </c>
      <c r="F80" s="1">
        <v>43928</v>
      </c>
      <c r="G80">
        <v>12841</v>
      </c>
      <c r="H80">
        <f t="shared" si="8"/>
        <v>21674</v>
      </c>
      <c r="I80">
        <v>365820</v>
      </c>
      <c r="J80">
        <f t="shared" si="10"/>
        <v>33331</v>
      </c>
    </row>
    <row r="81" spans="1:10" x14ac:dyDescent="0.25">
      <c r="A81">
        <v>23</v>
      </c>
      <c r="B81">
        <v>434927</v>
      </c>
      <c r="C81">
        <f t="shared" si="9"/>
        <v>8.6407633606854259E-2</v>
      </c>
      <c r="D81">
        <f t="shared" si="11"/>
        <v>5.6384163692358893</v>
      </c>
      <c r="E81" t="s">
        <v>6</v>
      </c>
      <c r="F81" s="1">
        <v>43929</v>
      </c>
      <c r="G81">
        <v>14473</v>
      </c>
      <c r="H81">
        <f t="shared" si="8"/>
        <v>22638</v>
      </c>
      <c r="I81">
        <v>397816</v>
      </c>
      <c r="J81">
        <f t="shared" si="10"/>
        <v>34592</v>
      </c>
    </row>
    <row r="82" spans="1:10" x14ac:dyDescent="0.25">
      <c r="A82">
        <v>24</v>
      </c>
      <c r="B82">
        <v>469124</v>
      </c>
      <c r="C82">
        <f t="shared" si="9"/>
        <v>7.8626987977292742E-2</v>
      </c>
      <c r="D82">
        <f t="shared" si="11"/>
        <v>5.6712876516658604</v>
      </c>
      <c r="E82" t="s">
        <v>6</v>
      </c>
      <c r="F82" s="1">
        <v>43930</v>
      </c>
      <c r="G82">
        <v>16712</v>
      </c>
      <c r="H82">
        <f t="shared" si="8"/>
        <v>25924</v>
      </c>
      <c r="I82">
        <v>426488</v>
      </c>
      <c r="J82">
        <f t="shared" si="10"/>
        <v>34197</v>
      </c>
    </row>
    <row r="83" spans="1:10" x14ac:dyDescent="0.25">
      <c r="A83">
        <v>25</v>
      </c>
      <c r="B83">
        <v>502876</v>
      </c>
      <c r="C83">
        <f t="shared" si="9"/>
        <v>7.1946862663176472E-2</v>
      </c>
      <c r="D83">
        <f t="shared" si="11"/>
        <v>5.7014609092015895</v>
      </c>
      <c r="E83" t="s">
        <v>6</v>
      </c>
      <c r="F83" s="1">
        <v>43931</v>
      </c>
      <c r="G83">
        <v>18747</v>
      </c>
      <c r="H83">
        <f t="shared" si="8"/>
        <v>27314</v>
      </c>
      <c r="I83">
        <v>456815</v>
      </c>
      <c r="J83">
        <f t="shared" si="10"/>
        <v>33752</v>
      </c>
    </row>
    <row r="84" spans="1:10" x14ac:dyDescent="0.25">
      <c r="A84">
        <v>26</v>
      </c>
      <c r="B84">
        <v>539942</v>
      </c>
      <c r="C84">
        <f t="shared" si="9"/>
        <v>7.3708031403367832E-2</v>
      </c>
      <c r="D84">
        <f t="shared" si="11"/>
        <v>5.7323471108733495</v>
      </c>
      <c r="E84" t="s">
        <v>6</v>
      </c>
      <c r="F84" s="1">
        <v>43932</v>
      </c>
      <c r="G84">
        <v>24062</v>
      </c>
      <c r="H84">
        <f t="shared" si="8"/>
        <v>34031</v>
      </c>
      <c r="I84">
        <v>481849</v>
      </c>
      <c r="J84">
        <f t="shared" si="10"/>
        <v>37066</v>
      </c>
    </row>
    <row r="85" spans="1:10" x14ac:dyDescent="0.25">
      <c r="A85">
        <v>27</v>
      </c>
      <c r="B85">
        <v>567708</v>
      </c>
      <c r="C85">
        <f t="shared" si="9"/>
        <v>5.1424041841531126E-2</v>
      </c>
      <c r="D85">
        <f t="shared" si="11"/>
        <v>5.7541250142384035</v>
      </c>
      <c r="E85" t="s">
        <v>6</v>
      </c>
      <c r="F85" s="1">
        <v>43933</v>
      </c>
      <c r="G85">
        <v>25789</v>
      </c>
      <c r="H85">
        <v>31976</v>
      </c>
      <c r="J85">
        <f t="shared" si="10"/>
        <v>27766</v>
      </c>
    </row>
    <row r="86" spans="1:10" x14ac:dyDescent="0.25">
      <c r="A86">
        <v>28</v>
      </c>
      <c r="B86">
        <v>594693</v>
      </c>
      <c r="C86">
        <f t="shared" si="9"/>
        <v>4.7533238918599001E-2</v>
      </c>
      <c r="D86">
        <f t="shared" si="11"/>
        <v>5.7742928265449045</v>
      </c>
      <c r="E86" t="s">
        <v>6</v>
      </c>
      <c r="F86" s="1">
        <v>43934</v>
      </c>
      <c r="G86">
        <v>27515</v>
      </c>
      <c r="H86">
        <f>B86-I86-G86</f>
        <v>40825</v>
      </c>
      <c r="I86">
        <v>526353</v>
      </c>
      <c r="J86">
        <f t="shared" si="10"/>
        <v>26985</v>
      </c>
    </row>
    <row r="87" spans="1:10" x14ac:dyDescent="0.25">
      <c r="A87">
        <v>29</v>
      </c>
      <c r="B87">
        <v>621953</v>
      </c>
      <c r="C87">
        <f t="shared" si="9"/>
        <v>4.583877731871739E-2</v>
      </c>
      <c r="D87">
        <f t="shared" si="11"/>
        <v>5.7937575669868391</v>
      </c>
      <c r="E87" t="s">
        <v>6</v>
      </c>
      <c r="F87" s="1">
        <v>43935</v>
      </c>
      <c r="G87">
        <v>30081</v>
      </c>
      <c r="H87">
        <f>B87-I87-G87</f>
        <v>42853</v>
      </c>
      <c r="I87">
        <v>549019</v>
      </c>
      <c r="J87">
        <f t="shared" si="10"/>
        <v>27260</v>
      </c>
    </row>
    <row r="88" spans="1:10" x14ac:dyDescent="0.25">
      <c r="A88">
        <v>30</v>
      </c>
      <c r="B88">
        <v>652474</v>
      </c>
      <c r="C88">
        <f t="shared" si="9"/>
        <v>4.9072839909124963E-2</v>
      </c>
      <c r="D88">
        <f t="shared" si="11"/>
        <v>5.8145632104447964</v>
      </c>
      <c r="E88" t="s">
        <v>6</v>
      </c>
      <c r="F88" s="1">
        <v>43936</v>
      </c>
      <c r="G88">
        <v>32712</v>
      </c>
      <c r="H88">
        <v>48131</v>
      </c>
      <c r="J88">
        <f t="shared" si="10"/>
        <v>30521</v>
      </c>
    </row>
    <row r="89" spans="1:10" x14ac:dyDescent="0.25">
      <c r="A89">
        <v>31</v>
      </c>
      <c r="B89">
        <v>682454</v>
      </c>
      <c r="C89">
        <f t="shared" si="9"/>
        <v>4.5948191039029911E-2</v>
      </c>
      <c r="D89">
        <f t="shared" si="11"/>
        <v>5.8340733835964063</v>
      </c>
      <c r="E89" t="s">
        <v>6</v>
      </c>
      <c r="F89" s="1">
        <v>43937</v>
      </c>
      <c r="G89">
        <v>34905</v>
      </c>
      <c r="H89">
        <v>57256</v>
      </c>
      <c r="J89">
        <f t="shared" si="10"/>
        <v>29980</v>
      </c>
    </row>
    <row r="90" spans="1:10" x14ac:dyDescent="0.25">
      <c r="A90">
        <v>32</v>
      </c>
      <c r="B90">
        <v>714822</v>
      </c>
      <c r="C90">
        <f t="shared" si="9"/>
        <v>4.7428837694555234E-2</v>
      </c>
      <c r="D90">
        <f t="shared" si="11"/>
        <v>5.8541979102739701</v>
      </c>
      <c r="E90" t="s">
        <v>6</v>
      </c>
      <c r="F90" s="1">
        <v>43938</v>
      </c>
      <c r="G90">
        <v>37448</v>
      </c>
      <c r="H90">
        <f>B90-I90-G90</f>
        <v>65296</v>
      </c>
      <c r="I90">
        <v>612078</v>
      </c>
      <c r="J90">
        <f t="shared" si="10"/>
        <v>32368</v>
      </c>
    </row>
    <row r="91" spans="1:10" x14ac:dyDescent="0.25">
      <c r="A91">
        <v>33</v>
      </c>
      <c r="B91">
        <v>743901</v>
      </c>
      <c r="C91">
        <f t="shared" si="9"/>
        <v>4.0680057412894398E-2</v>
      </c>
      <c r="D91">
        <f t="shared" si="11"/>
        <v>5.8715151425155998</v>
      </c>
      <c r="E91" t="s">
        <v>6</v>
      </c>
      <c r="F91" s="1">
        <v>43939</v>
      </c>
      <c r="G91">
        <v>39331</v>
      </c>
      <c r="H91">
        <f>B91-I91-G91</f>
        <v>73061</v>
      </c>
      <c r="I91">
        <v>631509</v>
      </c>
      <c r="J91">
        <f t="shared" si="10"/>
        <v>29079</v>
      </c>
    </row>
    <row r="92" spans="1:10" x14ac:dyDescent="0.25">
      <c r="A92">
        <v>34</v>
      </c>
      <c r="B92">
        <v>770084</v>
      </c>
      <c r="C92">
        <f t="shared" si="9"/>
        <v>3.5196887757914026E-2</v>
      </c>
      <c r="D92">
        <f t="shared" si="11"/>
        <v>5.8865381001682824</v>
      </c>
      <c r="E92" t="s">
        <v>6</v>
      </c>
      <c r="F92" s="1">
        <v>43940</v>
      </c>
      <c r="G92">
        <v>40901</v>
      </c>
      <c r="H92">
        <f>B92-I92-G92</f>
        <v>76309</v>
      </c>
      <c r="I92">
        <v>652874</v>
      </c>
      <c r="J92">
        <f t="shared" si="10"/>
        <v>26183</v>
      </c>
    </row>
    <row r="93" spans="1:10" x14ac:dyDescent="0.25">
      <c r="A93">
        <v>35</v>
      </c>
      <c r="B93">
        <v>798227</v>
      </c>
      <c r="C93">
        <f t="shared" si="9"/>
        <v>3.6545363882381665E-2</v>
      </c>
      <c r="D93">
        <f t="shared" si="11"/>
        <v>5.9021264136919198</v>
      </c>
      <c r="E93" t="s">
        <v>6</v>
      </c>
      <c r="F93" s="1">
        <v>43941</v>
      </c>
      <c r="G93">
        <v>42853</v>
      </c>
      <c r="H93">
        <f>B93-I93-G93</f>
        <v>77518</v>
      </c>
      <c r="I93">
        <v>677856</v>
      </c>
      <c r="J93">
        <f t="shared" si="10"/>
        <v>28143</v>
      </c>
    </row>
    <row r="94" spans="1:10" x14ac:dyDescent="0.25">
      <c r="A94">
        <v>36</v>
      </c>
      <c r="B94">
        <v>824332</v>
      </c>
      <c r="C94">
        <f t="shared" si="9"/>
        <v>3.2703729640816456E-2</v>
      </c>
      <c r="D94">
        <f t="shared" si="11"/>
        <v>5.9161021591833522</v>
      </c>
      <c r="E94" t="s">
        <v>6</v>
      </c>
      <c r="F94" s="1">
        <v>43942</v>
      </c>
      <c r="G94">
        <v>45536</v>
      </c>
      <c r="H94">
        <v>82923</v>
      </c>
      <c r="J94">
        <f t="shared" si="10"/>
        <v>26105</v>
      </c>
    </row>
    <row r="95" spans="1:10" x14ac:dyDescent="0.25">
      <c r="A95">
        <v>37</v>
      </c>
      <c r="B95">
        <v>854542</v>
      </c>
      <c r="C95">
        <f t="shared" si="9"/>
        <v>3.6647855475706391E-2</v>
      </c>
      <c r="D95">
        <f t="shared" si="11"/>
        <v>5.9317334127793808</v>
      </c>
      <c r="E95" t="s">
        <v>6</v>
      </c>
      <c r="F95" s="1">
        <v>43943</v>
      </c>
      <c r="G95">
        <v>47894</v>
      </c>
      <c r="H95">
        <v>83910</v>
      </c>
      <c r="J95">
        <f t="shared" si="10"/>
        <v>30210</v>
      </c>
    </row>
    <row r="96" spans="1:10" x14ac:dyDescent="0.25">
      <c r="A96">
        <v>38</v>
      </c>
      <c r="B96">
        <v>886442</v>
      </c>
      <c r="C96">
        <f t="shared" si="9"/>
        <v>3.7329938142303128E-2</v>
      </c>
      <c r="D96">
        <f t="shared" si="11"/>
        <v>5.9476503249296098</v>
      </c>
      <c r="E96" t="s">
        <v>6</v>
      </c>
      <c r="F96" s="1">
        <v>43944</v>
      </c>
      <c r="G96">
        <v>50236</v>
      </c>
      <c r="H96">
        <f>B96-I96-G96</f>
        <v>85922</v>
      </c>
      <c r="I96">
        <v>750284</v>
      </c>
      <c r="J96">
        <f t="shared" si="10"/>
        <v>31900</v>
      </c>
    </row>
    <row r="97" spans="1:10" x14ac:dyDescent="0.25">
      <c r="A97">
        <v>39</v>
      </c>
      <c r="B97">
        <v>925232</v>
      </c>
      <c r="C97">
        <f t="shared" si="9"/>
        <v>4.3759208160263165E-2</v>
      </c>
      <c r="D97">
        <f t="shared" si="11"/>
        <v>5.9662506448325745</v>
      </c>
      <c r="E97" t="s">
        <v>6</v>
      </c>
      <c r="F97" s="1">
        <v>43945</v>
      </c>
      <c r="G97">
        <v>52191</v>
      </c>
      <c r="H97">
        <f>B97-I97-G97</f>
        <v>50329</v>
      </c>
      <c r="I97">
        <v>822712</v>
      </c>
      <c r="J97">
        <f t="shared" si="10"/>
        <v>38790</v>
      </c>
    </row>
    <row r="98" spans="1:10" x14ac:dyDescent="0.25">
      <c r="A98">
        <v>40</v>
      </c>
      <c r="B98">
        <v>960651</v>
      </c>
      <c r="C98">
        <f t="shared" si="9"/>
        <v>3.8281209469624919E-2</v>
      </c>
      <c r="D98">
        <f t="shared" si="11"/>
        <v>5.9825656391743065</v>
      </c>
      <c r="E98" t="s">
        <v>6</v>
      </c>
      <c r="F98" s="1">
        <v>43946</v>
      </c>
      <c r="G98">
        <v>54256</v>
      </c>
      <c r="H98">
        <v>84897</v>
      </c>
      <c r="J98">
        <f t="shared" si="10"/>
        <v>35419</v>
      </c>
    </row>
    <row r="99" spans="1:10" x14ac:dyDescent="0.25">
      <c r="A99">
        <v>41</v>
      </c>
      <c r="B99">
        <v>987160</v>
      </c>
      <c r="C99">
        <f t="shared" si="9"/>
        <v>2.759482892330305E-2</v>
      </c>
      <c r="D99">
        <f t="shared" si="11"/>
        <v>5.9943875493115053</v>
      </c>
      <c r="E99" t="s">
        <v>6</v>
      </c>
      <c r="F99" s="1">
        <v>43947</v>
      </c>
      <c r="G99">
        <v>55413</v>
      </c>
      <c r="H99">
        <v>118735</v>
      </c>
      <c r="J99">
        <f t="shared" si="10"/>
        <v>26509</v>
      </c>
    </row>
    <row r="100" spans="1:10" x14ac:dyDescent="0.25">
      <c r="A100">
        <v>42</v>
      </c>
      <c r="B100">
        <v>1004942</v>
      </c>
      <c r="C100">
        <f t="shared" si="9"/>
        <v>1.8013290651971312E-2</v>
      </c>
      <c r="D100">
        <f t="shared" si="11"/>
        <v>6.002140997272102</v>
      </c>
      <c r="E100" t="s">
        <v>6</v>
      </c>
      <c r="F100" s="1">
        <v>43948</v>
      </c>
      <c r="G100">
        <v>56527</v>
      </c>
      <c r="H100">
        <v>137591</v>
      </c>
      <c r="J100">
        <f t="shared" si="10"/>
        <v>17782</v>
      </c>
    </row>
    <row r="101" spans="1:10" x14ac:dyDescent="0.25">
      <c r="A101">
        <v>43</v>
      </c>
      <c r="B101">
        <v>1035765</v>
      </c>
      <c r="C101">
        <f t="shared" si="9"/>
        <v>3.0671421833299833E-2</v>
      </c>
      <c r="D101">
        <f t="shared" si="11"/>
        <v>6.015261231490058</v>
      </c>
      <c r="E101" t="s">
        <v>6</v>
      </c>
      <c r="F101" s="1">
        <v>43949</v>
      </c>
      <c r="G101">
        <v>59266</v>
      </c>
      <c r="H101">
        <v>140138</v>
      </c>
      <c r="J101">
        <f t="shared" si="10"/>
        <v>30823</v>
      </c>
    </row>
    <row r="102" spans="1:10" x14ac:dyDescent="0.25">
      <c r="A102">
        <v>44</v>
      </c>
      <c r="B102">
        <v>1055455</v>
      </c>
      <c r="C102">
        <f t="shared" si="9"/>
        <v>1.901010364320092E-2</v>
      </c>
      <c r="D102">
        <f t="shared" si="11"/>
        <v>6.0234397216149684</v>
      </c>
      <c r="E102" t="s">
        <v>6</v>
      </c>
      <c r="F102" s="1">
        <v>43950</v>
      </c>
      <c r="G102">
        <v>61112</v>
      </c>
      <c r="H102">
        <v>144423</v>
      </c>
      <c r="J102">
        <f t="shared" si="10"/>
        <v>19690</v>
      </c>
    </row>
    <row r="103" spans="1:10" x14ac:dyDescent="0.25">
      <c r="A103">
        <v>1</v>
      </c>
      <c r="B103">
        <v>5232</v>
      </c>
      <c r="C103">
        <v>0</v>
      </c>
      <c r="D103">
        <f t="shared" si="11"/>
        <v>3.7186677353162101</v>
      </c>
      <c r="E103" t="s">
        <v>7</v>
      </c>
      <c r="F103" s="1">
        <v>43903</v>
      </c>
      <c r="G103">
        <v>133</v>
      </c>
      <c r="J103" t="e">
        <f>B103-#REF!</f>
        <v>#REF!</v>
      </c>
    </row>
    <row r="104" spans="1:10" x14ac:dyDescent="0.25">
      <c r="A104">
        <v>2</v>
      </c>
      <c r="B104">
        <v>6391</v>
      </c>
      <c r="C104">
        <f t="shared" ref="C104:C115" si="12">(B104-B103)/B103</f>
        <v>0.22152140672782875</v>
      </c>
      <c r="D104">
        <f t="shared" si="11"/>
        <v>3.8055688175485556</v>
      </c>
      <c r="E104" t="s">
        <v>7</v>
      </c>
      <c r="F104" s="1">
        <v>43904</v>
      </c>
      <c r="G104">
        <v>196</v>
      </c>
      <c r="J104">
        <f t="shared" si="10"/>
        <v>1159</v>
      </c>
    </row>
    <row r="105" spans="1:10" x14ac:dyDescent="0.25">
      <c r="A105">
        <v>3</v>
      </c>
      <c r="B105">
        <v>7988</v>
      </c>
      <c r="C105">
        <f t="shared" si="12"/>
        <v>0.24988264747300892</v>
      </c>
      <c r="D105">
        <f t="shared" si="11"/>
        <v>3.9024380561986645</v>
      </c>
      <c r="E105" t="s">
        <v>7</v>
      </c>
      <c r="F105" s="1">
        <v>43905</v>
      </c>
      <c r="G105">
        <v>294</v>
      </c>
      <c r="J105">
        <f t="shared" si="10"/>
        <v>1597</v>
      </c>
    </row>
    <row r="106" spans="1:10" x14ac:dyDescent="0.25">
      <c r="A106">
        <v>4</v>
      </c>
      <c r="B106">
        <v>9942</v>
      </c>
      <c r="C106">
        <f t="shared" si="12"/>
        <v>0.24461692538808213</v>
      </c>
      <c r="D106">
        <f t="shared" si="11"/>
        <v>3.9974737588029798</v>
      </c>
      <c r="E106" t="s">
        <v>7</v>
      </c>
      <c r="F106" s="1">
        <v>43906</v>
      </c>
      <c r="G106">
        <v>342</v>
      </c>
      <c r="J106">
        <f t="shared" ref="J106:J163" si="13">B106-B105</f>
        <v>1954</v>
      </c>
    </row>
    <row r="107" spans="1:10" x14ac:dyDescent="0.25">
      <c r="A107">
        <v>5</v>
      </c>
      <c r="B107">
        <v>11826</v>
      </c>
      <c r="C107">
        <f t="shared" si="12"/>
        <v>0.18949909474954738</v>
      </c>
      <c r="D107">
        <f t="shared" si="11"/>
        <v>4.0728378746630858</v>
      </c>
      <c r="E107" t="s">
        <v>7</v>
      </c>
      <c r="F107" s="1">
        <v>43907</v>
      </c>
      <c r="G107">
        <v>533</v>
      </c>
      <c r="J107">
        <f t="shared" si="13"/>
        <v>1884</v>
      </c>
    </row>
    <row r="108" spans="1:10" x14ac:dyDescent="0.25">
      <c r="A108">
        <v>6</v>
      </c>
      <c r="B108">
        <v>14769</v>
      </c>
      <c r="C108">
        <f t="shared" si="12"/>
        <v>0.24885844748858446</v>
      </c>
      <c r="D108">
        <f t="shared" si="11"/>
        <v>4.1693510904924178</v>
      </c>
      <c r="E108" t="s">
        <v>7</v>
      </c>
      <c r="F108" s="1">
        <v>43908</v>
      </c>
      <c r="G108">
        <v>638</v>
      </c>
      <c r="J108">
        <f t="shared" si="13"/>
        <v>2943</v>
      </c>
    </row>
    <row r="109" spans="1:10" x14ac:dyDescent="0.25">
      <c r="A109">
        <v>7</v>
      </c>
      <c r="B109">
        <v>18077</v>
      </c>
      <c r="C109">
        <f t="shared" si="12"/>
        <v>0.22398266639582909</v>
      </c>
      <c r="D109">
        <f t="shared" si="11"/>
        <v>4.2571263580225924</v>
      </c>
      <c r="E109" t="s">
        <v>7</v>
      </c>
      <c r="F109" s="1">
        <v>43909</v>
      </c>
      <c r="G109">
        <v>831</v>
      </c>
      <c r="J109">
        <f t="shared" si="13"/>
        <v>3308</v>
      </c>
    </row>
    <row r="110" spans="1:10" x14ac:dyDescent="0.25">
      <c r="A110">
        <v>8</v>
      </c>
      <c r="B110">
        <v>21571</v>
      </c>
      <c r="C110">
        <f t="shared" si="12"/>
        <v>0.19328428389666427</v>
      </c>
      <c r="D110">
        <f t="shared" si="11"/>
        <v>4.3338702788260086</v>
      </c>
      <c r="E110" t="s">
        <v>7</v>
      </c>
      <c r="F110" s="1">
        <v>43910</v>
      </c>
      <c r="G110">
        <v>1093</v>
      </c>
      <c r="J110">
        <f t="shared" si="13"/>
        <v>3494</v>
      </c>
    </row>
    <row r="111" spans="1:10" x14ac:dyDescent="0.25">
      <c r="A111">
        <v>9</v>
      </c>
      <c r="B111">
        <v>25496</v>
      </c>
      <c r="C111">
        <f t="shared" si="12"/>
        <v>0.18195725742895555</v>
      </c>
      <c r="D111">
        <f t="shared" si="11"/>
        <v>4.406472050465676</v>
      </c>
      <c r="E111" t="s">
        <v>7</v>
      </c>
      <c r="F111" s="1">
        <v>43911</v>
      </c>
      <c r="G111">
        <v>1381</v>
      </c>
      <c r="J111">
        <f t="shared" si="13"/>
        <v>3925</v>
      </c>
    </row>
    <row r="112" spans="1:10" x14ac:dyDescent="0.25">
      <c r="A112">
        <v>10</v>
      </c>
      <c r="B112">
        <v>28603</v>
      </c>
      <c r="C112">
        <f t="shared" si="12"/>
        <v>0.12186225290241606</v>
      </c>
      <c r="D112">
        <f t="shared" si="11"/>
        <v>4.456411586105177</v>
      </c>
      <c r="E112" t="s">
        <v>7</v>
      </c>
      <c r="F112" s="1">
        <v>43912</v>
      </c>
      <c r="G112">
        <v>1756</v>
      </c>
      <c r="J112">
        <f t="shared" si="13"/>
        <v>3107</v>
      </c>
    </row>
    <row r="113" spans="1:10" x14ac:dyDescent="0.25">
      <c r="A113">
        <v>11</v>
      </c>
      <c r="B113">
        <v>33089</v>
      </c>
      <c r="C113">
        <f t="shared" si="12"/>
        <v>0.15683669545152606</v>
      </c>
      <c r="D113">
        <f t="shared" si="11"/>
        <v>4.5196836423171698</v>
      </c>
      <c r="E113" t="s">
        <v>7</v>
      </c>
      <c r="F113" s="1">
        <v>43913</v>
      </c>
      <c r="G113">
        <v>2207</v>
      </c>
      <c r="J113">
        <f t="shared" si="13"/>
        <v>4486</v>
      </c>
    </row>
    <row r="114" spans="1:10" x14ac:dyDescent="0.25">
      <c r="A114">
        <v>12</v>
      </c>
      <c r="B114">
        <v>42058</v>
      </c>
      <c r="C114">
        <f t="shared" si="12"/>
        <v>0.27105684668620994</v>
      </c>
      <c r="D114">
        <f t="shared" si="11"/>
        <v>4.6238486166713759</v>
      </c>
      <c r="E114" t="s">
        <v>7</v>
      </c>
      <c r="F114" s="1">
        <v>43914</v>
      </c>
      <c r="G114">
        <v>2991</v>
      </c>
      <c r="J114">
        <f t="shared" si="13"/>
        <v>8969</v>
      </c>
    </row>
    <row r="115" spans="1:10" x14ac:dyDescent="0.25">
      <c r="A115">
        <v>13</v>
      </c>
      <c r="B115">
        <v>47611</v>
      </c>
      <c r="C115">
        <f t="shared" si="12"/>
        <v>0.1320319558704646</v>
      </c>
      <c r="D115">
        <f t="shared" si="11"/>
        <v>4.677707303295997</v>
      </c>
      <c r="E115" t="s">
        <v>7</v>
      </c>
      <c r="F115" s="1">
        <v>43915</v>
      </c>
      <c r="G115">
        <v>3445</v>
      </c>
      <c r="J115">
        <f t="shared" si="13"/>
        <v>5553</v>
      </c>
    </row>
    <row r="116" spans="1:10" x14ac:dyDescent="0.25">
      <c r="A116">
        <v>14</v>
      </c>
      <c r="B116">
        <v>56347</v>
      </c>
      <c r="C116">
        <f>(B116-B115)/B115</f>
        <v>0.18348700930457248</v>
      </c>
      <c r="D116">
        <f t="shared" si="11"/>
        <v>4.7508707984987382</v>
      </c>
      <c r="E116" t="s">
        <v>7</v>
      </c>
      <c r="F116" s="1">
        <v>43916</v>
      </c>
      <c r="G116">
        <v>4154</v>
      </c>
      <c r="J116">
        <f t="shared" si="13"/>
        <v>8736</v>
      </c>
    </row>
    <row r="117" spans="1:10" x14ac:dyDescent="0.25">
      <c r="A117">
        <v>15</v>
      </c>
      <c r="B117">
        <v>65719</v>
      </c>
      <c r="C117">
        <f t="shared" ref="C117:C118" si="14">(B117-B116)/B116</f>
        <v>0.16632651250288391</v>
      </c>
      <c r="D117">
        <f t="shared" si="11"/>
        <v>4.8176909464583062</v>
      </c>
      <c r="E117" t="s">
        <v>7</v>
      </c>
      <c r="F117" s="1">
        <v>43917</v>
      </c>
      <c r="G117">
        <v>5138</v>
      </c>
      <c r="J117">
        <f t="shared" si="13"/>
        <v>9372</v>
      </c>
    </row>
    <row r="118" spans="1:10" x14ac:dyDescent="0.25">
      <c r="A118">
        <v>16</v>
      </c>
      <c r="B118">
        <v>73232</v>
      </c>
      <c r="C118">
        <f t="shared" si="14"/>
        <v>0.11432005964789482</v>
      </c>
      <c r="D118">
        <f t="shared" si="11"/>
        <v>4.8647008950832236</v>
      </c>
      <c r="E118" t="s">
        <v>7</v>
      </c>
      <c r="F118" s="1">
        <v>43918</v>
      </c>
      <c r="G118">
        <v>5982</v>
      </c>
      <c r="J118">
        <f t="shared" si="13"/>
        <v>7513</v>
      </c>
    </row>
    <row r="119" spans="1:10" x14ac:dyDescent="0.25">
      <c r="A119">
        <v>17</v>
      </c>
      <c r="B119">
        <v>80110</v>
      </c>
      <c r="C119">
        <f>(B119-B118)/B118</f>
        <v>9.3920690408564558E-2</v>
      </c>
      <c r="D119">
        <f t="shared" si="11"/>
        <v>4.903686731736502</v>
      </c>
      <c r="E119" t="s">
        <v>7</v>
      </c>
      <c r="F119" s="1">
        <v>43919</v>
      </c>
      <c r="G119">
        <v>6803</v>
      </c>
      <c r="J119">
        <f t="shared" si="13"/>
        <v>6878</v>
      </c>
    </row>
    <row r="120" spans="1:10" x14ac:dyDescent="0.25">
      <c r="A120">
        <v>18</v>
      </c>
      <c r="B120">
        <v>87956</v>
      </c>
      <c r="C120">
        <f t="shared" ref="C120" si="15">(B120-B119)/B119</f>
        <v>9.794033204344027E-2</v>
      </c>
      <c r="D120">
        <f t="shared" si="11"/>
        <v>4.9442654706043037</v>
      </c>
      <c r="E120" t="s">
        <v>7</v>
      </c>
      <c r="F120" s="1">
        <v>43920</v>
      </c>
      <c r="G120">
        <v>7716</v>
      </c>
      <c r="J120">
        <f t="shared" si="13"/>
        <v>7846</v>
      </c>
    </row>
    <row r="121" spans="1:10" x14ac:dyDescent="0.25">
      <c r="A121">
        <v>19</v>
      </c>
      <c r="B121">
        <v>95923</v>
      </c>
      <c r="C121">
        <f>(B121-B120)/B120</f>
        <v>9.0579380599390608E-2</v>
      </c>
      <c r="D121">
        <f t="shared" si="11"/>
        <v>4.9819227529001289</v>
      </c>
      <c r="E121" t="s">
        <v>7</v>
      </c>
      <c r="F121" s="1">
        <v>43921</v>
      </c>
      <c r="G121">
        <v>8464</v>
      </c>
      <c r="J121">
        <f t="shared" si="13"/>
        <v>7967</v>
      </c>
    </row>
    <row r="122" spans="1:10" x14ac:dyDescent="0.25">
      <c r="A122">
        <v>20</v>
      </c>
      <c r="B122">
        <v>102179</v>
      </c>
      <c r="C122">
        <f t="shared" ref="C122:C123" si="16">(B122-B121)/B121</f>
        <v>6.5218977721714297E-2</v>
      </c>
      <c r="D122">
        <f t="shared" si="11"/>
        <v>5.0093616480369176</v>
      </c>
      <c r="E122" t="s">
        <v>7</v>
      </c>
      <c r="F122" s="1">
        <v>43922</v>
      </c>
      <c r="G122">
        <v>9131</v>
      </c>
      <c r="J122">
        <f t="shared" si="13"/>
        <v>6256</v>
      </c>
    </row>
    <row r="123" spans="1:10" x14ac:dyDescent="0.25">
      <c r="A123">
        <v>21</v>
      </c>
      <c r="B123">
        <v>110409</v>
      </c>
      <c r="C123">
        <f t="shared" si="16"/>
        <v>8.0544926061128022E-2</v>
      </c>
      <c r="D123">
        <f t="shared" si="11"/>
        <v>5.0430044763916015</v>
      </c>
      <c r="E123" t="s">
        <v>7</v>
      </c>
      <c r="F123" s="1">
        <v>43923</v>
      </c>
      <c r="G123">
        <v>10106</v>
      </c>
      <c r="J123">
        <f t="shared" si="13"/>
        <v>8230</v>
      </c>
    </row>
    <row r="124" spans="1:10" x14ac:dyDescent="0.25">
      <c r="A124">
        <v>22</v>
      </c>
      <c r="B124">
        <v>119199</v>
      </c>
      <c r="C124">
        <f>(B124-B123)/B123</f>
        <v>7.9613075021058063E-2</v>
      </c>
      <c r="D124">
        <f t="shared" si="11"/>
        <v>5.076272611978851</v>
      </c>
      <c r="E124" t="s">
        <v>7</v>
      </c>
      <c r="F124" s="1">
        <v>43924</v>
      </c>
      <c r="G124">
        <v>11198</v>
      </c>
      <c r="J124">
        <f t="shared" si="13"/>
        <v>8790</v>
      </c>
    </row>
    <row r="125" spans="1:10" x14ac:dyDescent="0.25">
      <c r="A125">
        <v>23</v>
      </c>
      <c r="B125">
        <v>124736</v>
      </c>
      <c r="C125">
        <f t="shared" ref="C125:C150" si="17">(B125-B124)/B124</f>
        <v>4.6451731977617261E-2</v>
      </c>
      <c r="D125">
        <f t="shared" ref="D125:D165" si="18">LOG(B125,10)</f>
        <v>5.0959918131015085</v>
      </c>
      <c r="E125" t="s">
        <v>7</v>
      </c>
      <c r="F125" s="1">
        <v>43925</v>
      </c>
      <c r="G125">
        <v>11744</v>
      </c>
      <c r="J125">
        <f t="shared" si="13"/>
        <v>5537</v>
      </c>
    </row>
    <row r="126" spans="1:10" x14ac:dyDescent="0.25">
      <c r="A126">
        <v>24</v>
      </c>
      <c r="B126">
        <v>130854</v>
      </c>
      <c r="C126">
        <f t="shared" si="17"/>
        <v>4.9047588506926629E-2</v>
      </c>
      <c r="D126">
        <f t="shared" si="18"/>
        <v>5.1167870028748368</v>
      </c>
      <c r="E126" t="s">
        <v>7</v>
      </c>
      <c r="F126" s="1">
        <v>43926</v>
      </c>
      <c r="G126">
        <v>12518</v>
      </c>
      <c r="J126">
        <f t="shared" si="13"/>
        <v>6118</v>
      </c>
    </row>
    <row r="127" spans="1:10" x14ac:dyDescent="0.25">
      <c r="A127">
        <v>25</v>
      </c>
      <c r="B127">
        <v>136675</v>
      </c>
      <c r="C127">
        <f t="shared" si="17"/>
        <v>4.4484692863802404E-2</v>
      </c>
      <c r="D127">
        <f t="shared" si="18"/>
        <v>5.1356890825635944</v>
      </c>
      <c r="E127" t="s">
        <v>7</v>
      </c>
      <c r="F127" s="1">
        <v>43927</v>
      </c>
      <c r="G127">
        <v>13341</v>
      </c>
      <c r="J127">
        <f t="shared" si="13"/>
        <v>5821</v>
      </c>
    </row>
    <row r="128" spans="1:10" x14ac:dyDescent="0.25">
      <c r="A128">
        <v>26</v>
      </c>
      <c r="B128">
        <v>141942</v>
      </c>
      <c r="C128">
        <f t="shared" si="17"/>
        <v>3.8536674593012618E-2</v>
      </c>
      <c r="D128">
        <f t="shared" si="18"/>
        <v>5.1521109202591102</v>
      </c>
      <c r="E128" t="s">
        <v>7</v>
      </c>
      <c r="F128" s="1">
        <v>43928</v>
      </c>
      <c r="G128">
        <v>14045</v>
      </c>
      <c r="J128">
        <f t="shared" si="13"/>
        <v>5267</v>
      </c>
    </row>
    <row r="129" spans="1:10" x14ac:dyDescent="0.25">
      <c r="A129">
        <v>27</v>
      </c>
      <c r="B129">
        <v>148220</v>
      </c>
      <c r="C129">
        <f t="shared" si="17"/>
        <v>4.4229333107889138E-2</v>
      </c>
      <c r="D129">
        <f t="shared" si="18"/>
        <v>5.1709068089307468</v>
      </c>
      <c r="E129" t="s">
        <v>7</v>
      </c>
      <c r="F129" s="1">
        <v>43929</v>
      </c>
      <c r="G129">
        <v>14673</v>
      </c>
      <c r="J129">
        <f t="shared" si="13"/>
        <v>6278</v>
      </c>
    </row>
    <row r="130" spans="1:10" x14ac:dyDescent="0.25">
      <c r="A130">
        <v>28</v>
      </c>
      <c r="B130">
        <v>153222</v>
      </c>
      <c r="C130">
        <f t="shared" si="17"/>
        <v>3.3747132640669274E-2</v>
      </c>
      <c r="D130">
        <f t="shared" si="18"/>
        <v>5.1853211268673487</v>
      </c>
      <c r="E130" t="s">
        <v>7</v>
      </c>
      <c r="F130" s="1">
        <v>43930</v>
      </c>
      <c r="G130">
        <v>15447</v>
      </c>
      <c r="J130">
        <f t="shared" si="13"/>
        <v>5002</v>
      </c>
    </row>
    <row r="131" spans="1:10" x14ac:dyDescent="0.25">
      <c r="A131">
        <v>29</v>
      </c>
      <c r="B131">
        <v>158273</v>
      </c>
      <c r="C131">
        <f t="shared" si="17"/>
        <v>3.2965239978593151E-2</v>
      </c>
      <c r="D131">
        <f t="shared" si="18"/>
        <v>5.1994068343119615</v>
      </c>
      <c r="E131" t="s">
        <v>7</v>
      </c>
      <c r="F131" s="1">
        <v>43931</v>
      </c>
      <c r="G131">
        <v>16081</v>
      </c>
      <c r="J131">
        <f t="shared" si="13"/>
        <v>5051</v>
      </c>
    </row>
    <row r="132" spans="1:10" x14ac:dyDescent="0.25">
      <c r="A132">
        <v>30</v>
      </c>
      <c r="B132">
        <v>163027</v>
      </c>
      <c r="C132">
        <f t="shared" si="17"/>
        <v>3.0036708724798293E-2</v>
      </c>
      <c r="D132">
        <f t="shared" si="18"/>
        <v>5.2122595367962941</v>
      </c>
      <c r="E132" t="s">
        <v>7</v>
      </c>
      <c r="F132" s="1">
        <v>43932</v>
      </c>
      <c r="G132">
        <v>16606</v>
      </c>
      <c r="J132">
        <f t="shared" si="13"/>
        <v>4754</v>
      </c>
    </row>
    <row r="133" spans="1:10" x14ac:dyDescent="0.25">
      <c r="A133">
        <v>31</v>
      </c>
      <c r="B133">
        <v>166831</v>
      </c>
      <c r="C133">
        <f t="shared" si="17"/>
        <v>2.3333558244953291E-2</v>
      </c>
      <c r="D133">
        <f t="shared" si="18"/>
        <v>5.2222767530045004</v>
      </c>
      <c r="E133" t="s">
        <v>7</v>
      </c>
      <c r="F133" s="1">
        <v>43933</v>
      </c>
      <c r="G133">
        <v>17209</v>
      </c>
      <c r="J133">
        <f t="shared" si="13"/>
        <v>3804</v>
      </c>
    </row>
    <row r="134" spans="1:10" x14ac:dyDescent="0.25">
      <c r="A134">
        <v>32</v>
      </c>
      <c r="B134">
        <v>170099</v>
      </c>
      <c r="C134">
        <f t="shared" si="17"/>
        <v>1.9588685556041742E-2</v>
      </c>
      <c r="D134">
        <f t="shared" si="18"/>
        <v>5.2307017604335062</v>
      </c>
      <c r="E134" t="s">
        <v>7</v>
      </c>
      <c r="F134" s="1">
        <v>43934</v>
      </c>
      <c r="G134">
        <v>17756</v>
      </c>
      <c r="J134">
        <f t="shared" si="13"/>
        <v>3268</v>
      </c>
    </row>
    <row r="135" spans="1:10" x14ac:dyDescent="0.25">
      <c r="A135">
        <v>33</v>
      </c>
      <c r="B135">
        <v>174060</v>
      </c>
      <c r="C135">
        <f t="shared" si="17"/>
        <v>2.3286439073715894E-2</v>
      </c>
      <c r="D135">
        <f t="shared" si="18"/>
        <v>5.2406989791863072</v>
      </c>
      <c r="E135" t="s">
        <v>7</v>
      </c>
      <c r="F135" s="1">
        <v>43935</v>
      </c>
      <c r="G135">
        <v>18255</v>
      </c>
      <c r="J135">
        <f t="shared" si="13"/>
        <v>3961</v>
      </c>
    </row>
    <row r="136" spans="1:10" x14ac:dyDescent="0.25">
      <c r="A136">
        <v>34</v>
      </c>
      <c r="B136">
        <v>177644</v>
      </c>
      <c r="C136">
        <f t="shared" si="17"/>
        <v>2.0590600942203836E-2</v>
      </c>
      <c r="D136">
        <f t="shared" si="18"/>
        <v>5.2495505435962642</v>
      </c>
      <c r="E136" t="s">
        <v>7</v>
      </c>
      <c r="F136" s="1">
        <v>43936</v>
      </c>
      <c r="G136">
        <v>18708</v>
      </c>
      <c r="J136">
        <f t="shared" si="13"/>
        <v>3584</v>
      </c>
    </row>
    <row r="137" spans="1:10" x14ac:dyDescent="0.25">
      <c r="A137">
        <v>35</v>
      </c>
      <c r="B137">
        <v>184948</v>
      </c>
      <c r="C137">
        <f t="shared" si="17"/>
        <v>4.1115939744657853E-2</v>
      </c>
      <c r="D137">
        <f t="shared" si="18"/>
        <v>5.2670496392812574</v>
      </c>
      <c r="E137" t="s">
        <v>7</v>
      </c>
      <c r="F137" s="1">
        <v>43937</v>
      </c>
      <c r="G137">
        <v>19130</v>
      </c>
      <c r="J137">
        <f t="shared" si="13"/>
        <v>7304</v>
      </c>
    </row>
    <row r="138" spans="1:10" x14ac:dyDescent="0.25">
      <c r="A138">
        <v>36</v>
      </c>
      <c r="B138">
        <v>190839</v>
      </c>
      <c r="C138">
        <f t="shared" si="17"/>
        <v>3.1852196293012093E-2</v>
      </c>
      <c r="D138">
        <f t="shared" si="18"/>
        <v>5.280667132181482</v>
      </c>
      <c r="E138" t="s">
        <v>7</v>
      </c>
      <c r="F138" s="1">
        <v>43938</v>
      </c>
      <c r="G138">
        <v>19478</v>
      </c>
      <c r="J138">
        <f t="shared" si="13"/>
        <v>5891</v>
      </c>
    </row>
    <row r="139" spans="1:10" x14ac:dyDescent="0.25">
      <c r="A139">
        <v>37</v>
      </c>
      <c r="B139">
        <v>194416</v>
      </c>
      <c r="C139">
        <f t="shared" si="17"/>
        <v>1.8743548226515545E-2</v>
      </c>
      <c r="D139">
        <f t="shared" si="18"/>
        <v>5.2887320035211758</v>
      </c>
      <c r="E139" t="s">
        <v>7</v>
      </c>
      <c r="F139" s="1">
        <v>43939</v>
      </c>
      <c r="G139">
        <v>20043</v>
      </c>
      <c r="J139">
        <f t="shared" si="13"/>
        <v>3577</v>
      </c>
    </row>
    <row r="140" spans="1:10" x14ac:dyDescent="0.25">
      <c r="A140">
        <v>38</v>
      </c>
      <c r="B140">
        <v>198674</v>
      </c>
      <c r="C140">
        <f t="shared" si="17"/>
        <v>2.190148958933421E-2</v>
      </c>
      <c r="D140">
        <f t="shared" si="18"/>
        <v>5.2981410357290715</v>
      </c>
      <c r="E140" t="s">
        <v>7</v>
      </c>
      <c r="F140" s="1">
        <v>43940</v>
      </c>
      <c r="G140">
        <v>20453</v>
      </c>
      <c r="J140">
        <f t="shared" si="13"/>
        <v>4258</v>
      </c>
    </row>
    <row r="141" spans="1:10" x14ac:dyDescent="0.25">
      <c r="A141">
        <v>39</v>
      </c>
      <c r="B141">
        <v>200210</v>
      </c>
      <c r="C141">
        <f t="shared" si="17"/>
        <v>7.7312582421454239E-3</v>
      </c>
      <c r="D141">
        <f t="shared" si="18"/>
        <v>5.3014857656325978</v>
      </c>
      <c r="E141" t="s">
        <v>7</v>
      </c>
      <c r="F141" s="1">
        <v>43941</v>
      </c>
      <c r="G141">
        <v>20852</v>
      </c>
      <c r="J141">
        <f t="shared" si="13"/>
        <v>1536</v>
      </c>
    </row>
    <row r="142" spans="1:10" x14ac:dyDescent="0.25">
      <c r="A142">
        <v>40</v>
      </c>
      <c r="B142">
        <v>204178</v>
      </c>
      <c r="C142">
        <f t="shared" si="17"/>
        <v>1.981918985065681E-2</v>
      </c>
      <c r="D142">
        <f t="shared" si="18"/>
        <v>5.3100089454231405</v>
      </c>
      <c r="E142" t="s">
        <v>7</v>
      </c>
      <c r="F142" s="1">
        <v>43942</v>
      </c>
      <c r="G142">
        <v>21282</v>
      </c>
      <c r="J142">
        <f t="shared" si="13"/>
        <v>3968</v>
      </c>
    </row>
    <row r="143" spans="1:10" x14ac:dyDescent="0.25">
      <c r="A143">
        <v>41</v>
      </c>
      <c r="B143">
        <v>208389</v>
      </c>
      <c r="C143">
        <f t="shared" si="17"/>
        <v>2.0624161271047811E-2</v>
      </c>
      <c r="D143">
        <f t="shared" si="18"/>
        <v>5.3188747906093283</v>
      </c>
      <c r="E143" t="s">
        <v>7</v>
      </c>
      <c r="F143" s="1">
        <v>43943</v>
      </c>
      <c r="G143">
        <v>21717</v>
      </c>
      <c r="J143">
        <f t="shared" si="13"/>
        <v>4211</v>
      </c>
    </row>
    <row r="144" spans="1:10" x14ac:dyDescent="0.25">
      <c r="A144">
        <v>42</v>
      </c>
      <c r="B144">
        <v>213024</v>
      </c>
      <c r="C144">
        <f t="shared" si="17"/>
        <v>2.2242056922390337E-2</v>
      </c>
      <c r="D144">
        <f t="shared" si="18"/>
        <v>5.3284285352715761</v>
      </c>
      <c r="E144" t="s">
        <v>7</v>
      </c>
      <c r="F144" s="1">
        <v>43944</v>
      </c>
      <c r="G144">
        <v>22157</v>
      </c>
      <c r="J144">
        <f t="shared" si="13"/>
        <v>4635</v>
      </c>
    </row>
    <row r="145" spans="1:10" x14ac:dyDescent="0.25">
      <c r="A145">
        <v>43</v>
      </c>
      <c r="B145">
        <v>219764</v>
      </c>
      <c r="C145">
        <f t="shared" si="17"/>
        <v>3.1639627459816737E-2</v>
      </c>
      <c r="D145">
        <f t="shared" si="18"/>
        <v>5.3419565512273852</v>
      </c>
      <c r="E145" t="s">
        <v>7</v>
      </c>
      <c r="F145" s="1">
        <v>43945</v>
      </c>
      <c r="G145">
        <v>22524</v>
      </c>
      <c r="J145">
        <f t="shared" si="13"/>
        <v>6740</v>
      </c>
    </row>
    <row r="146" spans="1:10" x14ac:dyDescent="0.25">
      <c r="A146">
        <v>44</v>
      </c>
      <c r="B146">
        <v>223759</v>
      </c>
      <c r="C146">
        <f t="shared" si="17"/>
        <v>1.817859158005861E-2</v>
      </c>
      <c r="D146">
        <f t="shared" si="18"/>
        <v>5.3497805124649522</v>
      </c>
      <c r="E146" t="s">
        <v>7</v>
      </c>
      <c r="F146" s="1">
        <v>43946</v>
      </c>
      <c r="G146">
        <v>22902</v>
      </c>
      <c r="J146">
        <f t="shared" si="13"/>
        <v>3995</v>
      </c>
    </row>
    <row r="147" spans="1:10" x14ac:dyDescent="0.25">
      <c r="A147">
        <v>45</v>
      </c>
      <c r="B147">
        <v>226629</v>
      </c>
      <c r="C147">
        <f t="shared" si="17"/>
        <v>1.2826299724256902E-2</v>
      </c>
      <c r="D147">
        <f t="shared" si="18"/>
        <v>5.3553154824652722</v>
      </c>
      <c r="E147" t="s">
        <v>7</v>
      </c>
      <c r="F147" s="1">
        <v>43947</v>
      </c>
      <c r="G147">
        <v>23190</v>
      </c>
      <c r="J147">
        <f t="shared" si="13"/>
        <v>2870</v>
      </c>
    </row>
    <row r="148" spans="1:10" x14ac:dyDescent="0.25">
      <c r="A148">
        <v>46</v>
      </c>
      <c r="B148">
        <v>229422</v>
      </c>
      <c r="C148">
        <f t="shared" si="17"/>
        <v>1.2324106800100605E-2</v>
      </c>
      <c r="D148">
        <f t="shared" si="18"/>
        <v>5.3606350614313456</v>
      </c>
      <c r="E148" t="s">
        <v>7</v>
      </c>
      <c r="F148" s="1">
        <v>43948</v>
      </c>
      <c r="G148">
        <v>23521</v>
      </c>
      <c r="J148">
        <f t="shared" si="13"/>
        <v>2793</v>
      </c>
    </row>
    <row r="149" spans="1:10" x14ac:dyDescent="0.25">
      <c r="A149">
        <v>47</v>
      </c>
      <c r="B149">
        <v>232128</v>
      </c>
      <c r="C149">
        <f t="shared" si="17"/>
        <v>1.1794858383241362E-2</v>
      </c>
      <c r="D149">
        <f t="shared" si="18"/>
        <v>5.365727529564321</v>
      </c>
      <c r="E149" t="s">
        <v>7</v>
      </c>
      <c r="F149" s="1">
        <v>43949</v>
      </c>
      <c r="G149">
        <v>23822</v>
      </c>
      <c r="J149">
        <f t="shared" si="13"/>
        <v>2706</v>
      </c>
    </row>
    <row r="150" spans="1:10" x14ac:dyDescent="0.25">
      <c r="A150">
        <v>48</v>
      </c>
      <c r="B150">
        <v>236899</v>
      </c>
      <c r="C150">
        <f t="shared" si="17"/>
        <v>2.0553315412186381E-2</v>
      </c>
      <c r="D150">
        <f t="shared" si="18"/>
        <v>5.3745632274792081</v>
      </c>
      <c r="E150" t="s">
        <v>7</v>
      </c>
      <c r="F150" s="1">
        <v>43950</v>
      </c>
      <c r="G150">
        <v>24275</v>
      </c>
      <c r="J150">
        <f t="shared" si="13"/>
        <v>4771</v>
      </c>
    </row>
    <row r="151" spans="1:10" x14ac:dyDescent="0.25">
      <c r="A151">
        <v>1</v>
      </c>
      <c r="B151">
        <v>3904</v>
      </c>
      <c r="C151">
        <v>0</v>
      </c>
      <c r="D151">
        <f t="shared" si="18"/>
        <v>3.5915098089946538</v>
      </c>
      <c r="E151" t="s">
        <v>5</v>
      </c>
      <c r="F151" s="1">
        <v>43918</v>
      </c>
      <c r="G151">
        <v>114</v>
      </c>
      <c r="H151">
        <f t="shared" ref="H151:H183" si="19">ROUND(G151/2,0)</f>
        <v>57</v>
      </c>
      <c r="J151" t="e">
        <f>B151-#REF!</f>
        <v>#REF!</v>
      </c>
    </row>
    <row r="152" spans="1:10" x14ac:dyDescent="0.25">
      <c r="A152">
        <v>2</v>
      </c>
      <c r="B152">
        <v>4256</v>
      </c>
      <c r="C152">
        <f t="shared" ref="C152:C183" si="20">(B152-B151)/B151</f>
        <v>9.0163934426229511E-2</v>
      </c>
      <c r="D152">
        <f t="shared" si="18"/>
        <v>3.6290016192869916</v>
      </c>
      <c r="E152" t="s">
        <v>5</v>
      </c>
      <c r="F152" s="1">
        <v>43919</v>
      </c>
      <c r="G152">
        <v>136</v>
      </c>
      <c r="H152">
        <f t="shared" si="19"/>
        <v>68</v>
      </c>
      <c r="J152">
        <f t="shared" si="13"/>
        <v>352</v>
      </c>
    </row>
    <row r="153" spans="1:10" x14ac:dyDescent="0.25">
      <c r="A153">
        <v>3</v>
      </c>
      <c r="B153">
        <v>4579</v>
      </c>
      <c r="C153">
        <f t="shared" si="20"/>
        <v>7.5892857142857137E-2</v>
      </c>
      <c r="D153">
        <f t="shared" si="18"/>
        <v>3.6607706435276968</v>
      </c>
      <c r="E153" t="s">
        <v>5</v>
      </c>
      <c r="F153" s="1">
        <v>43920</v>
      </c>
      <c r="G153">
        <v>159</v>
      </c>
      <c r="H153">
        <f t="shared" si="19"/>
        <v>80</v>
      </c>
      <c r="J153">
        <f t="shared" si="13"/>
        <v>323</v>
      </c>
    </row>
    <row r="154" spans="1:10" x14ac:dyDescent="0.25">
      <c r="A154">
        <v>4</v>
      </c>
      <c r="B154">
        <v>5717</v>
      </c>
      <c r="C154">
        <f t="shared" si="20"/>
        <v>0.24852587901288492</v>
      </c>
      <c r="D154">
        <f t="shared" si="18"/>
        <v>3.7571681922142726</v>
      </c>
      <c r="E154" t="s">
        <v>5</v>
      </c>
      <c r="F154" s="1">
        <v>43921</v>
      </c>
      <c r="G154">
        <v>201</v>
      </c>
      <c r="H154">
        <f t="shared" si="19"/>
        <v>101</v>
      </c>
      <c r="J154">
        <f t="shared" si="13"/>
        <v>1138</v>
      </c>
    </row>
    <row r="155" spans="1:10" x14ac:dyDescent="0.25">
      <c r="A155">
        <v>5</v>
      </c>
      <c r="B155">
        <v>6836</v>
      </c>
      <c r="C155">
        <f t="shared" si="20"/>
        <v>0.19573202728703865</v>
      </c>
      <c r="D155">
        <f t="shared" si="18"/>
        <v>3.8348020540486991</v>
      </c>
      <c r="E155" t="s">
        <v>5</v>
      </c>
      <c r="F155" s="1">
        <v>43922</v>
      </c>
      <c r="G155">
        <v>240</v>
      </c>
      <c r="H155">
        <f t="shared" si="19"/>
        <v>120</v>
      </c>
      <c r="J155">
        <f t="shared" si="13"/>
        <v>1119</v>
      </c>
    </row>
    <row r="156" spans="1:10" x14ac:dyDescent="0.25">
      <c r="A156">
        <v>6</v>
      </c>
      <c r="B156">
        <v>7910</v>
      </c>
      <c r="C156">
        <f t="shared" si="20"/>
        <v>0.15710942071386777</v>
      </c>
      <c r="D156">
        <f t="shared" si="18"/>
        <v>3.898176483497676</v>
      </c>
      <c r="E156" t="s">
        <v>5</v>
      </c>
      <c r="F156" s="1">
        <v>43923</v>
      </c>
      <c r="G156">
        <v>299</v>
      </c>
      <c r="H156">
        <f t="shared" si="19"/>
        <v>150</v>
      </c>
      <c r="J156">
        <f t="shared" si="13"/>
        <v>1074</v>
      </c>
    </row>
    <row r="157" spans="1:10" x14ac:dyDescent="0.25">
      <c r="A157">
        <v>7</v>
      </c>
      <c r="B157">
        <v>9056</v>
      </c>
      <c r="C157">
        <f t="shared" si="20"/>
        <v>0.14487989886219974</v>
      </c>
      <c r="D157">
        <f t="shared" si="18"/>
        <v>3.956936413844196</v>
      </c>
      <c r="E157" t="s">
        <v>5</v>
      </c>
      <c r="F157" s="1">
        <v>43924</v>
      </c>
      <c r="G157">
        <v>359</v>
      </c>
      <c r="H157">
        <f t="shared" si="19"/>
        <v>180</v>
      </c>
      <c r="J157">
        <f t="shared" si="13"/>
        <v>1146</v>
      </c>
    </row>
    <row r="158" spans="1:10" x14ac:dyDescent="0.25">
      <c r="A158">
        <v>8</v>
      </c>
      <c r="B158">
        <v>10278</v>
      </c>
      <c r="C158">
        <f t="shared" si="20"/>
        <v>0.1349381625441696</v>
      </c>
      <c r="D158">
        <f t="shared" si="18"/>
        <v>4.0119086133491537</v>
      </c>
      <c r="E158" t="s">
        <v>5</v>
      </c>
      <c r="F158" s="1">
        <v>43925</v>
      </c>
      <c r="G158">
        <v>431</v>
      </c>
      <c r="H158">
        <f t="shared" si="19"/>
        <v>216</v>
      </c>
      <c r="J158">
        <f t="shared" si="13"/>
        <v>1222</v>
      </c>
    </row>
    <row r="159" spans="1:10" x14ac:dyDescent="0.25">
      <c r="A159">
        <v>9</v>
      </c>
      <c r="B159">
        <v>11130</v>
      </c>
      <c r="C159">
        <f t="shared" si="20"/>
        <v>8.2895504962054875E-2</v>
      </c>
      <c r="D159">
        <f t="shared" si="18"/>
        <v>4.0464951643347078</v>
      </c>
      <c r="E159" t="s">
        <v>5</v>
      </c>
      <c r="F159" s="1">
        <v>43926</v>
      </c>
      <c r="G159">
        <v>486</v>
      </c>
      <c r="H159">
        <f t="shared" si="19"/>
        <v>243</v>
      </c>
      <c r="J159">
        <f t="shared" si="13"/>
        <v>852</v>
      </c>
    </row>
    <row r="160" spans="1:10" x14ac:dyDescent="0.25">
      <c r="A160">
        <v>10</v>
      </c>
      <c r="B160">
        <v>12056</v>
      </c>
      <c r="C160">
        <f t="shared" si="20"/>
        <v>8.3198562443845464E-2</v>
      </c>
      <c r="D160">
        <f t="shared" si="18"/>
        <v>4.0812032393065749</v>
      </c>
      <c r="E160" t="s">
        <v>5</v>
      </c>
      <c r="F160" s="1">
        <v>43927</v>
      </c>
      <c r="G160">
        <v>553</v>
      </c>
      <c r="H160">
        <f t="shared" si="19"/>
        <v>277</v>
      </c>
      <c r="J160">
        <f t="shared" si="13"/>
        <v>926</v>
      </c>
    </row>
    <row r="161" spans="1:10" x14ac:dyDescent="0.25">
      <c r="A161">
        <v>11</v>
      </c>
      <c r="B161">
        <v>13717</v>
      </c>
      <c r="C161">
        <f t="shared" si="20"/>
        <v>0.13777372262773724</v>
      </c>
      <c r="D161">
        <f t="shared" si="18"/>
        <v>4.1372591386367672</v>
      </c>
      <c r="E161" t="s">
        <v>5</v>
      </c>
      <c r="F161" s="1">
        <v>43928</v>
      </c>
      <c r="G161">
        <v>667</v>
      </c>
      <c r="H161">
        <f t="shared" si="19"/>
        <v>334</v>
      </c>
      <c r="J161">
        <f t="shared" si="13"/>
        <v>1661</v>
      </c>
    </row>
    <row r="162" spans="1:10" x14ac:dyDescent="0.25">
      <c r="A162">
        <v>12</v>
      </c>
      <c r="B162">
        <v>15927</v>
      </c>
      <c r="C162">
        <f t="shared" si="20"/>
        <v>0.16111394619814828</v>
      </c>
      <c r="D162">
        <f t="shared" si="18"/>
        <v>4.2021339800608191</v>
      </c>
      <c r="E162" t="s">
        <v>5</v>
      </c>
      <c r="F162" s="1">
        <v>43929</v>
      </c>
      <c r="G162">
        <v>800</v>
      </c>
      <c r="H162">
        <f t="shared" si="19"/>
        <v>400</v>
      </c>
      <c r="J162">
        <f t="shared" si="13"/>
        <v>2210</v>
      </c>
    </row>
    <row r="163" spans="1:10" x14ac:dyDescent="0.25">
      <c r="A163">
        <v>13</v>
      </c>
      <c r="B163">
        <v>17847</v>
      </c>
      <c r="C163">
        <f t="shared" si="20"/>
        <v>0.12055000941796949</v>
      </c>
      <c r="D163">
        <f t="shared" si="18"/>
        <v>4.2515652236446275</v>
      </c>
      <c r="E163" t="s">
        <v>5</v>
      </c>
      <c r="F163" s="1">
        <v>43930</v>
      </c>
      <c r="G163">
        <v>941</v>
      </c>
      <c r="H163">
        <f t="shared" si="19"/>
        <v>471</v>
      </c>
      <c r="J163">
        <f t="shared" si="13"/>
        <v>1920</v>
      </c>
    </row>
    <row r="164" spans="1:10" x14ac:dyDescent="0.25">
      <c r="A164">
        <v>14</v>
      </c>
      <c r="B164">
        <v>19943</v>
      </c>
      <c r="C164">
        <f t="shared" si="20"/>
        <v>0.11744270745783605</v>
      </c>
      <c r="D164">
        <f t="shared" si="18"/>
        <v>4.2997904892537333</v>
      </c>
      <c r="E164" t="s">
        <v>5</v>
      </c>
      <c r="F164" s="1">
        <v>43931</v>
      </c>
      <c r="G164">
        <v>1074</v>
      </c>
      <c r="H164">
        <f t="shared" si="19"/>
        <v>537</v>
      </c>
      <c r="J164">
        <f t="shared" ref="J164:J183" si="21">B164-B163</f>
        <v>2096</v>
      </c>
    </row>
    <row r="165" spans="1:10" x14ac:dyDescent="0.25">
      <c r="A165">
        <v>15</v>
      </c>
      <c r="B165">
        <v>20964</v>
      </c>
      <c r="C165">
        <f t="shared" si="20"/>
        <v>5.1195908338765479E-2</v>
      </c>
      <c r="D165">
        <f t="shared" si="18"/>
        <v>4.3214741510305554</v>
      </c>
      <c r="E165" t="s">
        <v>5</v>
      </c>
      <c r="F165" s="1">
        <v>43932</v>
      </c>
      <c r="G165">
        <v>1141</v>
      </c>
      <c r="H165">
        <f t="shared" si="19"/>
        <v>571</v>
      </c>
      <c r="J165">
        <f t="shared" si="21"/>
        <v>1021</v>
      </c>
    </row>
    <row r="166" spans="1:10" x14ac:dyDescent="0.25">
      <c r="A166">
        <v>16</v>
      </c>
      <c r="B166">
        <v>22169</v>
      </c>
      <c r="C166">
        <f t="shared" si="20"/>
        <v>5.747948864720473E-2</v>
      </c>
      <c r="D166">
        <f>LOG(B166,10)</f>
        <v>4.3457461033861682</v>
      </c>
      <c r="E166" t="s">
        <v>5</v>
      </c>
      <c r="F166" s="1">
        <v>43933</v>
      </c>
      <c r="G166">
        <v>1223</v>
      </c>
      <c r="H166">
        <f t="shared" si="19"/>
        <v>612</v>
      </c>
      <c r="J166">
        <f t="shared" si="21"/>
        <v>1205</v>
      </c>
    </row>
    <row r="167" spans="1:10" x14ac:dyDescent="0.25">
      <c r="A167">
        <v>17</v>
      </c>
      <c r="B167">
        <v>23430</v>
      </c>
      <c r="C167">
        <f t="shared" si="20"/>
        <v>5.6881230547160447E-2</v>
      </c>
      <c r="D167">
        <f t="shared" ref="D167:D192" si="22">LOG(B167,10)</f>
        <v>4.3697722885969625</v>
      </c>
      <c r="E167" t="s">
        <v>5</v>
      </c>
      <c r="F167" s="1">
        <v>43934</v>
      </c>
      <c r="G167">
        <v>1328</v>
      </c>
      <c r="H167">
        <f t="shared" si="19"/>
        <v>664</v>
      </c>
      <c r="J167">
        <f t="shared" si="21"/>
        <v>1261</v>
      </c>
    </row>
    <row r="168" spans="1:10" x14ac:dyDescent="0.25">
      <c r="A168">
        <v>18</v>
      </c>
      <c r="B168">
        <v>25262</v>
      </c>
      <c r="C168">
        <f t="shared" si="20"/>
        <v>7.8190354246692281E-2</v>
      </c>
      <c r="D168">
        <f t="shared" si="22"/>
        <v>4.4024677308028295</v>
      </c>
      <c r="E168" t="s">
        <v>5</v>
      </c>
      <c r="F168" s="1">
        <v>43935</v>
      </c>
      <c r="G168">
        <v>1532</v>
      </c>
      <c r="H168">
        <f t="shared" si="19"/>
        <v>766</v>
      </c>
      <c r="J168">
        <f t="shared" si="21"/>
        <v>1832</v>
      </c>
    </row>
    <row r="169" spans="1:10" x14ac:dyDescent="0.25">
      <c r="A169">
        <v>19</v>
      </c>
      <c r="B169">
        <v>28320</v>
      </c>
      <c r="C169">
        <f t="shared" si="20"/>
        <v>0.12105138152165308</v>
      </c>
      <c r="D169">
        <f t="shared" si="22"/>
        <v>4.4520932490177314</v>
      </c>
      <c r="E169" t="s">
        <v>5</v>
      </c>
      <c r="F169" s="1">
        <v>43936</v>
      </c>
      <c r="G169">
        <v>1736</v>
      </c>
      <c r="H169">
        <f t="shared" si="19"/>
        <v>868</v>
      </c>
      <c r="J169">
        <f t="shared" si="21"/>
        <v>3058</v>
      </c>
    </row>
    <row r="170" spans="1:10" x14ac:dyDescent="0.25">
      <c r="A170">
        <v>20</v>
      </c>
      <c r="B170">
        <v>30425</v>
      </c>
      <c r="C170">
        <f t="shared" si="20"/>
        <v>7.4329096045197746E-2</v>
      </c>
      <c r="D170">
        <f t="shared" si="22"/>
        <v>4.4832305869021019</v>
      </c>
      <c r="E170" t="s">
        <v>5</v>
      </c>
      <c r="F170" s="1">
        <v>43937</v>
      </c>
      <c r="G170">
        <v>1924</v>
      </c>
      <c r="H170">
        <f t="shared" si="19"/>
        <v>962</v>
      </c>
      <c r="J170">
        <f t="shared" si="21"/>
        <v>2105</v>
      </c>
    </row>
    <row r="171" spans="1:10" x14ac:dyDescent="0.25">
      <c r="A171">
        <v>21</v>
      </c>
      <c r="B171">
        <v>33682</v>
      </c>
      <c r="C171">
        <f t="shared" si="20"/>
        <v>0.10705012325390303</v>
      </c>
      <c r="D171">
        <f t="shared" si="22"/>
        <v>4.527397871520467</v>
      </c>
      <c r="E171" t="s">
        <v>5</v>
      </c>
      <c r="F171" s="1">
        <v>43938</v>
      </c>
      <c r="G171">
        <v>2141</v>
      </c>
      <c r="H171">
        <f t="shared" si="19"/>
        <v>1071</v>
      </c>
      <c r="J171">
        <f t="shared" si="21"/>
        <v>3257</v>
      </c>
    </row>
    <row r="172" spans="1:10" x14ac:dyDescent="0.25">
      <c r="A172">
        <v>22</v>
      </c>
      <c r="B172">
        <v>36599</v>
      </c>
      <c r="C172">
        <f t="shared" si="20"/>
        <v>8.6604120895433762E-2</v>
      </c>
      <c r="D172">
        <f t="shared" si="22"/>
        <v>4.5634692192628528</v>
      </c>
      <c r="E172" t="s">
        <v>5</v>
      </c>
      <c r="F172" s="1">
        <v>43939</v>
      </c>
      <c r="G172">
        <v>2347</v>
      </c>
      <c r="H172">
        <f t="shared" si="19"/>
        <v>1174</v>
      </c>
      <c r="J172">
        <f t="shared" si="21"/>
        <v>2917</v>
      </c>
    </row>
    <row r="173" spans="1:10" x14ac:dyDescent="0.25">
      <c r="A173">
        <v>23</v>
      </c>
      <c r="B173">
        <v>38654</v>
      </c>
      <c r="C173">
        <f t="shared" si="20"/>
        <v>5.6149075111341838E-2</v>
      </c>
      <c r="D173">
        <f t="shared" si="22"/>
        <v>4.5871944423175011</v>
      </c>
      <c r="E173" t="s">
        <v>5</v>
      </c>
      <c r="F173" s="1">
        <v>43940</v>
      </c>
      <c r="G173">
        <v>2462</v>
      </c>
      <c r="H173">
        <f t="shared" si="19"/>
        <v>1231</v>
      </c>
      <c r="J173">
        <f t="shared" si="21"/>
        <v>2055</v>
      </c>
    </row>
    <row r="174" spans="1:10" x14ac:dyDescent="0.25">
      <c r="A174">
        <v>24</v>
      </c>
      <c r="B174">
        <v>40581</v>
      </c>
      <c r="C174">
        <f t="shared" si="20"/>
        <v>4.9852537900346668E-2</v>
      </c>
      <c r="D174">
        <f t="shared" si="22"/>
        <v>4.6083227447458954</v>
      </c>
      <c r="E174" t="s">
        <v>5</v>
      </c>
      <c r="F174" s="1">
        <v>43941</v>
      </c>
      <c r="G174">
        <v>2575</v>
      </c>
      <c r="H174">
        <f t="shared" si="19"/>
        <v>1288</v>
      </c>
      <c r="J174">
        <f t="shared" si="21"/>
        <v>1927</v>
      </c>
    </row>
    <row r="175" spans="1:10" x14ac:dyDescent="0.25">
      <c r="A175">
        <v>25</v>
      </c>
      <c r="B175">
        <v>43079</v>
      </c>
      <c r="C175">
        <f t="shared" si="20"/>
        <v>6.1555900544589835E-2</v>
      </c>
      <c r="D175">
        <f t="shared" si="22"/>
        <v>4.6342656133928299</v>
      </c>
      <c r="E175" t="s">
        <v>5</v>
      </c>
      <c r="F175" s="1">
        <v>43942</v>
      </c>
      <c r="G175">
        <v>2741</v>
      </c>
      <c r="H175">
        <f t="shared" si="19"/>
        <v>1371</v>
      </c>
      <c r="J175">
        <f t="shared" si="21"/>
        <v>2498</v>
      </c>
    </row>
    <row r="176" spans="1:10" x14ac:dyDescent="0.25">
      <c r="A176">
        <v>26</v>
      </c>
      <c r="B176">
        <v>45757</v>
      </c>
      <c r="C176">
        <f t="shared" si="20"/>
        <v>6.2164859908540121E-2</v>
      </c>
      <c r="D176">
        <f t="shared" si="22"/>
        <v>4.6604575427483468</v>
      </c>
      <c r="E176" t="s">
        <v>5</v>
      </c>
      <c r="F176" s="1">
        <v>43943</v>
      </c>
      <c r="G176">
        <v>2906</v>
      </c>
      <c r="H176">
        <f t="shared" si="19"/>
        <v>1453</v>
      </c>
      <c r="J176">
        <f t="shared" si="21"/>
        <v>2678</v>
      </c>
    </row>
    <row r="177" spans="1:10" x14ac:dyDescent="0.25">
      <c r="A177">
        <v>27</v>
      </c>
      <c r="B177">
        <v>49492</v>
      </c>
      <c r="C177">
        <f t="shared" si="20"/>
        <v>8.1626854907445853E-2</v>
      </c>
      <c r="D177">
        <f t="shared" si="22"/>
        <v>4.6945350042539422</v>
      </c>
      <c r="E177" t="s">
        <v>5</v>
      </c>
      <c r="F177" s="1">
        <v>43944</v>
      </c>
      <c r="G177">
        <v>3313</v>
      </c>
      <c r="H177">
        <f t="shared" si="19"/>
        <v>1657</v>
      </c>
      <c r="J177">
        <f t="shared" si="21"/>
        <v>3735</v>
      </c>
    </row>
    <row r="178" spans="1:10" x14ac:dyDescent="0.25">
      <c r="A178">
        <v>28</v>
      </c>
      <c r="B178">
        <v>52995</v>
      </c>
      <c r="C178">
        <f t="shared" si="20"/>
        <v>7.0779115816697644E-2</v>
      </c>
      <c r="D178">
        <f t="shared" si="22"/>
        <v>4.7242348964905263</v>
      </c>
      <c r="E178" t="s">
        <v>5</v>
      </c>
      <c r="F178" s="1">
        <v>43945</v>
      </c>
      <c r="G178">
        <v>3670</v>
      </c>
      <c r="H178">
        <f t="shared" si="19"/>
        <v>1835</v>
      </c>
      <c r="J178">
        <f t="shared" si="21"/>
        <v>3503</v>
      </c>
    </row>
    <row r="179" spans="1:10" x14ac:dyDescent="0.25">
      <c r="A179">
        <v>29</v>
      </c>
      <c r="B179">
        <v>58509</v>
      </c>
      <c r="C179">
        <f t="shared" si="20"/>
        <v>0.10404755165581658</v>
      </c>
      <c r="D179">
        <f t="shared" si="22"/>
        <v>4.7672226754788047</v>
      </c>
      <c r="E179" t="s">
        <v>5</v>
      </c>
      <c r="F179" s="1">
        <v>43946</v>
      </c>
      <c r="G179">
        <v>4016</v>
      </c>
      <c r="H179">
        <f t="shared" si="19"/>
        <v>2008</v>
      </c>
      <c r="J179">
        <f t="shared" si="21"/>
        <v>5514</v>
      </c>
    </row>
    <row r="180" spans="1:10" x14ac:dyDescent="0.25">
      <c r="A180">
        <v>30</v>
      </c>
      <c r="B180">
        <v>61888</v>
      </c>
      <c r="C180">
        <f t="shared" si="20"/>
        <v>5.7751798868550135E-2</v>
      </c>
      <c r="D180">
        <f t="shared" si="22"/>
        <v>4.7916064480668883</v>
      </c>
      <c r="E180" t="s">
        <v>5</v>
      </c>
      <c r="F180" s="1">
        <v>43947</v>
      </c>
      <c r="G180">
        <v>4205</v>
      </c>
      <c r="H180">
        <f t="shared" si="19"/>
        <v>2103</v>
      </c>
      <c r="J180">
        <f t="shared" si="21"/>
        <v>3379</v>
      </c>
    </row>
    <row r="181" spans="1:10" x14ac:dyDescent="0.25">
      <c r="A181">
        <v>31</v>
      </c>
      <c r="B181">
        <v>66501</v>
      </c>
      <c r="C181">
        <f t="shared" si="20"/>
        <v>7.4537874870734225E-2</v>
      </c>
      <c r="D181">
        <f t="shared" si="22"/>
        <v>4.8228281759980902</v>
      </c>
      <c r="E181" t="s">
        <v>5</v>
      </c>
      <c r="F181" s="1">
        <v>43948</v>
      </c>
      <c r="G181">
        <v>4543</v>
      </c>
      <c r="H181">
        <f t="shared" si="19"/>
        <v>2272</v>
      </c>
      <c r="J181">
        <f t="shared" si="21"/>
        <v>4613</v>
      </c>
    </row>
    <row r="182" spans="1:10" x14ac:dyDescent="0.25">
      <c r="A182">
        <v>32</v>
      </c>
      <c r="B182">
        <v>71886</v>
      </c>
      <c r="C182">
        <f t="shared" si="20"/>
        <v>8.0976225921414721E-2</v>
      </c>
      <c r="D182">
        <f t="shared" si="22"/>
        <v>4.8566443185502157</v>
      </c>
      <c r="E182" t="s">
        <v>5</v>
      </c>
      <c r="F182" s="1">
        <v>43949</v>
      </c>
      <c r="G182">
        <v>5017</v>
      </c>
      <c r="H182">
        <f t="shared" si="19"/>
        <v>2509</v>
      </c>
      <c r="J182">
        <f t="shared" si="21"/>
        <v>5385</v>
      </c>
    </row>
    <row r="183" spans="1:10" x14ac:dyDescent="0.25">
      <c r="A183">
        <v>33</v>
      </c>
      <c r="B183">
        <v>78162</v>
      </c>
      <c r="C183">
        <f t="shared" si="20"/>
        <v>8.7304899424088145E-2</v>
      </c>
      <c r="D183">
        <f t="shared" si="22"/>
        <v>4.8929956635286667</v>
      </c>
      <c r="E183" t="s">
        <v>5</v>
      </c>
      <c r="F183" s="1">
        <v>43950</v>
      </c>
      <c r="G183">
        <v>5466</v>
      </c>
      <c r="H183">
        <f t="shared" si="19"/>
        <v>2733</v>
      </c>
      <c r="J183">
        <f t="shared" si="21"/>
        <v>6276</v>
      </c>
    </row>
    <row r="184" spans="1:10" x14ac:dyDescent="0.25">
      <c r="A184">
        <v>1</v>
      </c>
      <c r="B184">
        <v>2626</v>
      </c>
      <c r="C184" t="e">
        <f>(B184-#REF!)/#REF!</f>
        <v>#REF!</v>
      </c>
      <c r="D184">
        <f t="shared" si="22"/>
        <v>3.4192947217534599</v>
      </c>
      <c r="E184" t="s">
        <v>9</v>
      </c>
      <c r="F184" s="1">
        <v>43908</v>
      </c>
      <c r="G184">
        <v>115</v>
      </c>
      <c r="J184" t="e">
        <f>B184-#REF!</f>
        <v>#REF!</v>
      </c>
    </row>
    <row r="185" spans="1:10" x14ac:dyDescent="0.25">
      <c r="A185">
        <v>2</v>
      </c>
      <c r="B185">
        <v>3269</v>
      </c>
      <c r="C185">
        <f t="shared" ref="C185:C226" si="23">(B185-B184)/B184</f>
        <v>0.24485910129474486</v>
      </c>
      <c r="D185">
        <f t="shared" si="22"/>
        <v>3.5144149205803688</v>
      </c>
      <c r="E185" t="s">
        <v>9</v>
      </c>
      <c r="F185" s="1">
        <v>43909</v>
      </c>
      <c r="G185">
        <v>158</v>
      </c>
      <c r="J185">
        <f t="shared" ref="J185:J218" si="24">B185-B184</f>
        <v>643</v>
      </c>
    </row>
    <row r="186" spans="1:10" x14ac:dyDescent="0.25">
      <c r="A186">
        <v>3</v>
      </c>
      <c r="B186">
        <v>3983</v>
      </c>
      <c r="C186">
        <f t="shared" si="23"/>
        <v>0.21841541755888652</v>
      </c>
      <c r="D186">
        <f t="shared" si="22"/>
        <v>3.6002103064093274</v>
      </c>
      <c r="E186" t="s">
        <v>9</v>
      </c>
      <c r="F186" s="1">
        <v>43910</v>
      </c>
      <c r="G186">
        <v>194</v>
      </c>
      <c r="J186">
        <f t="shared" si="24"/>
        <v>714</v>
      </c>
    </row>
    <row r="187" spans="1:10" x14ac:dyDescent="0.25">
      <c r="A187">
        <v>4</v>
      </c>
      <c r="B187">
        <v>5018</v>
      </c>
      <c r="C187">
        <f t="shared" si="23"/>
        <v>0.25985438111975895</v>
      </c>
      <c r="D187">
        <f t="shared" si="22"/>
        <v>3.7005306569785912</v>
      </c>
      <c r="E187" t="s">
        <v>9</v>
      </c>
      <c r="F187" s="1">
        <v>43911</v>
      </c>
      <c r="G187">
        <v>250</v>
      </c>
      <c r="J187">
        <f t="shared" si="24"/>
        <v>1035</v>
      </c>
    </row>
    <row r="188" spans="1:10" x14ac:dyDescent="0.25">
      <c r="A188">
        <v>5</v>
      </c>
      <c r="B188">
        <v>5683</v>
      </c>
      <c r="C188">
        <f t="shared" si="23"/>
        <v>0.13252291749701076</v>
      </c>
      <c r="D188">
        <f t="shared" si="22"/>
        <v>3.7545776560447299</v>
      </c>
      <c r="E188" t="s">
        <v>9</v>
      </c>
      <c r="F188" s="1">
        <v>43912</v>
      </c>
      <c r="G188">
        <v>285</v>
      </c>
      <c r="J188">
        <f t="shared" si="24"/>
        <v>665</v>
      </c>
    </row>
    <row r="189" spans="1:10" x14ac:dyDescent="0.25">
      <c r="A189">
        <v>6</v>
      </c>
      <c r="B189">
        <v>6650</v>
      </c>
      <c r="C189">
        <f t="shared" si="23"/>
        <v>0.17015660742565547</v>
      </c>
      <c r="D189">
        <f t="shared" si="22"/>
        <v>3.8228216453031045</v>
      </c>
      <c r="E189" t="s">
        <v>9</v>
      </c>
      <c r="F189" s="1">
        <v>43913</v>
      </c>
      <c r="G189">
        <v>359</v>
      </c>
      <c r="J189">
        <f t="shared" si="24"/>
        <v>967</v>
      </c>
    </row>
    <row r="190" spans="1:10" x14ac:dyDescent="0.25">
      <c r="A190">
        <v>7</v>
      </c>
      <c r="B190">
        <v>8077</v>
      </c>
      <c r="C190">
        <f t="shared" si="23"/>
        <v>0.21458646616541355</v>
      </c>
      <c r="D190">
        <f t="shared" si="22"/>
        <v>3.9072500828813279</v>
      </c>
      <c r="E190" t="s">
        <v>9</v>
      </c>
      <c r="F190" s="1">
        <v>43914</v>
      </c>
      <c r="G190">
        <v>508</v>
      </c>
      <c r="J190">
        <f t="shared" si="24"/>
        <v>1427</v>
      </c>
    </row>
    <row r="191" spans="1:10" x14ac:dyDescent="0.25">
      <c r="A191">
        <v>8</v>
      </c>
      <c r="B191">
        <v>9529</v>
      </c>
      <c r="C191">
        <f t="shared" si="23"/>
        <v>0.17976971647889067</v>
      </c>
      <c r="D191">
        <f t="shared" si="22"/>
        <v>3.9790473269479643</v>
      </c>
      <c r="E191" t="s">
        <v>9</v>
      </c>
      <c r="F191" s="1">
        <v>43915</v>
      </c>
      <c r="G191">
        <v>694</v>
      </c>
      <c r="J191">
        <f t="shared" si="24"/>
        <v>1452</v>
      </c>
    </row>
    <row r="192" spans="1:10" x14ac:dyDescent="0.25">
      <c r="A192">
        <v>9</v>
      </c>
      <c r="B192">
        <v>11658</v>
      </c>
      <c r="C192">
        <f t="shared" si="23"/>
        <v>0.22342323433728617</v>
      </c>
      <c r="D192">
        <f t="shared" si="22"/>
        <v>4.0666240509834264</v>
      </c>
      <c r="E192" t="s">
        <v>9</v>
      </c>
      <c r="F192" s="1">
        <v>43916</v>
      </c>
      <c r="G192">
        <v>877</v>
      </c>
      <c r="J192">
        <f t="shared" si="24"/>
        <v>2129</v>
      </c>
    </row>
    <row r="193" spans="1:10" x14ac:dyDescent="0.25">
      <c r="A193">
        <v>10</v>
      </c>
      <c r="B193">
        <v>14543</v>
      </c>
      <c r="C193">
        <f t="shared" si="23"/>
        <v>0.24746954880768571</v>
      </c>
      <c r="D193">
        <f t="shared" ref="D193:D226" si="25">LOG(B193,10)</f>
        <v>4.1626540041195756</v>
      </c>
      <c r="E193" t="s">
        <v>9</v>
      </c>
      <c r="F193" s="1">
        <v>43917</v>
      </c>
      <c r="G193">
        <v>1161</v>
      </c>
      <c r="J193">
        <f t="shared" si="24"/>
        <v>2885</v>
      </c>
    </row>
    <row r="194" spans="1:10" x14ac:dyDescent="0.25">
      <c r="A194">
        <v>11</v>
      </c>
      <c r="B194">
        <v>17089</v>
      </c>
      <c r="C194">
        <f t="shared" si="23"/>
        <v>0.17506704256343258</v>
      </c>
      <c r="D194">
        <f t="shared" si="25"/>
        <v>4.2327166497781681</v>
      </c>
      <c r="E194" t="s">
        <v>9</v>
      </c>
      <c r="F194" s="1">
        <v>43918</v>
      </c>
      <c r="G194">
        <v>1455</v>
      </c>
      <c r="J194">
        <f t="shared" si="24"/>
        <v>2546</v>
      </c>
    </row>
    <row r="195" spans="1:10" x14ac:dyDescent="0.25">
      <c r="A195">
        <v>12</v>
      </c>
      <c r="B195">
        <v>19522</v>
      </c>
      <c r="C195">
        <f t="shared" si="23"/>
        <v>0.14237228626601908</v>
      </c>
      <c r="D195">
        <f t="shared" si="25"/>
        <v>4.29052430843669</v>
      </c>
      <c r="E195" t="s">
        <v>9</v>
      </c>
      <c r="F195" s="1">
        <v>43919</v>
      </c>
      <c r="G195">
        <v>1669</v>
      </c>
      <c r="J195">
        <f t="shared" si="24"/>
        <v>2433</v>
      </c>
    </row>
    <row r="196" spans="1:10" x14ac:dyDescent="0.25">
      <c r="A196">
        <v>13</v>
      </c>
      <c r="B196">
        <v>22141</v>
      </c>
      <c r="C196">
        <f t="shared" si="23"/>
        <v>0.13415633644093844</v>
      </c>
      <c r="D196">
        <f t="shared" si="25"/>
        <v>4.345197231929979</v>
      </c>
      <c r="E196" t="s">
        <v>9</v>
      </c>
      <c r="F196" s="1">
        <v>43920</v>
      </c>
      <c r="G196">
        <v>2043</v>
      </c>
      <c r="J196">
        <f t="shared" si="24"/>
        <v>2619</v>
      </c>
    </row>
    <row r="197" spans="1:10" x14ac:dyDescent="0.25">
      <c r="A197">
        <v>14</v>
      </c>
      <c r="B197">
        <v>25150</v>
      </c>
      <c r="C197">
        <f t="shared" si="23"/>
        <v>0.13590172078948556</v>
      </c>
      <c r="D197">
        <f t="shared" si="25"/>
        <v>4.4005379893919452</v>
      </c>
      <c r="E197" t="s">
        <v>9</v>
      </c>
      <c r="F197" s="1">
        <v>43921</v>
      </c>
      <c r="G197">
        <v>2425</v>
      </c>
      <c r="J197">
        <f t="shared" si="24"/>
        <v>3009</v>
      </c>
    </row>
    <row r="198" spans="1:10" x14ac:dyDescent="0.25">
      <c r="A198">
        <v>15</v>
      </c>
      <c r="B198">
        <v>29474</v>
      </c>
      <c r="C198">
        <f t="shared" si="23"/>
        <v>0.17192842942345923</v>
      </c>
      <c r="D198">
        <f t="shared" si="25"/>
        <v>4.4694390791836067</v>
      </c>
      <c r="E198" t="s">
        <v>9</v>
      </c>
      <c r="F198" s="1">
        <v>43922</v>
      </c>
      <c r="G198">
        <v>3095</v>
      </c>
      <c r="J198">
        <f t="shared" si="24"/>
        <v>4324</v>
      </c>
    </row>
    <row r="199" spans="1:10" x14ac:dyDescent="0.25">
      <c r="A199">
        <v>16</v>
      </c>
      <c r="B199">
        <v>33718</v>
      </c>
      <c r="C199">
        <f t="shared" si="23"/>
        <v>0.14399131437877452</v>
      </c>
      <c r="D199">
        <f t="shared" si="25"/>
        <v>4.5278618063227016</v>
      </c>
      <c r="E199" t="s">
        <v>9</v>
      </c>
      <c r="F199" s="1">
        <v>43923</v>
      </c>
      <c r="G199">
        <v>3747</v>
      </c>
      <c r="J199">
        <f t="shared" si="24"/>
        <v>4244</v>
      </c>
    </row>
    <row r="200" spans="1:10" x14ac:dyDescent="0.25">
      <c r="A200">
        <v>17</v>
      </c>
      <c r="B200">
        <v>38168</v>
      </c>
      <c r="C200">
        <f t="shared" si="23"/>
        <v>0.13197698558633372</v>
      </c>
      <c r="D200">
        <f t="shared" si="25"/>
        <v>4.5816994035508687</v>
      </c>
      <c r="E200" t="s">
        <v>9</v>
      </c>
      <c r="F200" s="1">
        <v>43924</v>
      </c>
      <c r="G200">
        <v>4461</v>
      </c>
      <c r="J200">
        <f t="shared" si="24"/>
        <v>4450</v>
      </c>
    </row>
    <row r="201" spans="1:10" x14ac:dyDescent="0.25">
      <c r="A201">
        <v>18</v>
      </c>
      <c r="B201">
        <v>41903</v>
      </c>
      <c r="C201">
        <f t="shared" si="23"/>
        <v>9.7856843429050516E-2</v>
      </c>
      <c r="D201">
        <f t="shared" si="25"/>
        <v>4.6222451169234624</v>
      </c>
      <c r="E201" t="s">
        <v>9</v>
      </c>
      <c r="F201" s="1">
        <v>43925</v>
      </c>
      <c r="G201">
        <v>5221</v>
      </c>
      <c r="J201">
        <f t="shared" si="24"/>
        <v>3735</v>
      </c>
    </row>
    <row r="202" spans="1:10" x14ac:dyDescent="0.25">
      <c r="A202">
        <v>19</v>
      </c>
      <c r="B202">
        <v>47806</v>
      </c>
      <c r="C202">
        <f t="shared" si="23"/>
        <v>0.14087296852254017</v>
      </c>
      <c r="D202">
        <f t="shared" si="25"/>
        <v>4.6794824071427303</v>
      </c>
      <c r="E202" t="s">
        <v>9</v>
      </c>
      <c r="F202" s="1">
        <v>43926</v>
      </c>
      <c r="G202">
        <v>5865</v>
      </c>
      <c r="J202">
        <f t="shared" si="24"/>
        <v>5903</v>
      </c>
    </row>
    <row r="203" spans="1:10" x14ac:dyDescent="0.25">
      <c r="A203">
        <v>20</v>
      </c>
      <c r="B203">
        <v>51608</v>
      </c>
      <c r="C203">
        <f t="shared" si="23"/>
        <v>7.9529766138141653E-2</v>
      </c>
      <c r="D203">
        <f t="shared" si="25"/>
        <v>4.7127170288859928</v>
      </c>
      <c r="E203" t="s">
        <v>9</v>
      </c>
      <c r="F203" s="1">
        <v>43927</v>
      </c>
      <c r="G203">
        <v>6433</v>
      </c>
      <c r="J203">
        <f t="shared" si="24"/>
        <v>3802</v>
      </c>
    </row>
    <row r="204" spans="1:10" x14ac:dyDescent="0.25">
      <c r="A204">
        <v>21</v>
      </c>
      <c r="B204">
        <v>55242</v>
      </c>
      <c r="C204">
        <f t="shared" si="23"/>
        <v>7.0415439466749344E-2</v>
      </c>
      <c r="D204">
        <f t="shared" si="25"/>
        <v>4.7422693935351283</v>
      </c>
      <c r="E204" t="s">
        <v>9</v>
      </c>
      <c r="F204" s="1">
        <v>43928</v>
      </c>
      <c r="G204">
        <v>7417</v>
      </c>
      <c r="J204">
        <f t="shared" si="24"/>
        <v>3634</v>
      </c>
    </row>
    <row r="205" spans="1:10" x14ac:dyDescent="0.25">
      <c r="A205">
        <v>22</v>
      </c>
      <c r="B205">
        <v>60733</v>
      </c>
      <c r="C205">
        <f t="shared" si="23"/>
        <v>9.9399008001158543E-2</v>
      </c>
      <c r="D205">
        <f t="shared" si="25"/>
        <v>4.7834247342967142</v>
      </c>
      <c r="E205" t="s">
        <v>9</v>
      </c>
      <c r="F205" s="1">
        <v>43929</v>
      </c>
      <c r="G205">
        <v>8505</v>
      </c>
      <c r="J205">
        <f t="shared" si="24"/>
        <v>5491</v>
      </c>
    </row>
    <row r="206" spans="1:10" x14ac:dyDescent="0.25">
      <c r="A206">
        <v>23</v>
      </c>
      <c r="B206">
        <v>65077</v>
      </c>
      <c r="C206">
        <f t="shared" si="23"/>
        <v>7.1526188398399554E-2</v>
      </c>
      <c r="D206">
        <f t="shared" si="25"/>
        <v>4.8134275240823348</v>
      </c>
      <c r="E206" t="s">
        <v>9</v>
      </c>
      <c r="F206" s="1">
        <v>43930</v>
      </c>
      <c r="G206">
        <v>9608</v>
      </c>
      <c r="J206">
        <f t="shared" si="24"/>
        <v>4344</v>
      </c>
    </row>
    <row r="207" spans="1:10" x14ac:dyDescent="0.25">
      <c r="A207">
        <v>24</v>
      </c>
      <c r="B207">
        <v>73758</v>
      </c>
      <c r="C207">
        <f t="shared" si="23"/>
        <v>0.13339582340919218</v>
      </c>
      <c r="D207">
        <f t="shared" si="25"/>
        <v>4.8678091320051724</v>
      </c>
      <c r="E207" t="s">
        <v>9</v>
      </c>
      <c r="F207" s="1">
        <v>43931</v>
      </c>
      <c r="G207">
        <v>10760</v>
      </c>
      <c r="J207">
        <f t="shared" si="24"/>
        <v>8681</v>
      </c>
    </row>
    <row r="208" spans="1:10" x14ac:dyDescent="0.25">
      <c r="A208">
        <v>25</v>
      </c>
      <c r="B208">
        <v>78991</v>
      </c>
      <c r="C208">
        <f t="shared" si="23"/>
        <v>7.0948236123539135E-2</v>
      </c>
      <c r="D208">
        <f t="shared" si="25"/>
        <v>4.8975776118853949</v>
      </c>
      <c r="E208" t="s">
        <v>9</v>
      </c>
      <c r="F208" s="1">
        <v>43932</v>
      </c>
      <c r="G208">
        <v>11599</v>
      </c>
      <c r="J208">
        <f t="shared" si="24"/>
        <v>5233</v>
      </c>
    </row>
    <row r="209" spans="1:10" x14ac:dyDescent="0.25">
      <c r="A209">
        <v>26</v>
      </c>
      <c r="B209">
        <v>84279</v>
      </c>
      <c r="C209">
        <f t="shared" si="23"/>
        <v>6.6944335430618673E-2</v>
      </c>
      <c r="D209">
        <f t="shared" si="25"/>
        <v>4.9257193739097396</v>
      </c>
      <c r="E209" t="s">
        <v>9</v>
      </c>
      <c r="F209" s="1">
        <v>43933</v>
      </c>
      <c r="G209">
        <v>12285</v>
      </c>
      <c r="J209">
        <f t="shared" si="24"/>
        <v>5288</v>
      </c>
    </row>
    <row r="210" spans="1:10" x14ac:dyDescent="0.25">
      <c r="A210">
        <v>27</v>
      </c>
      <c r="B210">
        <v>88621</v>
      </c>
      <c r="C210">
        <f t="shared" si="23"/>
        <v>5.1519358321764616E-2</v>
      </c>
      <c r="D210">
        <f t="shared" si="25"/>
        <v>4.9475366463052932</v>
      </c>
      <c r="E210" t="s">
        <v>9</v>
      </c>
      <c r="F210" s="1">
        <v>43934</v>
      </c>
      <c r="G210">
        <v>13029</v>
      </c>
      <c r="J210">
        <f t="shared" si="24"/>
        <v>4342</v>
      </c>
    </row>
    <row r="211" spans="1:10" x14ac:dyDescent="0.25">
      <c r="A211">
        <v>28</v>
      </c>
      <c r="B211">
        <v>93873</v>
      </c>
      <c r="C211">
        <f t="shared" si="23"/>
        <v>5.9263605691653218E-2</v>
      </c>
      <c r="D211">
        <f t="shared" si="25"/>
        <v>4.9725406973015289</v>
      </c>
      <c r="E211" t="s">
        <v>9</v>
      </c>
      <c r="F211" s="1">
        <v>43935</v>
      </c>
      <c r="G211">
        <v>14073</v>
      </c>
      <c r="J211">
        <f t="shared" si="24"/>
        <v>5252</v>
      </c>
    </row>
    <row r="212" spans="1:10" x14ac:dyDescent="0.25">
      <c r="A212">
        <v>29</v>
      </c>
      <c r="B212">
        <v>98476</v>
      </c>
      <c r="C212">
        <f t="shared" si="23"/>
        <v>4.9034333620955974E-2</v>
      </c>
      <c r="D212">
        <f t="shared" si="25"/>
        <v>4.9933303996591611</v>
      </c>
      <c r="E212" t="s">
        <v>9</v>
      </c>
      <c r="F212" s="1">
        <v>43936</v>
      </c>
      <c r="G212">
        <v>14915</v>
      </c>
      <c r="J212">
        <f t="shared" si="24"/>
        <v>4603</v>
      </c>
    </row>
    <row r="213" spans="1:10" x14ac:dyDescent="0.25">
      <c r="A213">
        <v>30</v>
      </c>
      <c r="B213">
        <v>103093</v>
      </c>
      <c r="C213">
        <f t="shared" si="23"/>
        <v>4.6884520086112352E-2</v>
      </c>
      <c r="D213">
        <f t="shared" si="25"/>
        <v>5.0132291777512092</v>
      </c>
      <c r="E213" t="s">
        <v>9</v>
      </c>
      <c r="F213" s="1">
        <v>43937</v>
      </c>
      <c r="G213">
        <v>15944</v>
      </c>
      <c r="J213">
        <f t="shared" si="24"/>
        <v>4617</v>
      </c>
    </row>
    <row r="214" spans="1:10" x14ac:dyDescent="0.25">
      <c r="A214">
        <v>31</v>
      </c>
      <c r="B214">
        <v>108692</v>
      </c>
      <c r="C214">
        <f t="shared" si="23"/>
        <v>5.4310185948609507E-2</v>
      </c>
      <c r="D214">
        <f t="shared" si="25"/>
        <v>5.0361975801146963</v>
      </c>
      <c r="E214" t="s">
        <v>9</v>
      </c>
      <c r="F214" s="1">
        <v>43938</v>
      </c>
      <c r="G214">
        <v>16879</v>
      </c>
      <c r="J214">
        <f t="shared" si="24"/>
        <v>5599</v>
      </c>
    </row>
    <row r="215" spans="1:10" x14ac:dyDescent="0.25">
      <c r="A215">
        <v>32</v>
      </c>
      <c r="B215">
        <v>114217</v>
      </c>
      <c r="C215">
        <f t="shared" si="23"/>
        <v>5.0831707945386967E-2</v>
      </c>
      <c r="D215">
        <f t="shared" si="25"/>
        <v>5.0577307488898962</v>
      </c>
      <c r="E215" t="s">
        <v>9</v>
      </c>
      <c r="F215" s="1">
        <v>43939</v>
      </c>
      <c r="G215">
        <v>17994</v>
      </c>
      <c r="J215">
        <f t="shared" si="24"/>
        <v>5525</v>
      </c>
    </row>
    <row r="216" spans="1:10" x14ac:dyDescent="0.25">
      <c r="A216">
        <v>33</v>
      </c>
      <c r="B216">
        <v>120067</v>
      </c>
      <c r="C216">
        <f t="shared" si="23"/>
        <v>5.1218294999868672E-2</v>
      </c>
      <c r="D216">
        <f t="shared" si="25"/>
        <v>5.0794236594659035</v>
      </c>
      <c r="E216" t="s">
        <v>9</v>
      </c>
      <c r="F216" s="1">
        <v>43940</v>
      </c>
      <c r="G216">
        <v>18492</v>
      </c>
      <c r="J216">
        <f t="shared" si="24"/>
        <v>5850</v>
      </c>
    </row>
    <row r="217" spans="1:10" x14ac:dyDescent="0.25">
      <c r="A217">
        <v>34</v>
      </c>
      <c r="B217">
        <v>124743</v>
      </c>
      <c r="C217">
        <f t="shared" si="23"/>
        <v>3.8944922418316437E-2</v>
      </c>
      <c r="D217">
        <f t="shared" si="25"/>
        <v>5.0960161843822505</v>
      </c>
      <c r="E217" t="s">
        <v>9</v>
      </c>
      <c r="F217" s="1">
        <v>43941</v>
      </c>
      <c r="G217">
        <v>19051</v>
      </c>
      <c r="J217">
        <f t="shared" si="24"/>
        <v>4676</v>
      </c>
    </row>
    <row r="218" spans="1:10" x14ac:dyDescent="0.25">
      <c r="A218">
        <v>35</v>
      </c>
      <c r="B218">
        <v>129044</v>
      </c>
      <c r="C218">
        <f t="shared" si="23"/>
        <v>3.4478888594951219E-2</v>
      </c>
      <c r="D218">
        <f t="shared" si="25"/>
        <v>5.1107378164934554</v>
      </c>
      <c r="E218" t="s">
        <v>9</v>
      </c>
      <c r="F218" s="1">
        <v>43942</v>
      </c>
      <c r="G218">
        <v>20223</v>
      </c>
      <c r="J218">
        <f t="shared" si="24"/>
        <v>4301</v>
      </c>
    </row>
    <row r="219" spans="1:10" x14ac:dyDescent="0.25">
      <c r="A219">
        <v>36</v>
      </c>
      <c r="B219">
        <v>133495</v>
      </c>
      <c r="C219">
        <f t="shared" si="23"/>
        <v>3.4492111217879172E-2</v>
      </c>
      <c r="D219">
        <f t="shared" si="25"/>
        <v>5.1254649996850521</v>
      </c>
      <c r="E219" t="s">
        <v>9</v>
      </c>
      <c r="F219" s="1">
        <v>43943</v>
      </c>
      <c r="G219">
        <v>21060</v>
      </c>
      <c r="J219">
        <f>B219-B218</f>
        <v>4451</v>
      </c>
    </row>
    <row r="220" spans="1:10" x14ac:dyDescent="0.25">
      <c r="A220">
        <v>37</v>
      </c>
      <c r="B220">
        <v>138078</v>
      </c>
      <c r="C220">
        <f t="shared" si="23"/>
        <v>3.4330873815498708E-2</v>
      </c>
      <c r="D220">
        <f t="shared" si="25"/>
        <v>5.1401244878493033</v>
      </c>
      <c r="E220" t="s">
        <v>9</v>
      </c>
      <c r="F220" s="1">
        <v>43944</v>
      </c>
      <c r="G220">
        <v>21787</v>
      </c>
      <c r="J220">
        <f t="shared" ref="J220:J223" si="26">B220-B219</f>
        <v>4583</v>
      </c>
    </row>
    <row r="221" spans="1:10" x14ac:dyDescent="0.25">
      <c r="A221">
        <v>38</v>
      </c>
      <c r="B221">
        <v>143464</v>
      </c>
      <c r="C221">
        <f t="shared" si="23"/>
        <v>3.9006938107446515E-2</v>
      </c>
      <c r="D221">
        <f t="shared" si="25"/>
        <v>5.1567429354755072</v>
      </c>
      <c r="E221" t="s">
        <v>9</v>
      </c>
      <c r="F221" s="1">
        <v>43945</v>
      </c>
      <c r="G221">
        <v>22792</v>
      </c>
      <c r="J221">
        <f t="shared" si="26"/>
        <v>5386</v>
      </c>
    </row>
    <row r="222" spans="1:10" x14ac:dyDescent="0.25">
      <c r="A222">
        <v>39</v>
      </c>
      <c r="B222">
        <v>148377</v>
      </c>
      <c r="C222">
        <f t="shared" si="23"/>
        <v>3.4245525009758547E-2</v>
      </c>
      <c r="D222">
        <f t="shared" si="25"/>
        <v>5.1713665859347433</v>
      </c>
      <c r="E222" t="s">
        <v>9</v>
      </c>
      <c r="F222" s="1">
        <v>43946</v>
      </c>
      <c r="G222">
        <v>23635</v>
      </c>
      <c r="J222">
        <f t="shared" si="26"/>
        <v>4913</v>
      </c>
    </row>
    <row r="223" spans="1:10" x14ac:dyDescent="0.25">
      <c r="A223">
        <v>40</v>
      </c>
      <c r="B223">
        <v>152840</v>
      </c>
      <c r="C223">
        <f t="shared" si="23"/>
        <v>3.0078785795642181E-2</v>
      </c>
      <c r="D223">
        <f t="shared" si="25"/>
        <v>5.1842370290163711</v>
      </c>
      <c r="E223" t="s">
        <v>9</v>
      </c>
      <c r="F223" s="1">
        <v>43947</v>
      </c>
      <c r="G223">
        <v>24055</v>
      </c>
      <c r="J223">
        <f t="shared" si="26"/>
        <v>4463</v>
      </c>
    </row>
    <row r="224" spans="1:10" x14ac:dyDescent="0.25">
      <c r="A224">
        <v>41</v>
      </c>
      <c r="B224">
        <v>157149</v>
      </c>
      <c r="C224">
        <f t="shared" si="23"/>
        <v>2.8192881444647998E-2</v>
      </c>
      <c r="D224">
        <f t="shared" si="25"/>
        <v>5.1963116217782641</v>
      </c>
      <c r="E224" t="s">
        <v>9</v>
      </c>
      <c r="F224" s="1">
        <v>43948</v>
      </c>
      <c r="G224">
        <v>24393</v>
      </c>
      <c r="J224">
        <f>B224-B223</f>
        <v>4309</v>
      </c>
    </row>
    <row r="225" spans="1:10" x14ac:dyDescent="0.25">
      <c r="A225">
        <v>42</v>
      </c>
      <c r="B225">
        <v>161145</v>
      </c>
      <c r="C225">
        <f t="shared" si="23"/>
        <v>2.5428096901666572E-2</v>
      </c>
      <c r="D225">
        <f t="shared" si="25"/>
        <v>5.2072168347872463</v>
      </c>
      <c r="E225" t="s">
        <v>9</v>
      </c>
      <c r="F225" s="1">
        <v>43949</v>
      </c>
      <c r="G225">
        <v>25302</v>
      </c>
      <c r="J225">
        <f t="shared" ref="J225:J226" si="27">B225-B224</f>
        <v>3996</v>
      </c>
    </row>
    <row r="226" spans="1:10" x14ac:dyDescent="0.25">
      <c r="A226">
        <v>43</v>
      </c>
      <c r="B226">
        <v>165221</v>
      </c>
      <c r="C226">
        <f t="shared" si="23"/>
        <v>2.5293989884886282E-2</v>
      </c>
      <c r="D226">
        <f t="shared" si="25"/>
        <v>5.2180652464014114</v>
      </c>
      <c r="E226" t="s">
        <v>9</v>
      </c>
      <c r="F226" s="1">
        <v>43950</v>
      </c>
      <c r="G226">
        <v>26097</v>
      </c>
      <c r="J226">
        <f t="shared" si="27"/>
        <v>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47"/>
  <sheetViews>
    <sheetView topLeftCell="F6" zoomScale="110" zoomScaleNormal="110" workbookViewId="0">
      <selection activeCell="K35" sqref="K35:K37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37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43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43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37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C23">
        <v>10278</v>
      </c>
      <c r="D23">
        <v>11658</v>
      </c>
      <c r="E23">
        <v>520</v>
      </c>
      <c r="F23" s="9">
        <v>431</v>
      </c>
      <c r="G23">
        <v>578</v>
      </c>
      <c r="H23" s="2">
        <f t="shared" si="5"/>
        <v>0.20055710306406685</v>
      </c>
      <c r="I23" s="2">
        <f t="shared" si="3"/>
        <v>0.24105011933174225</v>
      </c>
      <c r="J23" s="2">
        <f t="shared" si="4"/>
        <v>0.24838012958963282</v>
      </c>
      <c r="K23" s="3">
        <f t="shared" si="0"/>
        <v>4.1934228449114611E-2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C24">
        <v>11130</v>
      </c>
      <c r="D24">
        <v>14543</v>
      </c>
      <c r="E24">
        <v>780</v>
      </c>
      <c r="F24" s="9">
        <v>486</v>
      </c>
      <c r="G24">
        <v>759</v>
      </c>
      <c r="H24" s="2">
        <f t="shared" si="5"/>
        <v>0.12761020881670534</v>
      </c>
      <c r="I24" s="2">
        <f t="shared" si="3"/>
        <v>0.5</v>
      </c>
      <c r="J24" s="2">
        <f t="shared" si="4"/>
        <v>0.31314878892733566</v>
      </c>
      <c r="K24" s="3">
        <f t="shared" si="0"/>
        <v>4.366576819407008E-2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C25">
        <v>12056</v>
      </c>
      <c r="D25">
        <v>17089</v>
      </c>
      <c r="E25">
        <v>910</v>
      </c>
      <c r="F25" s="9">
        <v>553</v>
      </c>
      <c r="G25">
        <v>1019</v>
      </c>
      <c r="H25" s="2">
        <f t="shared" si="5"/>
        <v>0.13786008230452676</v>
      </c>
      <c r="I25" s="2">
        <f t="shared" si="3"/>
        <v>0.16666666666666666</v>
      </c>
      <c r="J25" s="2">
        <f t="shared" si="4"/>
        <v>0.34255599472990778</v>
      </c>
      <c r="K25" s="3">
        <f t="shared" si="0"/>
        <v>4.5869276708692765E-2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C26">
        <v>13717</v>
      </c>
      <c r="D26">
        <v>19522</v>
      </c>
      <c r="E26">
        <v>1177</v>
      </c>
      <c r="F26">
        <v>667</v>
      </c>
      <c r="G26">
        <v>1228</v>
      </c>
      <c r="H26" s="2">
        <f t="shared" si="5"/>
        <v>0.20614828209764918</v>
      </c>
      <c r="I26" s="2">
        <f t="shared" si="3"/>
        <v>0.29340659340659342</v>
      </c>
      <c r="J26" s="2">
        <f t="shared" si="4"/>
        <v>0.20510304219823355</v>
      </c>
      <c r="K26" s="3">
        <f t="shared" si="0"/>
        <v>4.8625792811839326E-2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C27">
        <v>15927</v>
      </c>
      <c r="D27">
        <v>22141</v>
      </c>
      <c r="E27">
        <v>1693</v>
      </c>
      <c r="F27">
        <v>800</v>
      </c>
      <c r="G27">
        <v>1408</v>
      </c>
      <c r="H27" s="2">
        <f t="shared" si="5"/>
        <v>0.19940029985007496</v>
      </c>
      <c r="I27" s="2">
        <f t="shared" si="3"/>
        <v>0.43840271877655057</v>
      </c>
      <c r="J27" s="2">
        <f t="shared" si="4"/>
        <v>0.1465798045602606</v>
      </c>
      <c r="K27" s="3">
        <f t="shared" si="0"/>
        <v>5.0229170590820618E-2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C28">
        <v>17847</v>
      </c>
      <c r="D28">
        <v>25150</v>
      </c>
      <c r="E28">
        <v>2008</v>
      </c>
      <c r="F28">
        <v>941</v>
      </c>
      <c r="G28">
        <v>1789</v>
      </c>
      <c r="H28" s="2">
        <f t="shared" si="5"/>
        <v>0.17624999999999999</v>
      </c>
      <c r="I28" s="2">
        <f>(E28-E27)/E27</f>
        <v>0.18606024808033078</v>
      </c>
      <c r="J28" s="2">
        <f t="shared" si="4"/>
        <v>0.27059659090909088</v>
      </c>
      <c r="K28" s="3">
        <f t="shared" si="0"/>
        <v>5.2725948338656355E-2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C29">
        <v>19943</v>
      </c>
      <c r="D29">
        <v>29474</v>
      </c>
      <c r="E29">
        <v>2484</v>
      </c>
      <c r="F29">
        <v>1074</v>
      </c>
      <c r="G29">
        <v>2352</v>
      </c>
      <c r="H29" s="2">
        <f t="shared" si="5"/>
        <v>0.14133900106269925</v>
      </c>
      <c r="I29" s="2">
        <f t="shared" si="3"/>
        <v>0.23705179282868527</v>
      </c>
      <c r="J29" s="2">
        <f t="shared" si="4"/>
        <v>0.31470095025153716</v>
      </c>
      <c r="K29" s="3">
        <f t="shared" si="0"/>
        <v>5.3853482424910996E-2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C30">
        <v>20964</v>
      </c>
      <c r="D30">
        <v>33718</v>
      </c>
      <c r="E30">
        <v>2953</v>
      </c>
      <c r="F30">
        <v>1141</v>
      </c>
      <c r="G30">
        <v>2921</v>
      </c>
      <c r="H30" s="2">
        <f t="shared" si="5"/>
        <v>6.2383612662942269E-2</v>
      </c>
      <c r="I30" s="2">
        <f t="shared" si="3"/>
        <v>0.18880837359098229</v>
      </c>
      <c r="J30" s="2">
        <f t="shared" si="4"/>
        <v>0.241921768707483</v>
      </c>
      <c r="K30" s="3">
        <f t="shared" si="0"/>
        <v>5.4426636138141575E-2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C31">
        <v>22169</v>
      </c>
      <c r="D31">
        <v>38168</v>
      </c>
      <c r="E31">
        <v>3756</v>
      </c>
      <c r="F31">
        <v>1223</v>
      </c>
      <c r="G31">
        <v>3605</v>
      </c>
      <c r="H31" s="2">
        <f t="shared" si="5"/>
        <v>7.1866783523225244E-2</v>
      </c>
      <c r="I31" s="2">
        <f t="shared" si="3"/>
        <v>0.27192685404673211</v>
      </c>
      <c r="J31" s="2">
        <f t="shared" si="4"/>
        <v>0.23416638137624102</v>
      </c>
      <c r="K31" s="3">
        <f t="shared" si="0"/>
        <v>5.5167125265009699E-2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C32">
        <v>23430</v>
      </c>
      <c r="D32">
        <v>41903</v>
      </c>
      <c r="E32">
        <v>4713</v>
      </c>
      <c r="F32">
        <v>1328</v>
      </c>
      <c r="G32">
        <v>4313</v>
      </c>
      <c r="H32" s="2">
        <f t="shared" si="5"/>
        <v>8.5854456255110387E-2</v>
      </c>
      <c r="I32" s="2">
        <f t="shared" si="3"/>
        <v>0.25479233226837061</v>
      </c>
      <c r="J32" s="2">
        <f t="shared" si="4"/>
        <v>0.19639389736477114</v>
      </c>
      <c r="K32" s="3">
        <f t="shared" si="0"/>
        <v>5.6679470763977807E-2</v>
      </c>
      <c r="L32" s="3">
        <f t="shared" si="1"/>
        <v>2.2321365141160256E-2</v>
      </c>
      <c r="M32" s="3">
        <f t="shared" si="2"/>
        <v>0.10292819129895234</v>
      </c>
    </row>
    <row r="33" spans="1:13" x14ac:dyDescent="0.25">
      <c r="A33">
        <v>32</v>
      </c>
      <c r="B33">
        <v>240375</v>
      </c>
      <c r="C33">
        <v>25262</v>
      </c>
      <c r="D33">
        <v>47806</v>
      </c>
      <c r="E33">
        <v>5807</v>
      </c>
      <c r="F33">
        <v>1532</v>
      </c>
      <c r="G33">
        <v>4934</v>
      </c>
      <c r="H33" s="2">
        <f t="shared" si="5"/>
        <v>0.1536144578313253</v>
      </c>
      <c r="I33" s="2">
        <f t="shared" ref="I33:I36" si="6">(E33-E32)/E32</f>
        <v>0.2321239125822194</v>
      </c>
      <c r="J33" s="2">
        <f t="shared" si="4"/>
        <v>0.14398330628332948</v>
      </c>
      <c r="K33" s="3">
        <f t="shared" si="0"/>
        <v>6.0644446203784341E-2</v>
      </c>
      <c r="L33" s="3">
        <f t="shared" ref="L33:L46" si="7">E33/B33</f>
        <v>2.4158086323452937E-2</v>
      </c>
      <c r="M33" s="3">
        <f t="shared" si="2"/>
        <v>0.10320880224239636</v>
      </c>
    </row>
    <row r="34" spans="1:13" x14ac:dyDescent="0.25">
      <c r="A34">
        <v>33</v>
      </c>
      <c r="B34">
        <v>276965</v>
      </c>
      <c r="C34">
        <v>28320</v>
      </c>
      <c r="D34">
        <v>51608</v>
      </c>
      <c r="E34">
        <v>7391</v>
      </c>
      <c r="F34">
        <v>1736</v>
      </c>
      <c r="G34">
        <v>5373</v>
      </c>
      <c r="H34" s="2">
        <f t="shared" si="5"/>
        <v>0.13315926892950392</v>
      </c>
      <c r="I34" s="2">
        <f t="shared" si="6"/>
        <v>0.27277423798863443</v>
      </c>
      <c r="J34" s="2">
        <f t="shared" si="4"/>
        <v>8.8974462910417509E-2</v>
      </c>
      <c r="K34" s="3">
        <f t="shared" si="0"/>
        <v>6.129943502824859E-2</v>
      </c>
      <c r="L34" s="3">
        <f t="shared" si="7"/>
        <v>2.668568230642861E-2</v>
      </c>
      <c r="M34" s="3">
        <f t="shared" si="2"/>
        <v>0.10411176561773368</v>
      </c>
    </row>
    <row r="35" spans="1:13" x14ac:dyDescent="0.25">
      <c r="A35">
        <v>34</v>
      </c>
      <c r="B35">
        <v>306519</v>
      </c>
      <c r="C35">
        <v>30425</v>
      </c>
      <c r="D35">
        <v>55242</v>
      </c>
      <c r="E35">
        <v>8344</v>
      </c>
      <c r="F35">
        <v>1924</v>
      </c>
      <c r="G35">
        <v>6159</v>
      </c>
      <c r="H35" s="2">
        <f t="shared" si="5"/>
        <v>0.10829493087557604</v>
      </c>
      <c r="I35" s="2">
        <f t="shared" si="6"/>
        <v>0.12894060343661209</v>
      </c>
      <c r="J35" s="2">
        <f t="shared" si="4"/>
        <v>0.14628699050809604</v>
      </c>
      <c r="K35" s="3">
        <f t="shared" si="0"/>
        <v>6.3237469186524245E-2</v>
      </c>
      <c r="L35" s="3">
        <f t="shared" si="7"/>
        <v>2.7221803542357897E-2</v>
      </c>
      <c r="M35" s="3">
        <f t="shared" si="2"/>
        <v>0.11149125665254697</v>
      </c>
    </row>
    <row r="36" spans="1:13" x14ac:dyDescent="0.25">
      <c r="A36">
        <v>35</v>
      </c>
      <c r="B36">
        <v>333173</v>
      </c>
      <c r="C36">
        <v>36599</v>
      </c>
      <c r="D36">
        <v>60733</v>
      </c>
      <c r="E36">
        <v>9536</v>
      </c>
      <c r="F36">
        <v>2347</v>
      </c>
      <c r="G36">
        <v>7097</v>
      </c>
      <c r="H36" s="2">
        <f t="shared" si="5"/>
        <v>0.21985446985446985</v>
      </c>
      <c r="I36" s="2">
        <f t="shared" si="6"/>
        <v>0.14285714285714285</v>
      </c>
      <c r="J36" s="2">
        <f t="shared" si="4"/>
        <v>0.15229745088488392</v>
      </c>
      <c r="K36" s="3">
        <f t="shared" si="0"/>
        <v>6.4127435175824476E-2</v>
      </c>
      <c r="L36" s="3">
        <f t="shared" si="7"/>
        <v>2.8621767069960651E-2</v>
      </c>
      <c r="M36" s="3">
        <f t="shared" si="2"/>
        <v>0.11685574564075543</v>
      </c>
    </row>
    <row r="37" spans="1:13" x14ac:dyDescent="0.25">
      <c r="A37">
        <v>36</v>
      </c>
      <c r="B37">
        <v>367004</v>
      </c>
      <c r="C37">
        <v>38654</v>
      </c>
      <c r="D37">
        <v>65077</v>
      </c>
      <c r="E37">
        <v>10859</v>
      </c>
      <c r="F37">
        <v>2462</v>
      </c>
      <c r="G37">
        <v>7978</v>
      </c>
      <c r="H37" s="2">
        <f t="shared" si="5"/>
        <v>4.8998721772475502E-2</v>
      </c>
      <c r="I37" s="2">
        <f>(E37-E36)/E36</f>
        <v>0.13873741610738255</v>
      </c>
      <c r="J37" s="2">
        <f t="shared" si="4"/>
        <v>0.12413695927856841</v>
      </c>
      <c r="K37" s="3">
        <f t="shared" si="0"/>
        <v>6.3693278832721065E-2</v>
      </c>
      <c r="L37" s="3">
        <f t="shared" si="7"/>
        <v>2.9588233370753451E-2</v>
      </c>
      <c r="M37" s="3">
        <f t="shared" si="2"/>
        <v>0.12259323570539515</v>
      </c>
    </row>
    <row r="38" spans="1:13" x14ac:dyDescent="0.25">
      <c r="A38">
        <v>37</v>
      </c>
      <c r="B38">
        <v>400335</v>
      </c>
      <c r="D38">
        <v>73758</v>
      </c>
      <c r="E38">
        <v>12841</v>
      </c>
      <c r="G38">
        <v>8958</v>
      </c>
      <c r="I38" s="2">
        <f t="shared" ref="I38:I46" si="8">(E38-E37)/E37</f>
        <v>0.1825214108113086</v>
      </c>
      <c r="J38" s="2">
        <f t="shared" si="4"/>
        <v>0.12283780396089246</v>
      </c>
      <c r="L38" s="3">
        <f t="shared" si="7"/>
        <v>3.207563665430202E-2</v>
      </c>
      <c r="M38" s="3">
        <f t="shared" si="2"/>
        <v>0.12145123240868787</v>
      </c>
    </row>
    <row r="39" spans="1:13" x14ac:dyDescent="0.25">
      <c r="A39">
        <v>38</v>
      </c>
      <c r="B39">
        <v>434927</v>
      </c>
      <c r="D39">
        <v>78991</v>
      </c>
      <c r="E39">
        <v>14473</v>
      </c>
      <c r="G39">
        <v>9875</v>
      </c>
      <c r="I39" s="2">
        <f t="shared" si="8"/>
        <v>0.12709290553695196</v>
      </c>
      <c r="J39" s="2">
        <f t="shared" si="4"/>
        <v>0.10236659968743023</v>
      </c>
      <c r="L39" s="3">
        <f t="shared" si="7"/>
        <v>3.3276848758527294E-2</v>
      </c>
      <c r="M39" s="3">
        <f t="shared" si="2"/>
        <v>0.12501424212885012</v>
      </c>
    </row>
    <row r="40" spans="1:13" x14ac:dyDescent="0.25">
      <c r="A40">
        <v>39</v>
      </c>
      <c r="B40">
        <v>469124</v>
      </c>
      <c r="D40">
        <v>84279</v>
      </c>
      <c r="E40">
        <v>16712</v>
      </c>
      <c r="G40">
        <v>10612</v>
      </c>
      <c r="I40" s="2">
        <f t="shared" si="8"/>
        <v>0.1547018586333172</v>
      </c>
      <c r="J40" s="2">
        <f t="shared" si="4"/>
        <v>7.4632911392405063E-2</v>
      </c>
      <c r="L40" s="3">
        <f t="shared" si="7"/>
        <v>3.5623843589328193E-2</v>
      </c>
      <c r="M40" s="3">
        <f t="shared" si="2"/>
        <v>0.12591511527189453</v>
      </c>
    </row>
    <row r="41" spans="1:13" x14ac:dyDescent="0.25">
      <c r="A41">
        <v>40</v>
      </c>
      <c r="B41">
        <v>502876</v>
      </c>
      <c r="D41">
        <v>88621</v>
      </c>
      <c r="E41">
        <v>18747</v>
      </c>
      <c r="G41">
        <v>11329</v>
      </c>
      <c r="I41" s="2">
        <f t="shared" si="8"/>
        <v>0.12176878889420775</v>
      </c>
      <c r="J41" s="2">
        <f t="shared" si="4"/>
        <v>6.7565020731247649E-2</v>
      </c>
      <c r="L41" s="3">
        <f t="shared" si="7"/>
        <v>3.7279567925293709E-2</v>
      </c>
      <c r="M41" s="3">
        <f t="shared" si="2"/>
        <v>0.12783651730402501</v>
      </c>
    </row>
    <row r="42" spans="1:13" x14ac:dyDescent="0.25">
      <c r="A42">
        <v>41</v>
      </c>
      <c r="B42">
        <v>532879</v>
      </c>
      <c r="D42">
        <v>93873</v>
      </c>
      <c r="E42">
        <v>20577</v>
      </c>
      <c r="G42">
        <v>12107</v>
      </c>
      <c r="I42" s="2">
        <f t="shared" si="8"/>
        <v>9.7615618498959833E-2</v>
      </c>
      <c r="J42" s="2">
        <f t="shared" si="4"/>
        <v>6.8673316267984813E-2</v>
      </c>
      <c r="L42" s="3">
        <f t="shared" si="7"/>
        <v>3.8614769957157256E-2</v>
      </c>
      <c r="M42" s="3">
        <f t="shared" si="2"/>
        <v>0.12897212190938823</v>
      </c>
    </row>
    <row r="43" spans="1:13" x14ac:dyDescent="0.25">
      <c r="A43">
        <v>42</v>
      </c>
      <c r="B43">
        <v>557235</v>
      </c>
      <c r="D43">
        <v>98476</v>
      </c>
      <c r="E43">
        <v>21956</v>
      </c>
      <c r="G43">
        <v>12868</v>
      </c>
      <c r="I43" s="2">
        <f t="shared" si="8"/>
        <v>6.7016571900665789E-2</v>
      </c>
      <c r="J43" s="2">
        <f t="shared" si="4"/>
        <v>6.2856198893202278E-2</v>
      </c>
      <c r="L43" s="3">
        <f t="shared" si="7"/>
        <v>3.9401688695074787E-2</v>
      </c>
      <c r="M43" s="3">
        <f t="shared" si="2"/>
        <v>0.13067143263333197</v>
      </c>
    </row>
    <row r="44" spans="1:13" x14ac:dyDescent="0.25">
      <c r="A44">
        <v>43</v>
      </c>
      <c r="B44">
        <v>586941</v>
      </c>
      <c r="E44">
        <v>23640</v>
      </c>
      <c r="I44" s="2">
        <f t="shared" si="8"/>
        <v>7.6698852249954458E-2</v>
      </c>
      <c r="L44" s="3">
        <f t="shared" si="7"/>
        <v>4.0276620648412705E-2</v>
      </c>
    </row>
    <row r="45" spans="1:13" x14ac:dyDescent="0.25">
      <c r="A45">
        <v>44</v>
      </c>
      <c r="B45">
        <v>613886</v>
      </c>
      <c r="E45">
        <v>26047</v>
      </c>
      <c r="I45" s="2">
        <f t="shared" si="8"/>
        <v>0.10181895093062605</v>
      </c>
      <c r="L45" s="3">
        <f t="shared" si="7"/>
        <v>4.2429701931628996E-2</v>
      </c>
    </row>
    <row r="46" spans="1:13" x14ac:dyDescent="0.25">
      <c r="A46">
        <v>45</v>
      </c>
      <c r="B46">
        <v>641423</v>
      </c>
      <c r="E46">
        <v>28414</v>
      </c>
      <c r="I46" s="2">
        <f t="shared" si="8"/>
        <v>9.0874188966099737E-2</v>
      </c>
      <c r="L46" s="3">
        <f t="shared" si="7"/>
        <v>4.4298380320007234E-2</v>
      </c>
    </row>
    <row r="47" spans="1:13" x14ac:dyDescent="0.25">
      <c r="A47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54"/>
  <sheetViews>
    <sheetView topLeftCell="Y1" zoomScale="110" zoomScaleNormal="110" workbookViewId="0">
      <selection activeCell="I35" sqref="I35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R2" s="11">
        <v>111</v>
      </c>
      <c r="S2" s="6">
        <v>1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R3" s="11">
        <v>209</v>
      </c>
      <c r="S3" s="6">
        <v>2</v>
      </c>
      <c r="T3">
        <f>S3-S2</f>
        <v>1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R4" s="11">
        <v>436</v>
      </c>
      <c r="S4" s="6">
        <v>2</v>
      </c>
      <c r="T4">
        <f t="shared" ref="T4:T47" si="7">S4-S3</f>
        <v>0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R5" s="11">
        <v>602</v>
      </c>
      <c r="S5" s="6">
        <v>6</v>
      </c>
      <c r="T5">
        <f t="shared" si="7"/>
        <v>4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R6" s="11">
        <v>833</v>
      </c>
      <c r="S6" s="6">
        <v>8</v>
      </c>
      <c r="T6">
        <f t="shared" si="7"/>
        <v>2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R7" s="11">
        <v>977</v>
      </c>
      <c r="S7" s="6">
        <v>11</v>
      </c>
      <c r="T7">
        <f t="shared" si="7"/>
        <v>3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R8" s="11">
        <v>1261</v>
      </c>
      <c r="S8" s="6">
        <v>12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R9" s="11">
        <v>1766</v>
      </c>
      <c r="S9" s="6">
        <v>13</v>
      </c>
      <c r="T9">
        <f t="shared" si="7"/>
        <v>1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R10" s="11">
        <v>2337</v>
      </c>
      <c r="S10" s="6">
        <v>16</v>
      </c>
      <c r="T10">
        <f t="shared" si="7"/>
        <v>3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R11" s="11">
        <v>3150</v>
      </c>
      <c r="S11" s="6">
        <v>17</v>
      </c>
      <c r="T11">
        <f t="shared" si="7"/>
        <v>1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R12" s="11">
        <v>3776</v>
      </c>
      <c r="S12" s="6">
        <v>21</v>
      </c>
      <c r="T12">
        <f t="shared" si="7"/>
        <v>4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R13" s="11">
        <v>4335</v>
      </c>
      <c r="S13" s="6">
        <v>28</v>
      </c>
      <c r="T13">
        <f t="shared" si="7"/>
        <v>7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R14" s="11">
        <v>5186</v>
      </c>
      <c r="S14" s="6">
        <v>32</v>
      </c>
      <c r="T14">
        <f t="shared" si="7"/>
        <v>4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R15" s="11">
        <v>5621</v>
      </c>
      <c r="S15" s="6">
        <v>35</v>
      </c>
      <c r="T15">
        <f t="shared" si="7"/>
        <v>3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R16" s="11">
        <v>6284</v>
      </c>
      <c r="S16" s="6">
        <v>42</v>
      </c>
      <c r="T16">
        <f t="shared" si="7"/>
        <v>7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R17" s="11">
        <v>6593</v>
      </c>
      <c r="S17" s="6">
        <v>43</v>
      </c>
      <c r="T17">
        <f t="shared" si="7"/>
        <v>1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R18" s="11">
        <v>7041</v>
      </c>
      <c r="S18" s="6">
        <v>48</v>
      </c>
      <c r="T18">
        <f t="shared" si="7"/>
        <v>5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R19" s="11">
        <v>7313</v>
      </c>
      <c r="S19" s="6">
        <v>50</v>
      </c>
      <c r="T19">
        <f t="shared" si="7"/>
        <v>2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R20" s="11">
        <v>7478</v>
      </c>
      <c r="S20" s="6">
        <v>53</v>
      </c>
      <c r="T20">
        <f t="shared" si="7"/>
        <v>3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R21" s="11">
        <v>7513</v>
      </c>
      <c r="S21" s="6">
        <v>60</v>
      </c>
      <c r="T21">
        <f t="shared" si="7"/>
        <v>7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R22" s="11">
        <v>7755</v>
      </c>
      <c r="S22" s="6">
        <v>60</v>
      </c>
      <c r="T22">
        <f t="shared" si="7"/>
        <v>0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F23" s="8">
        <v>10278</v>
      </c>
      <c r="G23">
        <v>431</v>
      </c>
      <c r="H23" s="6">
        <f t="shared" ref="H23:H31" si="12">(G23-G22)</f>
        <v>72</v>
      </c>
      <c r="I23" s="18">
        <f t="shared" ref="I23:I31" si="13">H23/210000000</f>
        <v>3.4285714285714286E-7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R23" s="11">
        <v>7869</v>
      </c>
      <c r="S23" s="6">
        <v>66</v>
      </c>
      <c r="T23">
        <f t="shared" si="7"/>
        <v>6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F24">
        <v>11130</v>
      </c>
      <c r="G24">
        <v>486</v>
      </c>
      <c r="H24" s="6">
        <f t="shared" si="12"/>
        <v>55</v>
      </c>
      <c r="I24" s="18">
        <f t="shared" si="13"/>
        <v>2.6190476190476189E-7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R24" s="11">
        <v>7979</v>
      </c>
      <c r="S24" s="6">
        <v>67</v>
      </c>
      <c r="T24">
        <f t="shared" si="7"/>
        <v>1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F25">
        <v>12056</v>
      </c>
      <c r="G25">
        <v>553</v>
      </c>
      <c r="H25" s="6">
        <f t="shared" si="12"/>
        <v>67</v>
      </c>
      <c r="I25" s="18">
        <f t="shared" si="13"/>
        <v>3.1904761904761906E-7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R25" s="11">
        <v>8086</v>
      </c>
      <c r="S25" s="6">
        <v>72</v>
      </c>
      <c r="T25">
        <f t="shared" si="7"/>
        <v>5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F26" s="8">
        <v>13717</v>
      </c>
      <c r="G26">
        <v>667</v>
      </c>
      <c r="H26" s="6">
        <f t="shared" si="12"/>
        <v>114</v>
      </c>
      <c r="I26" s="18">
        <f t="shared" si="13"/>
        <v>5.4285714285714291E-7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R26" s="11">
        <v>8162</v>
      </c>
      <c r="S26" s="6">
        <v>75</v>
      </c>
      <c r="T26">
        <f t="shared" si="7"/>
        <v>3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4">C27-C26</f>
        <v>516</v>
      </c>
      <c r="E27" s="18">
        <f t="shared" si="0"/>
        <v>1.6125E-6</v>
      </c>
      <c r="F27">
        <v>15927</v>
      </c>
      <c r="G27">
        <v>800</v>
      </c>
      <c r="H27" s="6">
        <f t="shared" si="12"/>
        <v>133</v>
      </c>
      <c r="I27" s="18">
        <f t="shared" si="13"/>
        <v>6.3333333333333334E-7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R27" s="11">
        <v>8236</v>
      </c>
      <c r="S27" s="6">
        <v>75</v>
      </c>
      <c r="T27">
        <f t="shared" si="7"/>
        <v>0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4"/>
        <v>315</v>
      </c>
      <c r="E28" s="18">
        <f t="shared" si="0"/>
        <v>9.84375E-7</v>
      </c>
      <c r="F28">
        <v>17847</v>
      </c>
      <c r="G28">
        <v>941</v>
      </c>
      <c r="H28" s="6">
        <f t="shared" si="12"/>
        <v>141</v>
      </c>
      <c r="I28" s="18">
        <f t="shared" si="13"/>
        <v>6.7142857142857138E-7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R28" s="11">
        <v>8320</v>
      </c>
      <c r="S28" s="6">
        <v>81</v>
      </c>
      <c r="T28">
        <f t="shared" si="7"/>
        <v>6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4"/>
        <v>476</v>
      </c>
      <c r="E29" s="18">
        <f t="shared" si="0"/>
        <v>1.4874999999999999E-6</v>
      </c>
      <c r="F29">
        <v>19943</v>
      </c>
      <c r="G29">
        <v>1074</v>
      </c>
      <c r="H29" s="6">
        <f t="shared" si="12"/>
        <v>133</v>
      </c>
      <c r="I29" s="18">
        <f t="shared" si="13"/>
        <v>6.3333333333333334E-7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R29" s="11">
        <v>8413</v>
      </c>
      <c r="S29" s="6">
        <v>84</v>
      </c>
      <c r="T29">
        <f t="shared" si="7"/>
        <v>3</v>
      </c>
      <c r="U29">
        <v>29474</v>
      </c>
      <c r="V29">
        <v>2352</v>
      </c>
      <c r="W29">
        <f t="shared" ref="W29" si="15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4"/>
        <v>469</v>
      </c>
      <c r="E30" s="18">
        <f t="shared" si="0"/>
        <v>1.465625E-6</v>
      </c>
      <c r="F30">
        <v>20964</v>
      </c>
      <c r="G30">
        <v>1141</v>
      </c>
      <c r="H30" s="6">
        <f t="shared" si="12"/>
        <v>67</v>
      </c>
      <c r="I30" s="18">
        <f t="shared" si="13"/>
        <v>3.1904761904761906E-7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R30" s="11">
        <v>8565</v>
      </c>
      <c r="S30" s="6">
        <v>91</v>
      </c>
      <c r="T30">
        <f t="shared" si="7"/>
        <v>7</v>
      </c>
      <c r="U30">
        <v>33718</v>
      </c>
      <c r="V30">
        <v>2921</v>
      </c>
      <c r="W30">
        <f t="shared" ref="W30" si="16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4"/>
        <v>803</v>
      </c>
      <c r="E31" s="18">
        <f t="shared" si="0"/>
        <v>2.509375E-6</v>
      </c>
      <c r="F31">
        <v>22169</v>
      </c>
      <c r="G31">
        <v>1223</v>
      </c>
      <c r="H31" s="6">
        <f t="shared" si="12"/>
        <v>82</v>
      </c>
      <c r="I31" s="18">
        <f t="shared" si="13"/>
        <v>3.9047619047619047E-7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R31" s="11">
        <v>8652</v>
      </c>
      <c r="S31" s="6">
        <v>94</v>
      </c>
      <c r="T31">
        <f t="shared" si="7"/>
        <v>3</v>
      </c>
      <c r="U31">
        <v>38168</v>
      </c>
      <c r="V31">
        <v>3605</v>
      </c>
      <c r="W31">
        <f t="shared" ref="W31" si="17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8">C32-C31</f>
        <v>957</v>
      </c>
      <c r="E32" s="18">
        <f t="shared" ref="E32" si="19">D32/320000000</f>
        <v>2.9906249999999998E-6</v>
      </c>
      <c r="F32">
        <v>23430</v>
      </c>
      <c r="G32">
        <v>1328</v>
      </c>
      <c r="H32" s="6">
        <f t="shared" ref="H32:H34" si="20">(G32-G31)</f>
        <v>105</v>
      </c>
      <c r="I32" s="18">
        <f t="shared" ref="I32:I34" si="21">H32/210000000</f>
        <v>4.9999999999999998E-7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22">O32-O31</f>
        <v>667</v>
      </c>
      <c r="Q32" s="15">
        <f t="shared" ref="Q32" si="23">P32/46000000</f>
        <v>1.45E-5</v>
      </c>
      <c r="R32" s="11">
        <v>8799</v>
      </c>
      <c r="S32" s="6">
        <v>102</v>
      </c>
      <c r="T32">
        <f t="shared" si="7"/>
        <v>8</v>
      </c>
      <c r="U32">
        <v>41903</v>
      </c>
      <c r="V32">
        <v>4313</v>
      </c>
      <c r="W32">
        <f t="shared" ref="W32" si="24">V32-V31</f>
        <v>708</v>
      </c>
      <c r="X32" s="17">
        <f>W32/66000000</f>
        <v>1.0727272727272727E-5</v>
      </c>
    </row>
    <row r="33" spans="1:24" x14ac:dyDescent="0.25">
      <c r="A33">
        <v>32</v>
      </c>
      <c r="B33">
        <v>240375</v>
      </c>
      <c r="C33">
        <v>5807</v>
      </c>
      <c r="D33" s="6">
        <f t="shared" ref="D33" si="25">C33-C32</f>
        <v>1094</v>
      </c>
      <c r="E33" s="18">
        <f t="shared" ref="E33" si="26">D33/320000000</f>
        <v>3.4187500000000001E-6</v>
      </c>
      <c r="F33">
        <v>25262</v>
      </c>
      <c r="G33">
        <v>1532</v>
      </c>
      <c r="H33" s="6">
        <f t="shared" si="20"/>
        <v>204</v>
      </c>
      <c r="I33" s="18">
        <f t="shared" si="21"/>
        <v>9.7142857142857148E-7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7">O33-O32</f>
        <v>2067</v>
      </c>
      <c r="Q33" s="15">
        <f t="shared" ref="Q33" si="28">P33/46000000</f>
        <v>4.493478260869565E-5</v>
      </c>
      <c r="R33" s="11">
        <v>8897</v>
      </c>
      <c r="S33" s="6">
        <v>104</v>
      </c>
      <c r="T33">
        <f t="shared" si="7"/>
        <v>2</v>
      </c>
      <c r="U33">
        <v>47806</v>
      </c>
      <c r="V33">
        <v>4934</v>
      </c>
      <c r="W33">
        <f t="shared" ref="W33" si="29">V33-V32</f>
        <v>621</v>
      </c>
      <c r="X33" s="17">
        <f>W33/66000000</f>
        <v>9.4090909090909097E-6</v>
      </c>
    </row>
    <row r="34" spans="1:24" x14ac:dyDescent="0.25">
      <c r="A34">
        <v>33</v>
      </c>
      <c r="B34">
        <v>276965</v>
      </c>
      <c r="C34">
        <v>7391</v>
      </c>
      <c r="D34" s="6">
        <f t="shared" ref="D34" si="30">C34-C33</f>
        <v>1584</v>
      </c>
      <c r="E34" s="18">
        <f t="shared" ref="E34" si="31">D34/320000000</f>
        <v>4.95E-6</v>
      </c>
      <c r="F34">
        <v>28320</v>
      </c>
      <c r="G34">
        <v>1736</v>
      </c>
      <c r="H34" s="6">
        <f t="shared" si="20"/>
        <v>204</v>
      </c>
      <c r="I34" s="18">
        <f t="shared" si="21"/>
        <v>9.7142857142857148E-7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N34">
        <v>124736</v>
      </c>
      <c r="O34">
        <v>11744</v>
      </c>
      <c r="P34">
        <f t="shared" ref="P34" si="32">O34-O33</f>
        <v>546</v>
      </c>
      <c r="Q34" s="15">
        <f t="shared" ref="Q34" si="33">P34/46000000</f>
        <v>1.1869565217391304E-5</v>
      </c>
      <c r="R34" s="11">
        <v>8961</v>
      </c>
      <c r="S34" s="6">
        <v>111</v>
      </c>
      <c r="T34">
        <f t="shared" si="7"/>
        <v>7</v>
      </c>
      <c r="U34">
        <v>51608</v>
      </c>
      <c r="V34">
        <v>5373</v>
      </c>
      <c r="W34">
        <f t="shared" ref="W34:W36" si="34">V34-V33</f>
        <v>439</v>
      </c>
      <c r="X34" s="17">
        <f t="shared" ref="X34:X36" si="35">W34/66000000</f>
        <v>6.6515151515151512E-6</v>
      </c>
    </row>
    <row r="35" spans="1:24" x14ac:dyDescent="0.25">
      <c r="A35">
        <v>34</v>
      </c>
      <c r="B35">
        <v>306519</v>
      </c>
      <c r="C35">
        <v>8344</v>
      </c>
      <c r="D35" s="6">
        <f t="shared" ref="D35" si="36">C35-C34</f>
        <v>953</v>
      </c>
      <c r="E35" s="18">
        <f t="shared" ref="E35" si="37">D35/320000000</f>
        <v>2.978125E-6</v>
      </c>
      <c r="F35">
        <v>30425</v>
      </c>
      <c r="G35">
        <v>1924</v>
      </c>
      <c r="H35" s="6">
        <f t="shared" ref="H35" si="38">(G35-G34)</f>
        <v>188</v>
      </c>
      <c r="I35" s="18">
        <f t="shared" ref="I35" si="39">H35/210000000</f>
        <v>8.9523809523809528E-7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N35">
        <v>130854</v>
      </c>
      <c r="O35">
        <v>12518</v>
      </c>
      <c r="P35">
        <f t="shared" ref="P35" si="40">O35-O34</f>
        <v>774</v>
      </c>
      <c r="Q35" s="15">
        <f t="shared" ref="Q35" si="41">P35/46000000</f>
        <v>1.682608695652174E-5</v>
      </c>
      <c r="R35" s="11">
        <v>9037</v>
      </c>
      <c r="S35" s="6">
        <v>120</v>
      </c>
      <c r="T35">
        <f t="shared" si="7"/>
        <v>9</v>
      </c>
      <c r="U35">
        <v>55242</v>
      </c>
      <c r="V35">
        <v>6159</v>
      </c>
      <c r="W35">
        <f t="shared" si="34"/>
        <v>786</v>
      </c>
      <c r="X35" s="17">
        <f t="shared" si="35"/>
        <v>1.1909090909090909E-5</v>
      </c>
    </row>
    <row r="36" spans="1:24" x14ac:dyDescent="0.25">
      <c r="A36">
        <v>35</v>
      </c>
      <c r="B36">
        <v>333173</v>
      </c>
      <c r="C36">
        <v>9536</v>
      </c>
      <c r="D36" s="6">
        <f t="shared" ref="D36" si="42">C36-C35</f>
        <v>1192</v>
      </c>
      <c r="E36" s="18">
        <f t="shared" ref="E36" si="43">D36/320000000</f>
        <v>3.7249999999999999E-6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N36">
        <v>136675</v>
      </c>
      <c r="O36">
        <v>13341</v>
      </c>
      <c r="P36">
        <f t="shared" ref="P36:P38" si="44">O36-O35</f>
        <v>823</v>
      </c>
      <c r="Q36" s="15">
        <f t="shared" ref="Q36:Q38" si="45">P36/46000000</f>
        <v>1.7891304347826087E-5</v>
      </c>
      <c r="R36" s="11">
        <v>9137</v>
      </c>
      <c r="S36" s="6">
        <v>126</v>
      </c>
      <c r="T36">
        <f t="shared" si="7"/>
        <v>6</v>
      </c>
      <c r="U36">
        <v>60733</v>
      </c>
      <c r="V36">
        <v>7097</v>
      </c>
      <c r="W36">
        <f t="shared" si="34"/>
        <v>938</v>
      </c>
      <c r="X36" s="17">
        <f t="shared" si="35"/>
        <v>1.4212121212121212E-5</v>
      </c>
    </row>
    <row r="37" spans="1:24" x14ac:dyDescent="0.25">
      <c r="A37">
        <v>36</v>
      </c>
      <c r="B37">
        <v>367004</v>
      </c>
      <c r="C37">
        <v>10859</v>
      </c>
      <c r="D37" s="6">
        <f t="shared" ref="D37:D39" si="46">C37-C36</f>
        <v>1323</v>
      </c>
      <c r="E37" s="18">
        <f t="shared" ref="E37:E39" si="47">D37/320000000</f>
        <v>4.1343749999999997E-6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N37">
        <v>141942</v>
      </c>
      <c r="O37">
        <v>14045</v>
      </c>
      <c r="P37">
        <f t="shared" si="44"/>
        <v>704</v>
      </c>
      <c r="Q37" s="15">
        <f t="shared" si="45"/>
        <v>1.5304347826086958E-5</v>
      </c>
      <c r="R37" s="11">
        <v>9241</v>
      </c>
      <c r="S37" s="6">
        <v>131</v>
      </c>
      <c r="T37">
        <f t="shared" si="7"/>
        <v>5</v>
      </c>
      <c r="U37">
        <v>65077</v>
      </c>
      <c r="V37">
        <v>7978</v>
      </c>
      <c r="W37">
        <f t="shared" ref="W37" si="48">V37-V36</f>
        <v>881</v>
      </c>
      <c r="X37" s="17">
        <f t="shared" ref="X37" si="49">W37/66000000</f>
        <v>1.3348484848484849E-5</v>
      </c>
    </row>
    <row r="38" spans="1:24" x14ac:dyDescent="0.25">
      <c r="A38">
        <v>37</v>
      </c>
      <c r="B38">
        <v>400335</v>
      </c>
      <c r="C38">
        <v>12841</v>
      </c>
      <c r="D38" s="6">
        <f t="shared" si="46"/>
        <v>1982</v>
      </c>
      <c r="E38" s="18">
        <f t="shared" si="47"/>
        <v>6.1937499999999998E-6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N38">
        <v>148220</v>
      </c>
      <c r="O38">
        <v>14673</v>
      </c>
      <c r="P38">
        <f t="shared" si="44"/>
        <v>628</v>
      </c>
      <c r="Q38" s="15">
        <f t="shared" si="45"/>
        <v>1.3652173913043479E-5</v>
      </c>
      <c r="R38" s="11">
        <v>9332</v>
      </c>
      <c r="S38" s="6">
        <v>139</v>
      </c>
      <c r="T38">
        <f t="shared" si="7"/>
        <v>8</v>
      </c>
      <c r="U38">
        <v>73758</v>
      </c>
      <c r="V38">
        <v>8958</v>
      </c>
      <c r="W38">
        <f t="shared" ref="W38:W40" si="50">V38-V37</f>
        <v>980</v>
      </c>
      <c r="X38" s="17">
        <f t="shared" ref="X38:X40" si="51">W38/66000000</f>
        <v>1.4848484848484848E-5</v>
      </c>
    </row>
    <row r="39" spans="1:24" x14ac:dyDescent="0.25">
      <c r="A39">
        <v>38</v>
      </c>
      <c r="B39">
        <v>434927</v>
      </c>
      <c r="C39">
        <v>14473</v>
      </c>
      <c r="D39" s="6">
        <f t="shared" si="46"/>
        <v>1632</v>
      </c>
      <c r="E39" s="18">
        <f t="shared" si="47"/>
        <v>5.1000000000000003E-6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N39">
        <v>153222</v>
      </c>
      <c r="O39">
        <v>15447</v>
      </c>
      <c r="P39">
        <f t="shared" ref="P39" si="52">O39-O38</f>
        <v>774</v>
      </c>
      <c r="Q39" s="15">
        <f t="shared" ref="Q39" si="53">P39/46000000</f>
        <v>1.682608695652174E-5</v>
      </c>
      <c r="R39" s="11">
        <v>9478</v>
      </c>
      <c r="S39" s="6">
        <v>144</v>
      </c>
      <c r="T39">
        <f t="shared" si="7"/>
        <v>5</v>
      </c>
      <c r="U39">
        <v>78991</v>
      </c>
      <c r="V39">
        <v>9875</v>
      </c>
      <c r="W39">
        <f t="shared" si="50"/>
        <v>917</v>
      </c>
      <c r="X39" s="17">
        <f t="shared" si="51"/>
        <v>1.3893939393939394E-5</v>
      </c>
    </row>
    <row r="40" spans="1:24" x14ac:dyDescent="0.25">
      <c r="A40">
        <v>39</v>
      </c>
      <c r="B40">
        <v>469124</v>
      </c>
      <c r="C40">
        <v>16712</v>
      </c>
      <c r="D40" s="6">
        <f t="shared" ref="D40" si="54">C40-C39</f>
        <v>2239</v>
      </c>
      <c r="E40" s="18">
        <f t="shared" ref="E40" si="55">D40/320000000</f>
        <v>6.9968749999999998E-6</v>
      </c>
      <c r="J40">
        <v>110574</v>
      </c>
      <c r="K40">
        <v>13155</v>
      </c>
      <c r="L40">
        <f t="shared" ref="L40" si="56">K40-K39</f>
        <v>727</v>
      </c>
      <c r="M40" s="14">
        <f t="shared" ref="M40" si="57">L40/60000000</f>
        <v>1.2116666666666667E-5</v>
      </c>
      <c r="N40">
        <v>158273</v>
      </c>
      <c r="O40">
        <v>16081</v>
      </c>
      <c r="P40">
        <f t="shared" ref="P40:P42" si="58">O40-O39</f>
        <v>634</v>
      </c>
      <c r="Q40" s="15">
        <f t="shared" ref="Q40:Q42" si="59">P40/46000000</f>
        <v>1.3782608695652174E-5</v>
      </c>
      <c r="R40" s="11">
        <v>9583</v>
      </c>
      <c r="S40" s="6">
        <v>152</v>
      </c>
      <c r="T40">
        <f t="shared" si="7"/>
        <v>8</v>
      </c>
      <c r="U40">
        <v>84279</v>
      </c>
      <c r="V40">
        <v>10612</v>
      </c>
      <c r="W40">
        <f t="shared" si="50"/>
        <v>737</v>
      </c>
      <c r="X40" s="17">
        <f t="shared" si="51"/>
        <v>1.1166666666666666E-5</v>
      </c>
    </row>
    <row r="41" spans="1:24" x14ac:dyDescent="0.25">
      <c r="A41">
        <v>40</v>
      </c>
      <c r="B41">
        <v>502876</v>
      </c>
      <c r="C41">
        <v>18747</v>
      </c>
      <c r="D41" s="6">
        <f t="shared" ref="D41:D43" si="60">C41-C40</f>
        <v>2035</v>
      </c>
      <c r="E41" s="18">
        <f t="shared" ref="E41:E43" si="61">D41/320000000</f>
        <v>6.3593750000000004E-6</v>
      </c>
      <c r="J41">
        <v>115242</v>
      </c>
      <c r="K41">
        <v>13915</v>
      </c>
      <c r="L41">
        <f t="shared" ref="L41" si="62">K41-K40</f>
        <v>760</v>
      </c>
      <c r="M41" s="14">
        <f t="shared" ref="M41" si="63">L41/60000000</f>
        <v>1.2666666666666667E-5</v>
      </c>
      <c r="N41">
        <v>163027</v>
      </c>
      <c r="O41">
        <v>16606</v>
      </c>
      <c r="P41">
        <f t="shared" si="58"/>
        <v>525</v>
      </c>
      <c r="Q41" s="15">
        <f t="shared" si="59"/>
        <v>1.141304347826087E-5</v>
      </c>
      <c r="R41" s="11">
        <v>9661</v>
      </c>
      <c r="S41" s="6">
        <v>158</v>
      </c>
      <c r="T41">
        <f t="shared" si="7"/>
        <v>6</v>
      </c>
      <c r="U41">
        <v>88621</v>
      </c>
      <c r="V41">
        <v>11329</v>
      </c>
      <c r="W41">
        <f t="shared" ref="W41:W43" si="64">V41-V40</f>
        <v>717</v>
      </c>
      <c r="X41" s="17">
        <f t="shared" ref="X41:X43" si="65">W41/66000000</f>
        <v>1.0863636363636364E-5</v>
      </c>
    </row>
    <row r="42" spans="1:24" x14ac:dyDescent="0.25">
      <c r="A42">
        <v>41</v>
      </c>
      <c r="B42">
        <v>532879</v>
      </c>
      <c r="C42">
        <v>20577</v>
      </c>
      <c r="D42" s="6">
        <f t="shared" si="60"/>
        <v>1830</v>
      </c>
      <c r="E42" s="18">
        <f t="shared" si="61"/>
        <v>5.7187500000000001E-6</v>
      </c>
      <c r="J42">
        <v>124634</v>
      </c>
      <c r="K42">
        <v>15362</v>
      </c>
      <c r="L42">
        <f t="shared" ref="L42" si="66">K42-K41</f>
        <v>1447</v>
      </c>
      <c r="M42" s="14">
        <f t="shared" ref="M42" si="67">L42/60000000</f>
        <v>2.4116666666666666E-5</v>
      </c>
      <c r="N42">
        <v>166831</v>
      </c>
      <c r="O42">
        <v>17209</v>
      </c>
      <c r="P42">
        <f t="shared" si="58"/>
        <v>603</v>
      </c>
      <c r="Q42" s="15">
        <f t="shared" si="59"/>
        <v>1.3108695652173912E-5</v>
      </c>
      <c r="R42" s="11">
        <v>9786</v>
      </c>
      <c r="S42" s="6">
        <v>162</v>
      </c>
      <c r="T42">
        <f t="shared" si="7"/>
        <v>4</v>
      </c>
      <c r="U42">
        <v>93873</v>
      </c>
      <c r="V42">
        <v>12107</v>
      </c>
      <c r="W42">
        <f t="shared" si="64"/>
        <v>778</v>
      </c>
      <c r="X42" s="17">
        <f t="shared" si="65"/>
        <v>1.1787878787878788E-5</v>
      </c>
    </row>
    <row r="43" spans="1:24" x14ac:dyDescent="0.25">
      <c r="A43">
        <v>42</v>
      </c>
      <c r="B43">
        <v>557235</v>
      </c>
      <c r="C43">
        <v>21956</v>
      </c>
      <c r="D43" s="6">
        <f t="shared" si="60"/>
        <v>1379</v>
      </c>
      <c r="E43" s="18">
        <f t="shared" si="61"/>
        <v>4.3093749999999997E-6</v>
      </c>
      <c r="J43">
        <v>128948</v>
      </c>
      <c r="K43">
        <v>15887</v>
      </c>
      <c r="L43">
        <f t="shared" ref="L43" si="68">K43-K42</f>
        <v>525</v>
      </c>
      <c r="M43" s="14">
        <f t="shared" ref="M43" si="69">L43/60000000</f>
        <v>8.7499999999999992E-6</v>
      </c>
      <c r="N43">
        <v>170099</v>
      </c>
      <c r="O43">
        <v>17756</v>
      </c>
      <c r="P43">
        <f t="shared" ref="P43:P45" si="70">O43-O42</f>
        <v>547</v>
      </c>
      <c r="Q43" s="15">
        <f t="shared" ref="Q43:Q45" si="71">P43/46000000</f>
        <v>1.1891304347826087E-5</v>
      </c>
      <c r="R43" s="11">
        <v>9887</v>
      </c>
      <c r="S43" s="6">
        <v>165</v>
      </c>
      <c r="T43">
        <f t="shared" si="7"/>
        <v>3</v>
      </c>
      <c r="U43">
        <v>98476</v>
      </c>
      <c r="V43">
        <v>12868</v>
      </c>
      <c r="W43">
        <f t="shared" si="64"/>
        <v>761</v>
      </c>
      <c r="X43" s="17">
        <f t="shared" si="65"/>
        <v>1.1530303030303031E-5</v>
      </c>
    </row>
    <row r="44" spans="1:24" x14ac:dyDescent="0.25">
      <c r="A44">
        <v>43</v>
      </c>
      <c r="B44">
        <v>586941</v>
      </c>
      <c r="C44">
        <v>23640</v>
      </c>
      <c r="D44" s="6">
        <f t="shared" ref="D44:D46" si="72">C44-C43</f>
        <v>1684</v>
      </c>
      <c r="E44" s="18">
        <f t="shared" ref="E44:E46" si="73">D44/320000000</f>
        <v>5.2625E-6</v>
      </c>
      <c r="J44">
        <v>132547</v>
      </c>
      <c r="K44">
        <v>16523</v>
      </c>
      <c r="L44">
        <f t="shared" ref="L44:L46" si="74">K44-K43</f>
        <v>636</v>
      </c>
      <c r="M44" s="14">
        <f t="shared" ref="M44:M46" si="75">L44/60000000</f>
        <v>1.06E-5</v>
      </c>
      <c r="N44">
        <v>174060</v>
      </c>
      <c r="O44">
        <v>18255</v>
      </c>
      <c r="P44">
        <f t="shared" si="70"/>
        <v>499</v>
      </c>
      <c r="Q44" s="15">
        <f t="shared" si="71"/>
        <v>1.0847826086956522E-5</v>
      </c>
      <c r="R44" s="11">
        <v>9976</v>
      </c>
      <c r="S44" s="6">
        <v>169</v>
      </c>
      <c r="T44">
        <f t="shared" si="7"/>
        <v>4</v>
      </c>
    </row>
    <row r="45" spans="1:24" x14ac:dyDescent="0.25">
      <c r="A45">
        <v>44</v>
      </c>
      <c r="B45">
        <v>613886</v>
      </c>
      <c r="C45">
        <v>26047</v>
      </c>
      <c r="D45" s="6">
        <f t="shared" si="72"/>
        <v>2407</v>
      </c>
      <c r="E45" s="18">
        <f t="shared" si="73"/>
        <v>7.5218749999999999E-6</v>
      </c>
      <c r="J45">
        <v>135586</v>
      </c>
      <c r="K45">
        <v>17127</v>
      </c>
      <c r="L45">
        <f t="shared" si="74"/>
        <v>604</v>
      </c>
      <c r="M45" s="14">
        <f t="shared" si="75"/>
        <v>1.0066666666666666E-5</v>
      </c>
      <c r="N45">
        <v>177644</v>
      </c>
      <c r="O45">
        <v>18708</v>
      </c>
      <c r="P45">
        <f t="shared" si="70"/>
        <v>453</v>
      </c>
      <c r="Q45" s="15">
        <f t="shared" si="71"/>
        <v>9.8478260869565212E-6</v>
      </c>
      <c r="R45" s="11">
        <v>10062</v>
      </c>
      <c r="S45" s="6">
        <v>174</v>
      </c>
      <c r="T45">
        <f t="shared" si="7"/>
        <v>5</v>
      </c>
    </row>
    <row r="46" spans="1:24" x14ac:dyDescent="0.25">
      <c r="A46">
        <v>45</v>
      </c>
      <c r="B46">
        <v>641423</v>
      </c>
      <c r="C46">
        <v>28414</v>
      </c>
      <c r="D46" s="6">
        <f t="shared" si="72"/>
        <v>2367</v>
      </c>
      <c r="E46" s="18">
        <f t="shared" si="73"/>
        <v>7.3968750000000002E-6</v>
      </c>
      <c r="J46">
        <v>139422</v>
      </c>
      <c r="K46">
        <v>17669</v>
      </c>
      <c r="L46">
        <f t="shared" si="74"/>
        <v>542</v>
      </c>
      <c r="M46" s="14">
        <f t="shared" si="75"/>
        <v>9.0333333333333338E-6</v>
      </c>
      <c r="R46" s="11">
        <v>10156</v>
      </c>
      <c r="S46" s="6">
        <v>177</v>
      </c>
      <c r="T46">
        <f t="shared" si="7"/>
        <v>3</v>
      </c>
    </row>
    <row r="47" spans="1:24" x14ac:dyDescent="0.25">
      <c r="A47">
        <v>46</v>
      </c>
      <c r="J47">
        <v>143626</v>
      </c>
      <c r="K47">
        <v>18279</v>
      </c>
      <c r="L47">
        <f t="shared" ref="L47" si="76">K47-K46</f>
        <v>610</v>
      </c>
      <c r="M47" s="14">
        <f t="shared" ref="M47" si="77">L47/60000000</f>
        <v>1.0166666666666667E-5</v>
      </c>
      <c r="R47" s="11">
        <v>10237</v>
      </c>
      <c r="S47" s="6">
        <v>183</v>
      </c>
      <c r="T47">
        <f t="shared" si="7"/>
        <v>6</v>
      </c>
    </row>
    <row r="48" spans="1:24" x14ac:dyDescent="0.25">
      <c r="A48">
        <v>47</v>
      </c>
      <c r="J48">
        <v>147577</v>
      </c>
      <c r="K48">
        <v>18849</v>
      </c>
      <c r="L48">
        <f t="shared" ref="L48:L50" si="78">K48-K47</f>
        <v>570</v>
      </c>
      <c r="M48" s="14">
        <f t="shared" ref="M48:M50" si="79">L48/60000000</f>
        <v>9.5000000000000005E-6</v>
      </c>
    </row>
    <row r="49" spans="1:13" x14ac:dyDescent="0.25">
      <c r="A49">
        <v>48</v>
      </c>
      <c r="J49">
        <v>152271</v>
      </c>
      <c r="K49">
        <v>19468</v>
      </c>
      <c r="L49">
        <f t="shared" si="78"/>
        <v>619</v>
      </c>
      <c r="M49" s="14">
        <f t="shared" si="79"/>
        <v>1.0316666666666667E-5</v>
      </c>
    </row>
    <row r="50" spans="1:13" x14ac:dyDescent="0.25">
      <c r="A50">
        <v>49</v>
      </c>
      <c r="J50">
        <v>156363</v>
      </c>
      <c r="K50">
        <v>19899</v>
      </c>
      <c r="L50">
        <f t="shared" si="78"/>
        <v>431</v>
      </c>
      <c r="M50" s="14">
        <f t="shared" si="79"/>
        <v>7.1833333333333337E-6</v>
      </c>
    </row>
    <row r="51" spans="1:13" x14ac:dyDescent="0.25">
      <c r="A51">
        <v>50</v>
      </c>
      <c r="J51">
        <v>159516</v>
      </c>
      <c r="K51">
        <v>20465</v>
      </c>
      <c r="L51">
        <f t="shared" ref="L51:L53" si="80">K51-K50</f>
        <v>566</v>
      </c>
      <c r="M51" s="14">
        <f t="shared" ref="M51:M53" si="81">L51/60000000</f>
        <v>9.4333333333333334E-6</v>
      </c>
    </row>
    <row r="52" spans="1:13" x14ac:dyDescent="0.25">
      <c r="A52">
        <v>51</v>
      </c>
      <c r="J52">
        <v>162488</v>
      </c>
      <c r="K52">
        <v>21067</v>
      </c>
      <c r="L52">
        <f t="shared" si="80"/>
        <v>602</v>
      </c>
      <c r="M52" s="14">
        <f t="shared" si="81"/>
        <v>1.0033333333333333E-5</v>
      </c>
    </row>
    <row r="53" spans="1:13" x14ac:dyDescent="0.25">
      <c r="A53">
        <v>52</v>
      </c>
      <c r="J53">
        <v>165155</v>
      </c>
      <c r="K53">
        <v>21645</v>
      </c>
      <c r="L53">
        <f t="shared" si="80"/>
        <v>578</v>
      </c>
      <c r="M53" s="14">
        <f t="shared" si="81"/>
        <v>9.6333333333333331E-6</v>
      </c>
    </row>
    <row r="54" spans="1:13" x14ac:dyDescent="0.25">
      <c r="A54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60"/>
  <sheetViews>
    <sheetView topLeftCell="W34" zoomScale="80" zoomScaleNormal="80" workbookViewId="0">
      <selection activeCell="Z2" sqref="Z2:Z54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5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:G23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F23" s="7">
        <v>10278</v>
      </c>
      <c r="G23" s="4">
        <f t="shared" si="30"/>
        <v>4.0119086133491537</v>
      </c>
      <c r="H23" s="4">
        <f t="shared" ref="H23" si="33">LOG(F23-F22,10)</f>
        <v>3.0870712059065353</v>
      </c>
      <c r="I23" s="6">
        <f t="shared" ref="I23" si="34">F23-F22</f>
        <v>1222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F24">
        <v>11130</v>
      </c>
      <c r="G24" s="4">
        <f t="shared" ref="G24" si="35">LOG(F24,10)</f>
        <v>4.0464951643347078</v>
      </c>
      <c r="H24" s="4">
        <f t="shared" ref="H24" si="36">LOG(F24-F23,10)</f>
        <v>2.9304395947666997</v>
      </c>
      <c r="I24" s="6">
        <f t="shared" ref="I24" si="37">F24-F23</f>
        <v>852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F25">
        <v>12056</v>
      </c>
      <c r="G25" s="4">
        <f t="shared" ref="G25" si="38">LOG(F25,10)</f>
        <v>4.0812032393065749</v>
      </c>
      <c r="H25" s="4">
        <f t="shared" ref="H25" si="39">LOG(F25-F24,10)</f>
        <v>2.9666109866819341</v>
      </c>
      <c r="I25" s="6">
        <f t="shared" ref="I25" si="40">F25-F24</f>
        <v>926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F26" s="8">
        <v>13717</v>
      </c>
      <c r="G26" s="4">
        <f t="shared" ref="G26" si="41">LOG(F26,10)</f>
        <v>4.1372591386367672</v>
      </c>
      <c r="H26" s="4">
        <f t="shared" ref="H26" si="42">LOG(F26-F25,10)</f>
        <v>3.2203696324513942</v>
      </c>
      <c r="I26" s="6">
        <f t="shared" ref="I26" si="43">F26-F25</f>
        <v>1661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F27">
        <v>15927</v>
      </c>
      <c r="G27" s="4">
        <f t="shared" ref="G27" si="44">LOG(F27,10)</f>
        <v>4.2021339800608191</v>
      </c>
      <c r="H27" s="4">
        <f t="shared" ref="H27" si="45">LOG(F27-F26,10)</f>
        <v>3.3443922736851102</v>
      </c>
      <c r="I27" s="6">
        <f t="shared" ref="I27" si="46">F27-F26</f>
        <v>2210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F28">
        <v>17847</v>
      </c>
      <c r="G28" s="4">
        <f t="shared" ref="G28" si="47">LOG(F28,10)</f>
        <v>4.2515652236446275</v>
      </c>
      <c r="H28" s="4">
        <f t="shared" ref="H28" si="48">LOG(F28-F27,10)</f>
        <v>3.2833012287035492</v>
      </c>
      <c r="I28" s="6">
        <f t="shared" ref="I28" si="49">F28-F27</f>
        <v>1920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50">LOG(B29-B28,10)</f>
        <v>4.3410584348959613</v>
      </c>
      <c r="E29" s="6">
        <f>B29-B28</f>
        <v>21931</v>
      </c>
      <c r="F29">
        <v>19943</v>
      </c>
      <c r="G29" s="4">
        <f t="shared" ref="G29:G32" si="51">LOG(F29,10)</f>
        <v>4.2997904892537333</v>
      </c>
      <c r="H29" s="4">
        <f t="shared" ref="H29:H31" si="52">LOG(F29-F28,10)</f>
        <v>3.3213912783116886</v>
      </c>
      <c r="I29" s="6">
        <f t="shared" ref="I29:I31" si="53">F29-F28</f>
        <v>2096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 t="shared" ref="M29:M34" si="54"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55">LOG(V29,10)</f>
        <v>4.4694390791836067</v>
      </c>
      <c r="X29" s="4">
        <f t="shared" ref="X29" si="56">LOG(V29-V28,10)</f>
        <v>3.6358856852812722</v>
      </c>
      <c r="Y29" s="6">
        <f t="shared" ref="Y29" si="57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58">LOG(B30-B29,10)</f>
        <v>4.2524646611959938</v>
      </c>
      <c r="E30" s="6">
        <f t="shared" ref="E30:E31" si="59">B30-B29</f>
        <v>17884</v>
      </c>
      <c r="F30">
        <v>20964</v>
      </c>
      <c r="G30" s="4">
        <f t="shared" si="51"/>
        <v>4.3214741510305554</v>
      </c>
      <c r="H30" s="4">
        <f t="shared" si="52"/>
        <v>3.00902574208691</v>
      </c>
      <c r="I30" s="6">
        <f t="shared" si="53"/>
        <v>1021</v>
      </c>
      <c r="J30" s="7">
        <f>Plan1!B158</f>
        <v>87956</v>
      </c>
      <c r="K30" s="4">
        <f t="shared" si="1"/>
        <v>4.9442654706043037</v>
      </c>
      <c r="L30" s="4">
        <f t="shared" ref="L30" si="60">LOG(J30-J29,10)</f>
        <v>3.8946483037935162</v>
      </c>
      <c r="M30" s="6">
        <f t="shared" si="54"/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61">LOG(V30,10)</f>
        <v>4.5278618063227016</v>
      </c>
      <c r="X30" s="4">
        <f t="shared" ref="X30" si="62">LOG(V30-V29,10)</f>
        <v>3.6277753752293025</v>
      </c>
      <c r="Y30" s="6">
        <f t="shared" ref="Y30" si="63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58"/>
        <v>4.3827912343816475</v>
      </c>
      <c r="E31" s="6">
        <f t="shared" si="59"/>
        <v>24143</v>
      </c>
      <c r="F31">
        <v>22169</v>
      </c>
      <c r="G31" s="4">
        <f t="shared" si="51"/>
        <v>4.3457461033861682</v>
      </c>
      <c r="H31" s="4">
        <f t="shared" si="52"/>
        <v>3.0809870469108867</v>
      </c>
      <c r="I31" s="6">
        <f t="shared" si="53"/>
        <v>1205</v>
      </c>
      <c r="J31">
        <v>95923</v>
      </c>
      <c r="K31" s="4">
        <f t="shared" si="1"/>
        <v>4.9819227529001289</v>
      </c>
      <c r="L31" s="4">
        <f t="shared" ref="L31" si="64">LOG(J31-J30,10)</f>
        <v>3.9012948171655668</v>
      </c>
      <c r="M31" s="6">
        <f t="shared" si="54"/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65">LOG(V31,10)</f>
        <v>4.5816994035508687</v>
      </c>
      <c r="X31" s="4">
        <f t="shared" ref="X31" si="66">LOG(V31-V30,10)</f>
        <v>3.6483600109809311</v>
      </c>
      <c r="Y31" s="6">
        <f t="shared" ref="Y31" si="67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68">LOG(B32,10)</f>
        <v>5.3245766878837477</v>
      </c>
      <c r="D32" s="4">
        <f t="shared" ref="D32" si="69">LOG(B32-B31,10)</f>
        <v>4.4257949797266933</v>
      </c>
      <c r="E32" s="6">
        <f t="shared" ref="E32" si="70">B32-B31</f>
        <v>26656</v>
      </c>
      <c r="F32" s="7">
        <v>23430</v>
      </c>
      <c r="G32" s="4">
        <f t="shared" si="51"/>
        <v>4.3697722885969625</v>
      </c>
      <c r="H32" s="4">
        <f t="shared" ref="H32" si="71">LOG(F32-F31,10)</f>
        <v>3.1007150865730817</v>
      </c>
      <c r="I32" s="6">
        <f t="shared" ref="I32" si="72">F32-F31</f>
        <v>1261</v>
      </c>
      <c r="J32">
        <v>102179</v>
      </c>
      <c r="K32" s="4">
        <f t="shared" ref="K32" si="73">LOG(J32,10)</f>
        <v>5.0093616480369176</v>
      </c>
      <c r="L32" s="4">
        <f t="shared" ref="L32" si="74">LOG(J32-J31,10)</f>
        <v>3.7962967400517909</v>
      </c>
      <c r="M32" s="6">
        <f t="shared" si="54"/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V32">
        <v>41903</v>
      </c>
      <c r="W32" s="4">
        <f t="shared" ref="W32" si="75">LOG(V32,10)</f>
        <v>4.6222451169234624</v>
      </c>
      <c r="X32" s="4">
        <f t="shared" ref="X32" si="76">LOG(V32-V31,10)</f>
        <v>3.5722906061514172</v>
      </c>
      <c r="Y32" s="6">
        <f t="shared" ref="Y32" si="77">V32-V31</f>
        <v>3735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78">LOG(B33,10)</f>
        <v>5.3808892972465356</v>
      </c>
      <c r="D33" s="4">
        <f t="shared" ref="D33" si="79">LOG(B33-B32,10)</f>
        <v>4.4658585300084619</v>
      </c>
      <c r="E33" s="6">
        <f t="shared" ref="E33" si="80">B33-B32</f>
        <v>29232</v>
      </c>
      <c r="F33">
        <v>25262</v>
      </c>
      <c r="G33" s="4">
        <f t="shared" ref="G33" si="81">LOG(F33,10)</f>
        <v>4.4024677308028295</v>
      </c>
      <c r="H33" s="4">
        <f t="shared" ref="H33" si="82">LOG(F33-F32,10)</f>
        <v>3.2629254693318313</v>
      </c>
      <c r="I33" s="6">
        <f t="shared" ref="I33" si="83">F33-F32</f>
        <v>1832</v>
      </c>
      <c r="J33">
        <v>110409</v>
      </c>
      <c r="K33" s="4">
        <f t="shared" ref="K33" si="84">LOG(J33,10)</f>
        <v>5.0430044763916015</v>
      </c>
      <c r="L33" s="4">
        <f t="shared" ref="L33" si="85">LOG(J33-J32,10)</f>
        <v>3.915399835212269</v>
      </c>
      <c r="M33" s="6">
        <f t="shared" si="54"/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V33">
        <v>47806</v>
      </c>
      <c r="W33" s="4">
        <f t="shared" ref="W33" si="86">LOG(V33,10)</f>
        <v>4.6794824071427303</v>
      </c>
      <c r="X33" s="4">
        <f t="shared" ref="X33" si="87">LOG(V33-V32,10)</f>
        <v>3.7710727832211943</v>
      </c>
      <c r="Y33" s="6">
        <f t="shared" ref="Y33" si="88">V33-V32</f>
        <v>5903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89">LOG(B34,10)</f>
        <v>5.4424248908433084</v>
      </c>
      <c r="D34" s="4">
        <f t="shared" ref="D34" si="90">LOG(B34-B33,10)</f>
        <v>4.563362409486607</v>
      </c>
      <c r="E34" s="6">
        <f t="shared" ref="E34" si="91">B34-B33</f>
        <v>36590</v>
      </c>
      <c r="F34">
        <v>28320</v>
      </c>
      <c r="G34" s="4">
        <f t="shared" ref="G34" si="92">LOG(F34,10)</f>
        <v>4.4520932490177314</v>
      </c>
      <c r="H34" s="4">
        <f t="shared" ref="H34" si="93">LOG(F34-F33,10)</f>
        <v>3.4854374810763011</v>
      </c>
      <c r="I34" s="6">
        <f t="shared" ref="I34" si="94">F34-F33</f>
        <v>3058</v>
      </c>
      <c r="J34">
        <v>119199</v>
      </c>
      <c r="K34" s="4">
        <f t="shared" ref="K34" si="95">LOG(J34,10)</f>
        <v>5.076272611978851</v>
      </c>
      <c r="L34" s="4">
        <f t="shared" ref="L34" si="96">LOG(J34-J33,10)</f>
        <v>3.9439888750737717</v>
      </c>
      <c r="M34" s="6">
        <f t="shared" si="54"/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V34">
        <v>51608</v>
      </c>
      <c r="W34" s="4">
        <f t="shared" ref="W34:W36" si="97">LOG(V34,10)</f>
        <v>4.7127170288859928</v>
      </c>
      <c r="X34" s="4">
        <f t="shared" ref="X34:X36" si="98">LOG(V34-V33,10)</f>
        <v>3.5800121125294244</v>
      </c>
      <c r="Y34" s="6">
        <f t="shared" ref="Y34:Y36" si="99">V34-V33</f>
        <v>3802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A35">
        <v>34</v>
      </c>
      <c r="B35">
        <v>306519</v>
      </c>
      <c r="C35" s="4">
        <f t="shared" ref="C35" si="100">LOG(B35,10)</f>
        <v>5.4864574000270521</v>
      </c>
      <c r="D35" s="4">
        <f t="shared" ref="D35" si="101">LOG(B35-B34,10)</f>
        <v>4.4706162689858937</v>
      </c>
      <c r="E35" s="6">
        <f t="shared" ref="E35" si="102">B35-B34</f>
        <v>29554</v>
      </c>
      <c r="F35">
        <v>30425</v>
      </c>
      <c r="G35" s="4">
        <f t="shared" ref="G35" si="103">LOG(F35,10)</f>
        <v>4.4832305869021019</v>
      </c>
      <c r="H35" s="4">
        <f t="shared" ref="H35" si="104">LOG(F35-F34,10)</f>
        <v>3.3232521001716866</v>
      </c>
      <c r="I35" s="6">
        <f t="shared" ref="I35" si="105">F35-F34</f>
        <v>2105</v>
      </c>
      <c r="J35">
        <v>124736</v>
      </c>
      <c r="K35" s="4">
        <f t="shared" ref="K35" si="106">LOG(J35,10)</f>
        <v>5.0959918131015085</v>
      </c>
      <c r="L35" s="4">
        <f t="shared" ref="L35" si="107">LOG(J35-J34,10)</f>
        <v>3.7432745235119333</v>
      </c>
      <c r="M35" s="6">
        <f t="shared" ref="M35" si="108">J35-J34</f>
        <v>5537</v>
      </c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V35">
        <v>55242</v>
      </c>
      <c r="W35" s="4">
        <f t="shared" si="97"/>
        <v>4.7422693935351283</v>
      </c>
      <c r="X35" s="4">
        <f t="shared" si="98"/>
        <v>3.5603849229720148</v>
      </c>
      <c r="Y35" s="6">
        <f t="shared" si="99"/>
        <v>3634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A36">
        <v>35</v>
      </c>
      <c r="B36">
        <v>333173</v>
      </c>
      <c r="C36" s="4">
        <f t="shared" ref="C36" si="109">LOG(B36,10)</f>
        <v>5.522669799379023</v>
      </c>
      <c r="D36" s="4">
        <f t="shared" ref="D36" si="110">LOG(B36-B35,10)</f>
        <v>4.4257623933840096</v>
      </c>
      <c r="E36" s="6">
        <f t="shared" ref="E36" si="111">B36-B35</f>
        <v>26654</v>
      </c>
      <c r="F36">
        <v>36599</v>
      </c>
      <c r="G36" s="4">
        <f t="shared" ref="G36:G37" si="112">LOG(F36,10)</f>
        <v>4.5634692192628528</v>
      </c>
      <c r="H36" s="4">
        <f t="shared" ref="H36:H37" si="113">LOG(F36-F35,10)</f>
        <v>3.7905666251460759</v>
      </c>
      <c r="I36" s="6">
        <f t="shared" ref="I36:I37" si="114">F36-F35</f>
        <v>6174</v>
      </c>
      <c r="J36">
        <v>130854</v>
      </c>
      <c r="K36" s="4">
        <f t="shared" ref="K36" si="115">LOG(J36,10)</f>
        <v>5.1167870028748368</v>
      </c>
      <c r="L36" s="4">
        <f t="shared" ref="L36" si="116">LOG(J36-J35,10)</f>
        <v>3.7866094726486597</v>
      </c>
      <c r="M36" s="6">
        <f t="shared" ref="M36" si="117">J36-J35</f>
        <v>6118</v>
      </c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V36">
        <v>60733</v>
      </c>
      <c r="W36" s="4">
        <f t="shared" si="97"/>
        <v>4.7834247342967142</v>
      </c>
      <c r="X36" s="4">
        <f t="shared" si="98"/>
        <v>3.7396514437093766</v>
      </c>
      <c r="Y36" s="6">
        <f t="shared" si="99"/>
        <v>5491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A37">
        <v>36</v>
      </c>
      <c r="B37">
        <v>367004</v>
      </c>
      <c r="C37" s="4">
        <f t="shared" ref="C37:C39" si="118">LOG(B37,10)</f>
        <v>5.5646707976811376</v>
      </c>
      <c r="D37" s="4">
        <f t="shared" ref="D37:D39" si="119">LOG(B37-B36,10)</f>
        <v>4.5293148351531372</v>
      </c>
      <c r="E37" s="6">
        <f t="shared" ref="E37:E39" si="120">B37-B36</f>
        <v>33831</v>
      </c>
      <c r="F37">
        <v>38654</v>
      </c>
      <c r="G37" s="4">
        <f t="shared" si="112"/>
        <v>4.5871944423175011</v>
      </c>
      <c r="H37" s="4">
        <f t="shared" si="113"/>
        <v>3.3128118262120876</v>
      </c>
      <c r="I37" s="6">
        <f t="shared" si="114"/>
        <v>2055</v>
      </c>
      <c r="J37">
        <v>136675</v>
      </c>
      <c r="K37" s="4">
        <f t="shared" ref="K37:K39" si="121">LOG(J37,10)</f>
        <v>5.1356890825635944</v>
      </c>
      <c r="L37" s="4">
        <f t="shared" ref="L37:L39" si="122">LOG(J37-J36,10)</f>
        <v>3.7649975992848805</v>
      </c>
      <c r="M37" s="6">
        <f t="shared" ref="M37:M39" si="123">J37-J36</f>
        <v>5821</v>
      </c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V37">
        <v>65077</v>
      </c>
      <c r="W37" s="4">
        <f t="shared" ref="W37" si="124">LOG(V37,10)</f>
        <v>4.8134275240823348</v>
      </c>
      <c r="X37" s="4">
        <f t="shared" ref="X37" si="125">LOG(V37-V36,10)</f>
        <v>3.63788981658079</v>
      </c>
      <c r="Y37" s="6">
        <f t="shared" ref="Y37" si="126">V37-V36</f>
        <v>4344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A38">
        <v>37</v>
      </c>
      <c r="B38">
        <v>400335</v>
      </c>
      <c r="C38" s="4">
        <f t="shared" si="118"/>
        <v>5.6024235607331097</v>
      </c>
      <c r="D38" s="4">
        <f t="shared" si="119"/>
        <v>4.5228483436025329</v>
      </c>
      <c r="E38" s="6">
        <f t="shared" si="120"/>
        <v>33331</v>
      </c>
      <c r="F38">
        <v>40581</v>
      </c>
      <c r="G38" s="4">
        <f t="shared" ref="G38" si="127">LOG(F38,10)</f>
        <v>4.6083227447458954</v>
      </c>
      <c r="H38" s="4">
        <f t="shared" ref="H38" si="128">LOG(F38-F37,10)</f>
        <v>3.2848817146554525</v>
      </c>
      <c r="I38" s="6">
        <f t="shared" ref="I38" si="129">F38-F37</f>
        <v>1927</v>
      </c>
      <c r="J38">
        <v>141942</v>
      </c>
      <c r="K38" s="4">
        <f t="shared" si="121"/>
        <v>5.1521109202591102</v>
      </c>
      <c r="L38" s="4">
        <f t="shared" si="122"/>
        <v>3.7215633183574801</v>
      </c>
      <c r="M38" s="6">
        <f t="shared" si="123"/>
        <v>5267</v>
      </c>
      <c r="N38" s="7">
        <f>Plan1!B38</f>
        <v>101739</v>
      </c>
      <c r="O38" s="4">
        <f t="shared" si="3"/>
        <v>5.0074874646043952</v>
      </c>
      <c r="P38" s="4">
        <f t="shared" ref="P38" si="130">LOG(N38-N37,10)</f>
        <v>3.6074550232146683</v>
      </c>
      <c r="Q38" s="6">
        <f t="shared" ref="Q38" si="131">N38-N37</f>
        <v>4050</v>
      </c>
      <c r="V38">
        <v>73758</v>
      </c>
      <c r="W38" s="4">
        <f t="shared" ref="W38:W40" si="132">LOG(V38,10)</f>
        <v>4.8678091320051724</v>
      </c>
      <c r="X38" s="4">
        <f t="shared" ref="X38:X40" si="133">LOG(V38-V37,10)</f>
        <v>3.9385697562210606</v>
      </c>
      <c r="Y38" s="6">
        <f t="shared" ref="Y38:Y40" si="134">V38-V37</f>
        <v>8681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A39">
        <v>38</v>
      </c>
      <c r="B39">
        <v>434927</v>
      </c>
      <c r="C39" s="4">
        <f t="shared" si="118"/>
        <v>5.6384163692358893</v>
      </c>
      <c r="D39" s="4">
        <f t="shared" si="119"/>
        <v>4.5389756722732155</v>
      </c>
      <c r="E39" s="6">
        <f t="shared" si="120"/>
        <v>34592</v>
      </c>
      <c r="F39">
        <v>43079</v>
      </c>
      <c r="G39" s="4">
        <f t="shared" ref="G39" si="135">LOG(F39,10)</f>
        <v>4.6342656133928299</v>
      </c>
      <c r="H39" s="4">
        <f t="shared" ref="H39" si="136">LOG(F39-F38,10)</f>
        <v>3.3975924340381165</v>
      </c>
      <c r="I39" s="6">
        <f t="shared" ref="I39" si="137">F39-F38</f>
        <v>2498</v>
      </c>
      <c r="J39">
        <v>148220</v>
      </c>
      <c r="K39" s="4">
        <f t="shared" si="121"/>
        <v>5.1709068089307468</v>
      </c>
      <c r="L39" s="4">
        <f t="shared" si="122"/>
        <v>3.7978213113640229</v>
      </c>
      <c r="M39" s="6">
        <f t="shared" si="123"/>
        <v>6278</v>
      </c>
      <c r="N39">
        <v>105792</v>
      </c>
      <c r="O39" s="4">
        <f t="shared" si="3"/>
        <v>5.0244528275553346</v>
      </c>
      <c r="P39" s="4">
        <f t="shared" ref="P39" si="138">LOG(N39-N38,10)</f>
        <v>3.6077766037416925</v>
      </c>
      <c r="Q39" s="6">
        <f t="shared" ref="Q39" si="139">N39-N38</f>
        <v>4053</v>
      </c>
      <c r="V39">
        <v>78991</v>
      </c>
      <c r="W39" s="4">
        <f t="shared" si="132"/>
        <v>4.8975776118853949</v>
      </c>
      <c r="X39" s="4">
        <f t="shared" si="133"/>
        <v>3.7187507347396647</v>
      </c>
      <c r="Y39" s="6">
        <f t="shared" si="134"/>
        <v>5233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A40">
        <v>39</v>
      </c>
      <c r="B40">
        <v>469124</v>
      </c>
      <c r="C40" s="4">
        <f t="shared" ref="C40" si="140">LOG(B40,10)</f>
        <v>5.6712876516658604</v>
      </c>
      <c r="D40" s="4">
        <f t="shared" ref="D40" si="141">LOG(B40-B39,10)</f>
        <v>4.5339880083779747</v>
      </c>
      <c r="E40" s="6">
        <f t="shared" ref="E40" si="142">B40-B39</f>
        <v>34197</v>
      </c>
      <c r="J40">
        <v>153222</v>
      </c>
      <c r="K40" s="4">
        <f t="shared" ref="K40" si="143">LOG(J40,10)</f>
        <v>5.1853211268673487</v>
      </c>
      <c r="L40" s="4">
        <f t="shared" ref="L40" si="144">LOG(J40-J39,10)</f>
        <v>3.6991436873944834</v>
      </c>
      <c r="M40" s="6">
        <f t="shared" ref="M40" si="145">J40-J39</f>
        <v>5002</v>
      </c>
      <c r="N40">
        <v>110574</v>
      </c>
      <c r="O40" s="4">
        <f t="shared" ref="O40" si="146">LOG(N40,10)</f>
        <v>5.0436530204228687</v>
      </c>
      <c r="P40" s="4">
        <f t="shared" ref="P40" si="147">LOG(N40-N39,10)</f>
        <v>3.6796095717797557</v>
      </c>
      <c r="Q40" s="6">
        <f t="shared" ref="Q40" si="148">N40-N39</f>
        <v>4782</v>
      </c>
      <c r="V40">
        <v>84279</v>
      </c>
      <c r="W40" s="4">
        <f t="shared" si="132"/>
        <v>4.9257193739097396</v>
      </c>
      <c r="X40" s="4">
        <f t="shared" si="133"/>
        <v>3.7232914464775839</v>
      </c>
      <c r="Y40" s="6">
        <f t="shared" si="134"/>
        <v>5288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A41">
        <v>40</v>
      </c>
      <c r="B41">
        <v>502876</v>
      </c>
      <c r="C41" s="4">
        <f t="shared" ref="C41:C43" si="149">LOG(B41,10)</f>
        <v>5.7014609092015895</v>
      </c>
      <c r="D41" s="4">
        <f t="shared" ref="D41:D43" si="150">LOG(B41-B40,10)</f>
        <v>4.5282995123738239</v>
      </c>
      <c r="E41" s="6">
        <f t="shared" ref="E41:E43" si="151">B41-B40</f>
        <v>33752</v>
      </c>
      <c r="J41">
        <v>158273</v>
      </c>
      <c r="K41" s="4">
        <f t="shared" ref="K41:K43" si="152">LOG(J41,10)</f>
        <v>5.1994068343119615</v>
      </c>
      <c r="L41" s="4">
        <f t="shared" ref="L41:L43" si="153">LOG(J41-J40,10)</f>
        <v>3.7033773685123492</v>
      </c>
      <c r="M41" s="6">
        <f t="shared" ref="M41:M43" si="154">J41-J40</f>
        <v>5051</v>
      </c>
      <c r="N41">
        <v>115242</v>
      </c>
      <c r="O41" s="4">
        <f t="shared" ref="O41" si="155">LOG(N41,10)</f>
        <v>5.061610786760637</v>
      </c>
      <c r="P41" s="4">
        <f t="shared" ref="P41" si="156">LOG(N41-N40,10)</f>
        <v>3.6691308473733324</v>
      </c>
      <c r="Q41" s="6">
        <f t="shared" ref="Q41" si="157">N41-N40</f>
        <v>4668</v>
      </c>
      <c r="V41">
        <v>88621</v>
      </c>
      <c r="W41" s="4">
        <f t="shared" ref="W41" si="158">LOG(V41,10)</f>
        <v>4.9475366463052932</v>
      </c>
      <c r="X41" s="4">
        <f t="shared" ref="X41" si="159">LOG(V41-V40,10)</f>
        <v>3.6376898191184011</v>
      </c>
      <c r="Y41" s="6">
        <f t="shared" ref="Y41" si="160">V41-V40</f>
        <v>4342</v>
      </c>
      <c r="Z41" s="11">
        <v>9661</v>
      </c>
      <c r="AA41" s="4">
        <f t="shared" si="6"/>
        <v>3.9850220821095346</v>
      </c>
      <c r="AB41" s="4">
        <f t="shared" ref="AB41:AB45" si="161">LOG(Z41-Z40,10)</f>
        <v>1.8920946026904801</v>
      </c>
      <c r="AC41" s="6">
        <f t="shared" ref="AC41:AC45" si="162">Z41-Z40</f>
        <v>78</v>
      </c>
    </row>
    <row r="42" spans="1:29" x14ac:dyDescent="0.25">
      <c r="A42">
        <v>41</v>
      </c>
      <c r="B42">
        <v>532879</v>
      </c>
      <c r="C42" s="4">
        <f t="shared" si="149"/>
        <v>5.7266286056531381</v>
      </c>
      <c r="D42" s="4">
        <f t="shared" si="150"/>
        <v>4.4771646819965252</v>
      </c>
      <c r="E42" s="6">
        <f t="shared" si="151"/>
        <v>30003</v>
      </c>
      <c r="J42">
        <v>163027</v>
      </c>
      <c r="K42" s="4">
        <f t="shared" si="152"/>
        <v>5.2122595367962941</v>
      </c>
      <c r="L42" s="4">
        <f t="shared" si="153"/>
        <v>3.6770591773921613</v>
      </c>
      <c r="M42" s="6">
        <f t="shared" si="154"/>
        <v>4754</v>
      </c>
      <c r="N42" s="7">
        <v>119827</v>
      </c>
      <c r="O42" s="4">
        <f t="shared" ref="O42" si="163">LOG(N42,10)</f>
        <v>5.078554686415881</v>
      </c>
      <c r="P42" s="4">
        <f t="shared" ref="P42" si="164">LOG(N42-N41,10)</f>
        <v>3.6613393400060401</v>
      </c>
      <c r="Q42" s="6">
        <f t="shared" ref="Q42" si="165">N42-N41</f>
        <v>4585</v>
      </c>
      <c r="V42">
        <v>93873</v>
      </c>
      <c r="W42" s="4">
        <f t="shared" ref="W42" si="166">LOG(V42,10)</f>
        <v>4.9725406973015289</v>
      </c>
      <c r="X42" s="4">
        <f t="shared" ref="X42" si="167">LOG(V42-V41,10)</f>
        <v>3.7203247174174416</v>
      </c>
      <c r="Y42" s="6">
        <f t="shared" ref="Y42" si="168">V42-V41</f>
        <v>5252</v>
      </c>
      <c r="Z42" s="11">
        <v>9786</v>
      </c>
      <c r="AA42" s="4">
        <f t="shared" si="6"/>
        <v>3.9906052114239192</v>
      </c>
      <c r="AB42" s="4">
        <f t="shared" si="161"/>
        <v>2.0969100130080562</v>
      </c>
      <c r="AC42" s="6">
        <f t="shared" si="162"/>
        <v>125</v>
      </c>
    </row>
    <row r="43" spans="1:29" x14ac:dyDescent="0.25">
      <c r="A43">
        <v>42</v>
      </c>
      <c r="B43">
        <v>557235</v>
      </c>
      <c r="C43" s="4">
        <f t="shared" si="149"/>
        <v>5.7460383866993228</v>
      </c>
      <c r="D43" s="4">
        <f t="shared" si="150"/>
        <v>4.3866059653824845</v>
      </c>
      <c r="E43" s="6">
        <f t="shared" si="151"/>
        <v>24356</v>
      </c>
      <c r="J43">
        <v>166831</v>
      </c>
      <c r="K43" s="4">
        <f t="shared" si="152"/>
        <v>5.2222767530045004</v>
      </c>
      <c r="L43" s="4">
        <f t="shared" si="153"/>
        <v>3.5802405082653759</v>
      </c>
      <c r="M43" s="6">
        <f t="shared" si="154"/>
        <v>3804</v>
      </c>
      <c r="N43">
        <v>124634</v>
      </c>
      <c r="O43" s="4">
        <f t="shared" ref="O43" si="169">LOG(N43,10)</f>
        <v>5.0956365334798654</v>
      </c>
      <c r="P43" s="4">
        <f t="shared" ref="P43" si="170">LOG(N43-N42,10)</f>
        <v>3.6818741221286464</v>
      </c>
      <c r="Q43" s="6">
        <f t="shared" ref="Q43" si="171">N43-N42</f>
        <v>4807</v>
      </c>
      <c r="V43">
        <v>98476</v>
      </c>
      <c r="W43" s="4">
        <f t="shared" ref="W43" si="172">LOG(V43,10)</f>
        <v>4.9933303996591611</v>
      </c>
      <c r="X43" s="4">
        <f t="shared" ref="X43" si="173">LOG(V43-V42,10)</f>
        <v>3.6630409748939736</v>
      </c>
      <c r="Y43" s="6">
        <f t="shared" ref="Y43" si="174">V43-V42</f>
        <v>4603</v>
      </c>
      <c r="Z43" s="11">
        <v>9887</v>
      </c>
      <c r="AA43" s="4">
        <f t="shared" si="6"/>
        <v>3.9950645341561413</v>
      </c>
      <c r="AB43" s="4">
        <f t="shared" si="161"/>
        <v>2.0043213737826426</v>
      </c>
      <c r="AC43" s="6">
        <f t="shared" si="162"/>
        <v>101</v>
      </c>
    </row>
    <row r="44" spans="1:29" x14ac:dyDescent="0.25">
      <c r="A44">
        <v>43</v>
      </c>
      <c r="B44">
        <v>586941</v>
      </c>
      <c r="C44" s="4">
        <f t="shared" ref="C44" si="175">LOG(B44,10)</f>
        <v>5.7685944476492583</v>
      </c>
      <c r="D44" s="4">
        <f t="shared" ref="D44" si="176">LOG(B44-B43,10)</f>
        <v>4.4728441767151272</v>
      </c>
      <c r="E44" s="6">
        <f t="shared" ref="E44" si="177">B44-B43</f>
        <v>29706</v>
      </c>
      <c r="J44">
        <v>170099</v>
      </c>
      <c r="K44" s="4">
        <f t="shared" ref="K44" si="178">LOG(J44,10)</f>
        <v>5.2307017604335062</v>
      </c>
      <c r="L44" s="4">
        <f t="shared" ref="L44" si="179">LOG(J44-J43,10)</f>
        <v>3.5142820478603771</v>
      </c>
      <c r="M44" s="6">
        <f t="shared" ref="M44" si="180">J44-J43</f>
        <v>3268</v>
      </c>
      <c r="N44">
        <v>128948</v>
      </c>
      <c r="O44" s="4">
        <f t="shared" ref="O44" si="181">LOG(N44,10)</f>
        <v>5.1104146105631392</v>
      </c>
      <c r="P44" s="4">
        <f t="shared" ref="P44" si="182">LOG(N44-N43,10)</f>
        <v>3.6348801407665263</v>
      </c>
      <c r="Q44" s="6">
        <f t="shared" ref="Q44" si="183">N44-N43</f>
        <v>4314</v>
      </c>
      <c r="V44">
        <v>103093</v>
      </c>
      <c r="W44" s="4">
        <f t="shared" ref="W44" si="184">LOG(V44,10)</f>
        <v>5.0132291777512092</v>
      </c>
      <c r="X44" s="4">
        <f t="shared" ref="X44" si="185">LOG(V44-V43,10)</f>
        <v>3.664359874551141</v>
      </c>
      <c r="Y44" s="6">
        <f t="shared" ref="Y44" si="186">V44-V43</f>
        <v>4617</v>
      </c>
      <c r="Z44" s="11">
        <v>9976</v>
      </c>
      <c r="AA44" s="4">
        <f t="shared" si="6"/>
        <v>3.998956440470486</v>
      </c>
      <c r="AB44" s="4">
        <f t="shared" si="161"/>
        <v>1.9493900066449126</v>
      </c>
      <c r="AC44" s="6">
        <f t="shared" si="162"/>
        <v>89</v>
      </c>
    </row>
    <row r="45" spans="1:29" x14ac:dyDescent="0.25">
      <c r="A45">
        <v>44</v>
      </c>
      <c r="B45">
        <v>613886</v>
      </c>
      <c r="C45" s="4">
        <f t="shared" ref="C45" si="187">LOG(B45,10)</f>
        <v>5.7880877291742756</v>
      </c>
      <c r="D45" s="4">
        <f t="shared" ref="D45" si="188">LOG(B45-B44,10)</f>
        <v>4.4304781879320441</v>
      </c>
      <c r="E45" s="6">
        <f t="shared" ref="E45" si="189">B45-B44</f>
        <v>26945</v>
      </c>
      <c r="J45">
        <v>174060</v>
      </c>
      <c r="K45" s="4">
        <f t="shared" ref="K45" si="190">LOG(J45,10)</f>
        <v>5.2406989791863072</v>
      </c>
      <c r="L45" s="4">
        <f t="shared" ref="L45" si="191">LOG(J45-J44,10)</f>
        <v>3.5978048424042925</v>
      </c>
      <c r="M45" s="6">
        <f t="shared" ref="M45" si="192">J45-J44</f>
        <v>3961</v>
      </c>
      <c r="N45">
        <v>132547</v>
      </c>
      <c r="O45" s="4">
        <f t="shared" ref="O45:O47" si="193">LOG(N45,10)</f>
        <v>5.122369902584464</v>
      </c>
      <c r="P45" s="4">
        <f t="shared" ref="P45:P47" si="194">LOG(N45-N44,10)</f>
        <v>3.5561818466529109</v>
      </c>
      <c r="Q45" s="6">
        <f t="shared" ref="Q45:Q47" si="195">N45-N44</f>
        <v>3599</v>
      </c>
      <c r="V45">
        <v>108692</v>
      </c>
      <c r="W45" s="4">
        <f t="shared" ref="W45:W47" si="196">LOG(V45,10)</f>
        <v>5.0361975801146963</v>
      </c>
      <c r="X45" s="4">
        <f t="shared" ref="X45:X47" si="197">LOG(V45-V44,10)</f>
        <v>3.7481104674949832</v>
      </c>
      <c r="Y45" s="6">
        <f t="shared" ref="Y45:Y47" si="198">V45-V44</f>
        <v>5599</v>
      </c>
      <c r="Z45" s="11">
        <v>10062</v>
      </c>
      <c r="AA45" s="4">
        <f t="shared" si="6"/>
        <v>4.0026843129897287</v>
      </c>
      <c r="AB45" s="4">
        <f t="shared" si="161"/>
        <v>1.9344984512435675</v>
      </c>
      <c r="AC45" s="6">
        <f t="shared" si="162"/>
        <v>86</v>
      </c>
    </row>
    <row r="46" spans="1:29" x14ac:dyDescent="0.25">
      <c r="A46">
        <v>45</v>
      </c>
      <c r="B46">
        <v>641423</v>
      </c>
      <c r="C46" s="4">
        <f t="shared" ref="C46" si="199">LOG(B46,10)</f>
        <v>5.8071445287043542</v>
      </c>
      <c r="D46" s="4">
        <f t="shared" ref="D46" si="200">LOG(B46-B45,10)</f>
        <v>4.4399166245768953</v>
      </c>
      <c r="E46" s="6">
        <f t="shared" ref="E46" si="201">B46-B45</f>
        <v>27537</v>
      </c>
      <c r="J46">
        <v>177644</v>
      </c>
      <c r="K46" s="4">
        <f t="shared" ref="K46" si="202">LOG(J46,10)</f>
        <v>5.2495505435962642</v>
      </c>
      <c r="L46" s="4">
        <f t="shared" ref="L46" si="203">LOG(J46-J45,10)</f>
        <v>3.5543680009900869</v>
      </c>
      <c r="M46" s="6">
        <f t="shared" ref="M46" si="204">J46-J45</f>
        <v>3584</v>
      </c>
      <c r="N46">
        <v>135586</v>
      </c>
      <c r="O46" s="4">
        <f t="shared" si="193"/>
        <v>5.1322148485528816</v>
      </c>
      <c r="P46" s="4">
        <f t="shared" si="194"/>
        <v>3.4827307000799426</v>
      </c>
      <c r="Q46" s="6">
        <f t="shared" si="195"/>
        <v>3039</v>
      </c>
      <c r="V46">
        <v>114217</v>
      </c>
      <c r="W46" s="4">
        <f t="shared" si="196"/>
        <v>5.0577307488898962</v>
      </c>
      <c r="X46" s="4">
        <f t="shared" si="197"/>
        <v>3.7423322823571481</v>
      </c>
      <c r="Y46" s="6">
        <f t="shared" si="198"/>
        <v>5525</v>
      </c>
      <c r="Z46" s="11">
        <v>10156</v>
      </c>
      <c r="AA46" s="4">
        <f t="shared" ref="AA46:AA54" si="205">LOG(Z46,10)</f>
        <v>4.0067226922016834</v>
      </c>
      <c r="AB46" s="4">
        <f t="shared" ref="AB46:AB47" si="206">LOG(Z46-Z45,10)</f>
        <v>1.9731278535996983</v>
      </c>
      <c r="AC46" s="6">
        <f t="shared" ref="AC46:AC47" si="207">Z46-Z45</f>
        <v>94</v>
      </c>
    </row>
    <row r="47" spans="1:29" x14ac:dyDescent="0.25">
      <c r="A47">
        <v>46</v>
      </c>
      <c r="B47">
        <v>674829</v>
      </c>
      <c r="C47" s="4">
        <f t="shared" ref="C47" si="208">LOG(B47,10)</f>
        <v>5.8291937376238945</v>
      </c>
      <c r="D47" s="4">
        <f t="shared" ref="D47" si="209">LOG(B47-B46,10)</f>
        <v>4.5238244767776878</v>
      </c>
      <c r="E47" s="6">
        <f t="shared" ref="E47" si="210">B47-B46</f>
        <v>33406</v>
      </c>
      <c r="J47">
        <v>184948</v>
      </c>
      <c r="K47" s="4">
        <f t="shared" ref="K47" si="211">LOG(J47,10)</f>
        <v>5.2670496392812574</v>
      </c>
      <c r="L47" s="4">
        <f t="shared" ref="L47" si="212">LOG(J47-J46,10)</f>
        <v>3.8635607645262424</v>
      </c>
      <c r="M47" s="6">
        <f t="shared" ref="M47" si="213">J47-J46</f>
        <v>7304</v>
      </c>
      <c r="N47">
        <v>139422</v>
      </c>
      <c r="O47" s="4">
        <f t="shared" si="193"/>
        <v>5.1443313083727578</v>
      </c>
      <c r="P47" s="4">
        <f t="shared" si="194"/>
        <v>3.5838785984986257</v>
      </c>
      <c r="Q47" s="6">
        <f t="shared" si="195"/>
        <v>3836</v>
      </c>
      <c r="V47">
        <v>120067</v>
      </c>
      <c r="W47" s="4">
        <f t="shared" si="196"/>
        <v>5.0794236594659035</v>
      </c>
      <c r="X47" s="4">
        <f t="shared" si="197"/>
        <v>3.7671558660821804</v>
      </c>
      <c r="Y47" s="6">
        <f t="shared" si="198"/>
        <v>5850</v>
      </c>
      <c r="Z47" s="11">
        <v>10237</v>
      </c>
      <c r="AA47" s="4">
        <f t="shared" si="205"/>
        <v>4.010172703286778</v>
      </c>
      <c r="AB47" s="4">
        <f t="shared" si="206"/>
        <v>1.9084850188786497</v>
      </c>
      <c r="AC47" s="6">
        <f t="shared" si="207"/>
        <v>81</v>
      </c>
    </row>
    <row r="48" spans="1:29" x14ac:dyDescent="0.25">
      <c r="A48">
        <v>47</v>
      </c>
      <c r="B48">
        <v>709735</v>
      </c>
      <c r="C48" s="4">
        <f t="shared" ref="C48:C50" si="214">LOG(B48,10)</f>
        <v>5.8510962226335153</v>
      </c>
      <c r="D48" s="4">
        <f t="shared" ref="D48:D50" si="215">LOG(B48-B47,10)</f>
        <v>4.5429000843495997</v>
      </c>
      <c r="E48" s="6">
        <f t="shared" ref="E48:E50" si="216">B48-B47</f>
        <v>34906</v>
      </c>
      <c r="J48">
        <v>190839</v>
      </c>
      <c r="K48" s="4">
        <f t="shared" ref="K48:K50" si="217">LOG(J48,10)</f>
        <v>5.280667132181482</v>
      </c>
      <c r="L48" s="4">
        <f t="shared" ref="L48:L50" si="218">LOG(J48-J47,10)</f>
        <v>3.7701890227359933</v>
      </c>
      <c r="M48" s="6">
        <f t="shared" ref="M48:M50" si="219">J48-J47</f>
        <v>5891</v>
      </c>
      <c r="N48">
        <v>143626</v>
      </c>
      <c r="O48" s="4">
        <f t="shared" ref="O48" si="220">LOG(N48,10)</f>
        <v>5.1572330654942178</v>
      </c>
      <c r="P48" s="4">
        <f t="shared" ref="P48" si="221">LOG(N48-N47,10)</f>
        <v>3.6236627073562042</v>
      </c>
      <c r="Q48" s="6">
        <f t="shared" ref="Q48" si="222">N48-N47</f>
        <v>4204</v>
      </c>
      <c r="V48">
        <v>124743</v>
      </c>
      <c r="W48" s="4">
        <f t="shared" ref="W48" si="223">LOG(V48,10)</f>
        <v>5.0960161843822505</v>
      </c>
      <c r="X48" s="4">
        <f t="shared" ref="X48" si="224">LOG(V48-V47,10)</f>
        <v>3.6698745024898018</v>
      </c>
      <c r="Y48" s="6">
        <f t="shared" ref="Y48" si="225">V48-V47</f>
        <v>4676</v>
      </c>
      <c r="Z48" s="11">
        <v>10284</v>
      </c>
      <c r="AA48" s="4">
        <f t="shared" si="205"/>
        <v>4.0121620679708228</v>
      </c>
      <c r="AB48" s="4">
        <f t="shared" ref="AB48:AB54" si="226">LOG(Z48-Z47,10)</f>
        <v>1.6720978579357173</v>
      </c>
      <c r="AC48" s="6">
        <f t="shared" ref="AC48:AC54" si="227">Z48-Z47</f>
        <v>47</v>
      </c>
    </row>
    <row r="49" spans="1:29" x14ac:dyDescent="0.25">
      <c r="A49">
        <v>48</v>
      </c>
      <c r="B49">
        <v>738792</v>
      </c>
      <c r="C49" s="4">
        <f t="shared" si="214"/>
        <v>5.8685221840412591</v>
      </c>
      <c r="D49" s="4">
        <f t="shared" si="215"/>
        <v>4.463250773392776</v>
      </c>
      <c r="E49" s="6">
        <f t="shared" si="216"/>
        <v>29057</v>
      </c>
      <c r="J49">
        <v>194416</v>
      </c>
      <c r="K49" s="4">
        <f t="shared" si="217"/>
        <v>5.2887320035211758</v>
      </c>
      <c r="L49" s="4">
        <f t="shared" si="218"/>
        <v>3.5535189401489693</v>
      </c>
      <c r="M49" s="6">
        <f t="shared" si="219"/>
        <v>3577</v>
      </c>
      <c r="N49">
        <v>147577</v>
      </c>
      <c r="O49" s="4">
        <f t="shared" ref="O49:O51" si="228">LOG(N49,10)</f>
        <v>5.1690186775993343</v>
      </c>
      <c r="P49" s="4">
        <f t="shared" ref="P49:P51" si="229">LOG(N49-N48,10)</f>
        <v>3.5967070296814461</v>
      </c>
      <c r="Q49" s="6">
        <f t="shared" ref="Q49:Q51" si="230">N49-N48</f>
        <v>3951</v>
      </c>
      <c r="V49">
        <v>129044</v>
      </c>
      <c r="W49" s="4">
        <f t="shared" ref="W49" si="231">LOG(V49,10)</f>
        <v>5.1107378164934554</v>
      </c>
      <c r="X49" s="4">
        <f t="shared" ref="X49" si="232">LOG(V49-V48,10)</f>
        <v>3.6335694425540912</v>
      </c>
      <c r="Y49" s="6">
        <f t="shared" ref="Y49" si="233">V49-V48</f>
        <v>4301</v>
      </c>
      <c r="Z49" s="11">
        <v>10331</v>
      </c>
      <c r="AA49" s="4">
        <f t="shared" si="205"/>
        <v>4.014142361545006</v>
      </c>
      <c r="AB49" s="4">
        <f t="shared" si="226"/>
        <v>1.6720978579357173</v>
      </c>
      <c r="AC49" s="6">
        <f t="shared" si="227"/>
        <v>47</v>
      </c>
    </row>
    <row r="50" spans="1:29" x14ac:dyDescent="0.25">
      <c r="A50">
        <v>49</v>
      </c>
      <c r="B50">
        <v>764636</v>
      </c>
      <c r="C50" s="4">
        <f t="shared" si="214"/>
        <v>5.88345474128083</v>
      </c>
      <c r="D50" s="4">
        <f t="shared" si="215"/>
        <v>4.4123597323681309</v>
      </c>
      <c r="E50" s="6">
        <f t="shared" si="216"/>
        <v>25844</v>
      </c>
      <c r="J50">
        <v>198674</v>
      </c>
      <c r="K50" s="4">
        <f t="shared" si="217"/>
        <v>5.2981410357290715</v>
      </c>
      <c r="L50" s="4">
        <f t="shared" si="218"/>
        <v>3.6292056571023039</v>
      </c>
      <c r="M50" s="6">
        <f t="shared" si="219"/>
        <v>4258</v>
      </c>
      <c r="N50">
        <v>152271</v>
      </c>
      <c r="O50" s="4">
        <f t="shared" si="228"/>
        <v>5.182617199861232</v>
      </c>
      <c r="P50" s="4">
        <f t="shared" si="229"/>
        <v>3.6715430852625737</v>
      </c>
      <c r="Q50" s="6">
        <f t="shared" si="230"/>
        <v>4694</v>
      </c>
      <c r="Z50" s="11">
        <v>10384</v>
      </c>
      <c r="AA50" s="4">
        <f t="shared" si="205"/>
        <v>4.0163646794562933</v>
      </c>
      <c r="AB50" s="4">
        <f t="shared" si="226"/>
        <v>1.7242758696007889</v>
      </c>
      <c r="AC50" s="6">
        <f t="shared" si="227"/>
        <v>53</v>
      </c>
    </row>
    <row r="51" spans="1:29" x14ac:dyDescent="0.25">
      <c r="A51">
        <v>50</v>
      </c>
      <c r="B51">
        <v>792759</v>
      </c>
      <c r="C51" s="4">
        <f t="shared" ref="C51" si="234">LOG(B51,10)</f>
        <v>5.8991411811666756</v>
      </c>
      <c r="D51" s="4">
        <f t="shared" ref="D51" si="235">LOG(B51-B50,10)</f>
        <v>4.4490616468581408</v>
      </c>
      <c r="E51" s="6">
        <f t="shared" ref="E51" si="236">B51-B50</f>
        <v>28123</v>
      </c>
      <c r="J51">
        <v>200210</v>
      </c>
      <c r="K51" s="4">
        <f t="shared" ref="K51" si="237">LOG(J51,10)</f>
        <v>5.3014857656325978</v>
      </c>
      <c r="L51" s="4">
        <f t="shared" ref="L51" si="238">LOG(J51-J50,10)</f>
        <v>3.186391215695493</v>
      </c>
      <c r="M51" s="6">
        <f t="shared" ref="M51" si="239">J51-J50</f>
        <v>1536</v>
      </c>
      <c r="N51">
        <v>156363</v>
      </c>
      <c r="O51" s="4">
        <f t="shared" si="228"/>
        <v>5.1941339942681841</v>
      </c>
      <c r="P51" s="4">
        <f t="shared" si="229"/>
        <v>3.6119356250401227</v>
      </c>
      <c r="Q51" s="6">
        <f t="shared" si="230"/>
        <v>4092</v>
      </c>
      <c r="Z51" s="11">
        <v>10423</v>
      </c>
      <c r="AA51" s="4">
        <f t="shared" si="205"/>
        <v>4.0179927377664324</v>
      </c>
      <c r="AB51" s="4">
        <f t="shared" si="226"/>
        <v>1.5910646070264991</v>
      </c>
      <c r="AC51" s="6">
        <f t="shared" si="227"/>
        <v>39</v>
      </c>
    </row>
    <row r="52" spans="1:29" x14ac:dyDescent="0.25">
      <c r="A52">
        <v>51</v>
      </c>
      <c r="B52">
        <v>819805</v>
      </c>
      <c r="C52" s="4">
        <f t="shared" ref="C52" si="240">LOG(B52,10)</f>
        <v>5.9137105627555346</v>
      </c>
      <c r="D52" s="4">
        <f t="shared" ref="D52" si="241">LOG(B52-B51,10)</f>
        <v>4.4321030436983264</v>
      </c>
      <c r="E52" s="6">
        <f t="shared" ref="E52" si="242">B52-B51</f>
        <v>27046</v>
      </c>
      <c r="J52">
        <v>204178</v>
      </c>
      <c r="K52" s="4">
        <f t="shared" ref="K52" si="243">LOG(J52,10)</f>
        <v>5.3100089454231405</v>
      </c>
      <c r="L52" s="4">
        <f t="shared" ref="L52" si="244">LOG(J52-J51,10)</f>
        <v>3.5985716634821405</v>
      </c>
      <c r="M52" s="6">
        <f t="shared" ref="M52" si="245">J52-J51</f>
        <v>3968</v>
      </c>
      <c r="N52">
        <v>159516</v>
      </c>
      <c r="O52" s="4">
        <f t="shared" ref="O52" si="246">LOG(N52,10)</f>
        <v>5.2028042507988985</v>
      </c>
      <c r="P52" s="4">
        <f t="shared" ref="P52" si="247">LOG(N52-N51,10)</f>
        <v>3.4987239707479048</v>
      </c>
      <c r="Q52" s="6">
        <f t="shared" ref="Q52" si="248">N52-N51</f>
        <v>3153</v>
      </c>
      <c r="Z52" s="11">
        <v>10450</v>
      </c>
      <c r="AA52" s="4">
        <f t="shared" si="205"/>
        <v>4.019116290447073</v>
      </c>
      <c r="AB52" s="4">
        <f t="shared" si="226"/>
        <v>1.4313637641589871</v>
      </c>
      <c r="AC52" s="6">
        <f t="shared" si="227"/>
        <v>27</v>
      </c>
    </row>
    <row r="53" spans="1:29" x14ac:dyDescent="0.25">
      <c r="N53">
        <v>162488</v>
      </c>
      <c r="O53" s="4">
        <f t="shared" ref="O53" si="249">LOG(N53,10)</f>
        <v>5.2108212931535505</v>
      </c>
      <c r="P53" s="4">
        <f t="shared" ref="P53" si="250">LOG(N53-N52,10)</f>
        <v>3.4730488050885375</v>
      </c>
      <c r="Q53" s="6">
        <f t="shared" ref="Q53" si="251">N53-N52</f>
        <v>2972</v>
      </c>
      <c r="Z53" s="11">
        <v>10480</v>
      </c>
      <c r="AA53" s="4">
        <f t="shared" si="205"/>
        <v>4.0203612826477073</v>
      </c>
      <c r="AB53" s="4">
        <f t="shared" si="226"/>
        <v>1.4771212547196624</v>
      </c>
      <c r="AC53" s="6">
        <f t="shared" si="227"/>
        <v>30</v>
      </c>
    </row>
    <row r="54" spans="1:29" x14ac:dyDescent="0.25">
      <c r="N54">
        <v>165155</v>
      </c>
      <c r="O54" s="4">
        <f t="shared" ref="O54" si="252">LOG(N54,10)</f>
        <v>5.2178917263140745</v>
      </c>
      <c r="P54" s="4">
        <f t="shared" ref="P54" si="253">LOG(N54-N53,10)</f>
        <v>3.4260230156898759</v>
      </c>
      <c r="Q54" s="6">
        <f t="shared" ref="Q54" si="254">N54-N53</f>
        <v>2667</v>
      </c>
      <c r="Z54" s="11">
        <v>10512</v>
      </c>
      <c r="AA54" s="4">
        <f t="shared" si="205"/>
        <v>4.0216853522157052</v>
      </c>
      <c r="AB54" s="4">
        <f t="shared" si="226"/>
        <v>1.5051499783199058</v>
      </c>
      <c r="AC54" s="6">
        <f t="shared" si="227"/>
        <v>32</v>
      </c>
    </row>
    <row r="55" spans="1:29" x14ac:dyDescent="0.25">
      <c r="N55">
        <v>168941</v>
      </c>
      <c r="O55" s="4">
        <f t="shared" ref="O55" si="255">LOG(N55,10)</f>
        <v>5.2277350605415265</v>
      </c>
      <c r="P55" s="4">
        <f t="shared" ref="P55" si="256">LOG(N55-N54,10)</f>
        <v>3.5781806096277777</v>
      </c>
      <c r="Q55" s="6">
        <f t="shared" ref="Q55" si="257">N55-N54</f>
        <v>3786</v>
      </c>
    </row>
    <row r="56" spans="1:29" x14ac:dyDescent="0.25">
      <c r="N56">
        <v>172434</v>
      </c>
      <c r="O56" s="4">
        <f t="shared" ref="O56:O58" si="258">LOG(N56,10)</f>
        <v>5.2366229027678743</v>
      </c>
      <c r="P56" s="4">
        <f t="shared" ref="P56:P58" si="259">LOG(N56-N55,10)</f>
        <v>3.5431985856376462</v>
      </c>
      <c r="Q56" s="6">
        <f t="shared" ref="Q56:Q58" si="260">N56-N55</f>
        <v>3493</v>
      </c>
    </row>
    <row r="57" spans="1:29" x14ac:dyDescent="0.25">
      <c r="N57">
        <v>175925</v>
      </c>
      <c r="O57" s="4">
        <f t="shared" si="258"/>
        <v>5.2453275596994331</v>
      </c>
      <c r="P57" s="4">
        <f t="shared" si="259"/>
        <v>3.5429498488141786</v>
      </c>
      <c r="Q57" s="6">
        <f t="shared" si="260"/>
        <v>3491</v>
      </c>
    </row>
    <row r="58" spans="1:29" x14ac:dyDescent="0.25">
      <c r="N58">
        <v>178972</v>
      </c>
      <c r="O58" s="4">
        <f t="shared" si="258"/>
        <v>5.2527850913336742</v>
      </c>
      <c r="P58" s="4">
        <f t="shared" si="259"/>
        <v>3.4838724542226731</v>
      </c>
      <c r="Q58" s="6">
        <f t="shared" si="260"/>
        <v>3047</v>
      </c>
    </row>
    <row r="59" spans="1:29" x14ac:dyDescent="0.25">
      <c r="N59">
        <v>181228</v>
      </c>
      <c r="O59" s="4">
        <f t="shared" ref="O59" si="261">LOG(N59,10)</f>
        <v>5.2582252976788553</v>
      </c>
      <c r="P59" s="4">
        <f t="shared" ref="P59" si="262">LOG(N59-N58,10)</f>
        <v>3.3533390953113043</v>
      </c>
      <c r="Q59" s="6">
        <f t="shared" ref="Q59" si="263">N59-N58</f>
        <v>2256</v>
      </c>
    </row>
    <row r="60" spans="1:29" x14ac:dyDescent="0.25">
      <c r="N60">
        <v>183957</v>
      </c>
      <c r="O60" s="4">
        <f t="shared" ref="O60" si="264">LOG(N60,10)</f>
        <v>5.2647163184162986</v>
      </c>
      <c r="P60" s="4">
        <f t="shared" ref="P60" si="265">LOG(N60-N59,10)</f>
        <v>3.4360035356698964</v>
      </c>
      <c r="Q60" s="6">
        <f t="shared" ref="Q60" si="266">N60-N59</f>
        <v>2729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Plan1</vt:lpstr>
      <vt:lpstr>mortes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2020-04-30T20:44:08Z</dcterms:modified>
</cp:coreProperties>
</file>