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scratch\m1oma00\oma_projects\excess_savings\data\"/>
    </mc:Choice>
  </mc:AlternateContent>
  <xr:revisionPtr revIDLastSave="0" documentId="13_ncr:1_{F36B4B00-5FBD-44BD-AEF7-B1A04971C584}" xr6:coauthVersionLast="47" xr6:coauthVersionMax="47" xr10:uidLastSave="{00000000-0000-0000-0000-000000000000}"/>
  <bookViews>
    <workbookView xWindow="-110" yWindow="-110" windowWidth="19420" windowHeight="10420" xr2:uid="{B06066C3-71C9-464A-9FF9-3E494996ED68}"/>
  </bookViews>
  <sheets>
    <sheet name="time_varying_shares" sheetId="4" r:id="rId1"/>
    <sheet name="scratch_time_varying_sha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L11" i="3" s="1"/>
  <c r="T12" i="3" s="1"/>
  <c r="L10" i="3"/>
  <c r="T11" i="3" s="1"/>
  <c r="K10" i="3"/>
  <c r="S11" i="3" s="1"/>
  <c r="J10" i="3"/>
  <c r="R11" i="3" s="1"/>
  <c r="I10" i="3"/>
  <c r="M10" i="3" s="1"/>
  <c r="U11" i="3" s="1"/>
  <c r="R8" i="3"/>
  <c r="K9" i="3"/>
  <c r="S10" i="3" s="1"/>
  <c r="I9" i="3"/>
  <c r="J9" i="3" s="1"/>
  <c r="R10" i="3" s="1"/>
  <c r="M8" i="3"/>
  <c r="U9" i="3" s="1"/>
  <c r="L8" i="3"/>
  <c r="T9" i="3" s="1"/>
  <c r="K8" i="3"/>
  <c r="S9" i="3" s="1"/>
  <c r="J8" i="3"/>
  <c r="R9" i="3" s="1"/>
  <c r="I8" i="3"/>
  <c r="M7" i="3"/>
  <c r="U8" i="3" s="1"/>
  <c r="L7" i="3"/>
  <c r="T8" i="3" s="1"/>
  <c r="K7" i="3"/>
  <c r="S8" i="3" s="1"/>
  <c r="J7" i="3"/>
  <c r="I7" i="3"/>
  <c r="M6" i="3"/>
  <c r="U7" i="3" s="1"/>
  <c r="L6" i="3"/>
  <c r="T7" i="3" s="1"/>
  <c r="I6" i="3"/>
  <c r="K6" i="3" s="1"/>
  <c r="S7" i="3" s="1"/>
  <c r="T4" i="3"/>
  <c r="M5" i="3"/>
  <c r="U6" i="3" s="1"/>
  <c r="I5" i="3"/>
  <c r="L5" i="3" s="1"/>
  <c r="T6" i="3" s="1"/>
  <c r="I4" i="3"/>
  <c r="M4" i="3" s="1"/>
  <c r="U5" i="3" s="1"/>
  <c r="M3" i="3"/>
  <c r="U4" i="3" s="1"/>
  <c r="L3" i="3"/>
  <c r="K3" i="3"/>
  <c r="S4" i="3" s="1"/>
  <c r="I3" i="3"/>
  <c r="J3" i="3" s="1"/>
  <c r="R4" i="3" s="1"/>
  <c r="K2" i="3"/>
  <c r="S3" i="3" s="1"/>
  <c r="J2" i="3"/>
  <c r="R3" i="3" s="1"/>
  <c r="I2" i="3"/>
  <c r="M2" i="3" s="1"/>
  <c r="U3" i="3" s="1"/>
  <c r="L9" i="3" l="1"/>
  <c r="T10" i="3" s="1"/>
  <c r="J11" i="3"/>
  <c r="R12" i="3" s="1"/>
  <c r="L2" i="3"/>
  <c r="T3" i="3" s="1"/>
  <c r="M9" i="3"/>
  <c r="U10" i="3" s="1"/>
  <c r="K11" i="3"/>
  <c r="S12" i="3" s="1"/>
  <c r="K4" i="3"/>
  <c r="S5" i="3" s="1"/>
  <c r="J5" i="3"/>
  <c r="R6" i="3" s="1"/>
  <c r="L4" i="3"/>
  <c r="T5" i="3" s="1"/>
  <c r="K5" i="3"/>
  <c r="S6" i="3" s="1"/>
  <c r="J6" i="3"/>
  <c r="R7" i="3" s="1"/>
  <c r="M11" i="3"/>
  <c r="U12" i="3" s="1"/>
  <c r="J4" i="3"/>
  <c r="R5" i="3" s="1"/>
</calcChain>
</file>

<file path=xl/sharedStrings.xml><?xml version="1.0" encoding="utf-8"?>
<sst xmlns="http://schemas.openxmlformats.org/spreadsheetml/2006/main" count="123" uniqueCount="34">
  <si>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</si>
  <si>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</si>
  <si>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</si>
  <si>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</si>
  <si>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</si>
  <si>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</si>
  <si>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</si>
  <si>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</si>
  <si>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</si>
  <si>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</si>
  <si>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yq</t>
  </si>
  <si>
    <t>feds_stock_of_excess_savings</t>
  </si>
  <si>
    <t>FEDS</t>
  </si>
  <si>
    <t>Replication</t>
  </si>
  <si>
    <t>time</t>
  </si>
  <si>
    <t>Stock of excess savings (trend 2015q1-2019q4)</t>
  </si>
  <si>
    <t>Q1</t>
  </si>
  <si>
    <t>Q2</t>
  </si>
  <si>
    <t>Q3</t>
  </si>
  <si>
    <t>Q4</t>
  </si>
  <si>
    <t>FEDS_q1</t>
  </si>
  <si>
    <t>FEDS_q2</t>
  </si>
  <si>
    <t>FEDS_q3</t>
  </si>
  <si>
    <t>FEDS_q4</t>
  </si>
  <si>
    <t>share of q1</t>
  </si>
  <si>
    <t>share of q2</t>
  </si>
  <si>
    <t>share of q3</t>
  </si>
  <si>
    <t>share of q4</t>
  </si>
  <si>
    <t>Calculate time-quarter shares</t>
  </si>
  <si>
    <t>NEW SERIES WITH TIME VARYING SHARES</t>
  </si>
  <si>
    <t>tv_share_q1</t>
  </si>
  <si>
    <t>tv_share_q4</t>
  </si>
  <si>
    <t>tv_share_q3</t>
  </si>
  <si>
    <t>tv_share_q2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</si>
</sst>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F1F9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9CB0C0"/>
      </right>
      <top style="medium">
        <color rgb="FFDDDDDD"/>
      </top>
      <bottom/>
      <diagonal/>
    </border>
    <border>
      <left style="medium">
        <color rgb="FF97A4B4"/>
      </left>
      <right style="medium">
        <color rgb="FF9CB0C0"/>
      </right>
      <top style="medium">
        <color rgb="FF97A4B4"/>
      </top>
      <bottom/>
      <diagonal/>
    </border>
    <border>
      <left/>
      <right style="medium">
        <color rgb="FF97A4B4"/>
      </right>
      <top style="medium">
        <color rgb="FF97A4B4"/>
      </top>
      <bottom/>
      <diagonal/>
    </border>
    <border>
      <left/>
      <right style="medium">
        <color rgb="FF97A4B4"/>
      </right>
      <top style="medium">
        <color rgb="FFDDDDDD"/>
      </top>
      <bottom/>
      <diagonal/>
    </border>
    <border>
      <left/>
      <right style="medium">
        <color rgb="FF97A4B4"/>
      </right>
      <top style="medium">
        <color rgb="FFDDDDDD"/>
      </top>
      <bottom style="medium">
        <color rgb="FF97A4B4"/>
      </bottom>
      <diagonal/>
    </border>
    <border>
      <left/>
      <right style="medium">
        <color rgb="FF9CB0C0"/>
      </right>
      <top style="medium">
        <color rgb="FFDDDDDD"/>
      </top>
      <bottom style="medium">
        <color rgb="FF97A4B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3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1" fillId="0" borderId="0" xfId="0" applyFont="1"/>
    <xf numFmtId="14" fontId="2" fillId="3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FEDS vs Replication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scratch_time_varying_shares!$B$14</c:f>
              <c:strCache>
                <c:ptCount val="1"/>
                <c:pt idx="0">
                  <c:v>FEDS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scratch_time_varying_shares!$A$15:$A$24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scratch_time_varying_shares!$B$15:$B$24</c:f>
              <c:numCache>
                <c:formatCode>General</c:formatCode>
                <c:ptCount val="10"/>
                <c:pt idx="0">
                  <c:v>99.266000000000005</c:v>
                </c:pt>
                <c:pt idx="1">
                  <c:v>954.02</c:v>
                </c:pt>
                <c:pt idx="2">
                  <c:v>1319.318</c:v>
                </c:pt>
                <c:pt idx="3">
                  <c:v>1544.126</c:v>
                </c:pt>
                <c:pt idx="4">
                  <c:v>2160.373</c:v>
                </c:pt>
                <c:pt idx="5">
                  <c:v>2266.2150000000001</c:v>
                </c:pt>
                <c:pt idx="6">
                  <c:v>2286.6529999999998</c:v>
                </c:pt>
                <c:pt idx="7">
                  <c:v>2215.8989999999999</c:v>
                </c:pt>
                <c:pt idx="8">
                  <c:v>1998.7360000000001</c:v>
                </c:pt>
                <c:pt idx="9">
                  <c:v>1734.06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C-43E1-A008-1E2FDDCFC78A}"/>
            </c:ext>
          </c:extLst>
        </c:ser>
        <c:ser>
          <c:idx val="1"/>
          <c:order val="1"/>
          <c:tx>
            <c:strRef>
              <c:f>scratch_time_varying_shares!$C$14</c:f>
              <c:strCache>
                <c:ptCount val="1"/>
                <c:pt idx="0">
                  <c:v>Replication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scratch_time_varying_shares!$A$15:$A$24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scratch_time_varying_shares!$C$15:$C$24</c:f>
              <c:numCache>
                <c:formatCode>General</c:formatCode>
                <c:ptCount val="10"/>
                <c:pt idx="0">
                  <c:v>56.38937</c:v>
                </c:pt>
                <c:pt idx="1">
                  <c:v>855.76819999999998</c:v>
                </c:pt>
                <c:pt idx="2">
                  <c:v>1196.992</c:v>
                </c:pt>
                <c:pt idx="3">
                  <c:v>1395.9659999999999</c:v>
                </c:pt>
                <c:pt idx="4">
                  <c:v>2033.605</c:v>
                </c:pt>
                <c:pt idx="5">
                  <c:v>2156.3200000000002</c:v>
                </c:pt>
                <c:pt idx="6">
                  <c:v>2193.1799999999998</c:v>
                </c:pt>
                <c:pt idx="7">
                  <c:v>2132.5650000000001</c:v>
                </c:pt>
                <c:pt idx="8">
                  <c:v>1926.1769999999999</c:v>
                </c:pt>
                <c:pt idx="9">
                  <c:v>1661.9380000000001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C-43E1-A008-1E2FDDCF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425519"/>
        <c:axId val="956424559"/>
      </c:lineChart>
      <c:catAx>
        <c:axId val="9564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4559"/>
        <c:crosses val="autoZero"/>
        <c:auto val="1"/>
        <c:lblAlgn val="ctr"/>
        <c:lblOffset val="100"/>
        <c:noMultiLvlLbl val="0"/>
      </c:catAx>
      <c:valAx>
        <c:axId val="9564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96291833673496E-2"/>
          <c:y val="0.16635893936616769"/>
          <c:w val="0.91191313420147613"/>
          <c:h val="0.61702233457767197"/>
        </c:manualLayout>
      </c:layout>
      <c:lineChart>
        <c:grouping val="standard"/>
        <c:varyColors val="0"/>
        <c:ser>
          <c:idx val="0"/>
          <c:order val="0"/>
          <c:tx>
            <c:strRef>
              <c:f>scratch_time_varying_shares!$H$17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scratch_time_varying_shares!$G$18:$G$27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scratch_time_varying_shares!$H$18:$H$27</c:f>
              <c:numCache>
                <c:formatCode>General</c:formatCode>
                <c:ptCount val="10"/>
                <c:pt idx="0">
                  <c:v>5.9473728046693246</c:v>
                </c:pt>
                <c:pt idx="1">
                  <c:v>104.09646430209801</c:v>
                </c:pt>
                <c:pt idx="2">
                  <c:v>103.49694819988689</c:v>
                </c:pt>
                <c:pt idx="3">
                  <c:v>58.312254219471754</c:v>
                </c:pt>
                <c:pt idx="4">
                  <c:v>158.37944116142475</c:v>
                </c:pt>
                <c:pt idx="5">
                  <c:v>162.84074940163418</c:v>
                </c:pt>
                <c:pt idx="6">
                  <c:v>164.75808236595191</c:v>
                </c:pt>
                <c:pt idx="7">
                  <c:v>145.92952166963477</c:v>
                </c:pt>
                <c:pt idx="8">
                  <c:v>120.3170889815745</c:v>
                </c:pt>
                <c:pt idx="9">
                  <c:v>89.559379793895971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40F6-BDC4-226F7B29E6F1}"/>
            </c:ext>
          </c:extLst>
        </c:ser>
        <c:ser>
          <c:idx val="1"/>
          <c:order val="1"/>
          <c:tx>
            <c:strRef>
              <c:f>scratch_time_varying_shares!$I$17</c:f>
              <c:strCache>
                <c:ptCount val="1"/>
                <c:pt idx="0">
                  <c:v>FEDS_q1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scratch_time_varying_shares!$G$18:$G$27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scratch_time_varying_shares!$I$18:$I$27</c:f>
              <c:numCache>
                <c:formatCode>General</c:formatCode>
                <c:ptCount val="10"/>
                <c:pt idx="0">
                  <c:v>10.291</c:v>
                </c:pt>
                <c:pt idx="1">
                  <c:v>115.61</c:v>
                </c:pt>
                <c:pt idx="2">
                  <c:v>113.59</c:v>
                </c:pt>
                <c:pt idx="3">
                  <c:v>64.177999999999997</c:v>
                </c:pt>
                <c:pt idx="4">
                  <c:v>167.46700000000001</c:v>
                </c:pt>
                <c:pt idx="5">
                  <c:v>170.19</c:v>
                </c:pt>
                <c:pt idx="6">
                  <c:v>170.636</c:v>
                </c:pt>
                <c:pt idx="7">
                  <c:v>150.39500000000001</c:v>
                </c:pt>
                <c:pt idx="8">
                  <c:v>123.52500000000001</c:v>
                </c:pt>
                <c:pt idx="9">
                  <c:v>92.129000000000005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40F6-BDC4-226F7B29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522480"/>
        <c:axId val="252519120"/>
      </c:lineChart>
      <c:catAx>
        <c:axId val="2525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9120"/>
        <c:crosses val="autoZero"/>
        <c:auto val="1"/>
        <c:lblAlgn val="ctr"/>
        <c:lblOffset val="100"/>
        <c:noMultiLvlLbl val="0"/>
      </c:catAx>
      <c:valAx>
        <c:axId val="252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Excess Savings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scratch_time_varying_shares!$H$30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scratch_time_varying_shares!$G$31:$G$40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scratch_time_varying_shares!$H$31:$H$40</c:f>
              <c:numCache>
                <c:formatCode>General</c:formatCode>
                <c:ptCount val="10"/>
                <c:pt idx="0">
                  <c:v>9.6177415426398678</c:v>
                </c:pt>
                <c:pt idx="1">
                  <c:v>142.0424663355148</c:v>
                </c:pt>
                <c:pt idx="2">
                  <c:v>159.4512671179541</c:v>
                </c:pt>
                <c:pt idx="3">
                  <c:v>149.61311846023369</c:v>
                </c:pt>
                <c:pt idx="4">
                  <c:v>260.40535738667808</c:v>
                </c:pt>
                <c:pt idx="5">
                  <c:v>263.85387353248393</c:v>
                </c:pt>
                <c:pt idx="6">
                  <c:v>280.78471054281363</c:v>
                </c:pt>
                <c:pt idx="7">
                  <c:v>287.40241716799636</c:v>
                </c:pt>
                <c:pt idx="8">
                  <c:v>277.91031635881671</c:v>
                </c:pt>
                <c:pt idx="9">
                  <c:v>260.85266632390085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7E5-BAAA-387D77D1575A}"/>
            </c:ext>
          </c:extLst>
        </c:ser>
        <c:ser>
          <c:idx val="1"/>
          <c:order val="1"/>
          <c:tx>
            <c:strRef>
              <c:f>scratch_time_varying_shares!$I$30</c:f>
              <c:strCache>
                <c:ptCount val="1"/>
                <c:pt idx="0">
                  <c:v>FEDS_q2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scratch_time_varying_shares!$G$31:$G$40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scratch_time_varying_shares!$I$31:$I$40</c:f>
              <c:numCache>
                <c:formatCode>General</c:formatCode>
                <c:ptCount val="10"/>
                <c:pt idx="0">
                  <c:v>16.641999999999999</c:v>
                </c:pt>
                <c:pt idx="1">
                  <c:v>157.75299999999999</c:v>
                </c:pt>
                <c:pt idx="2">
                  <c:v>175.001</c:v>
                </c:pt>
                <c:pt idx="3">
                  <c:v>164.66300000000001</c:v>
                </c:pt>
                <c:pt idx="4">
                  <c:v>275.34699999999998</c:v>
                </c:pt>
                <c:pt idx="5">
                  <c:v>275.762</c:v>
                </c:pt>
                <c:pt idx="6">
                  <c:v>290.80200000000002</c:v>
                </c:pt>
                <c:pt idx="7">
                  <c:v>296.197</c:v>
                </c:pt>
                <c:pt idx="8">
                  <c:v>285.32</c:v>
                </c:pt>
                <c:pt idx="9">
                  <c:v>268.33699999999999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4-47E5-BAAA-387D77D1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89008"/>
        <c:axId val="647889488"/>
      </c:lineChart>
      <c:catAx>
        <c:axId val="6478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9488"/>
        <c:crosses val="autoZero"/>
        <c:auto val="1"/>
        <c:lblAlgn val="ctr"/>
        <c:lblOffset val="100"/>
        <c:noMultiLvlLbl val="0"/>
      </c:catAx>
      <c:valAx>
        <c:axId val="647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</a:t>
            </a:r>
            <a:r>
              <a:rPr lang="en-US" baseline="0"/>
              <a:t> Q3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scratch_time_varying_shares!$H$43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scratch_time_varying_shares!$G$44:$G$53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scratch_time_varying_shares!$H$44:$H$53</c:f>
              <c:numCache>
                <c:formatCode>General</c:formatCode>
                <c:ptCount val="10"/>
                <c:pt idx="0">
                  <c:v>14.546241715433572</c:v>
                </c:pt>
                <c:pt idx="1">
                  <c:v>247.77857825887503</c:v>
                </c:pt>
                <c:pt idx="2">
                  <c:v>336.11952810143384</c:v>
                </c:pt>
                <c:pt idx="3">
                  <c:v>396.49207278625391</c:v>
                </c:pt>
                <c:pt idx="4">
                  <c:v>551.71545050202531</c:v>
                </c:pt>
                <c:pt idx="5">
                  <c:v>572.38920493885882</c:v>
                </c:pt>
                <c:pt idx="6">
                  <c:v>591.72653439428302</c:v>
                </c:pt>
                <c:pt idx="7">
                  <c:v>592.50422862952507</c:v>
                </c:pt>
                <c:pt idx="8">
                  <c:v>557.71901771196735</c:v>
                </c:pt>
                <c:pt idx="9">
                  <c:v>509.1388866579864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7-42CA-925F-1B0E78A428D4}"/>
            </c:ext>
          </c:extLst>
        </c:ser>
        <c:ser>
          <c:idx val="1"/>
          <c:order val="1"/>
          <c:tx>
            <c:strRef>
              <c:f>scratch_time_varying_shares!$I$43</c:f>
              <c:strCache>
                <c:ptCount val="1"/>
                <c:pt idx="0">
                  <c:v>FEDS_q3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scratch_time_varying_shares!$G$44:$G$53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scratch_time_varying_shares!$I$44:$I$53</c:f>
              <c:numCache>
                <c:formatCode>General</c:formatCode>
                <c:ptCount val="10"/>
                <c:pt idx="0">
                  <c:v>25.17</c:v>
                </c:pt>
                <c:pt idx="1">
                  <c:v>275.18400000000003</c:v>
                </c:pt>
                <c:pt idx="2">
                  <c:v>368.89800000000002</c:v>
                </c:pt>
                <c:pt idx="3">
                  <c:v>436.37599999999998</c:v>
                </c:pt>
                <c:pt idx="4">
                  <c:v>583.37199999999996</c:v>
                </c:pt>
                <c:pt idx="5">
                  <c:v>598.22199999999998</c:v>
                </c:pt>
                <c:pt idx="6">
                  <c:v>612.83699999999999</c:v>
                </c:pt>
                <c:pt idx="7">
                  <c:v>610.63499999999999</c:v>
                </c:pt>
                <c:pt idx="8">
                  <c:v>572.58900000000006</c:v>
                </c:pt>
                <c:pt idx="9">
                  <c:v>523.74699999999996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7-42CA-925F-1B0E78A4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55552"/>
        <c:axId val="616141632"/>
      </c:lineChart>
      <c:catAx>
        <c:axId val="6161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41632"/>
        <c:crosses val="autoZero"/>
        <c:auto val="1"/>
        <c:lblAlgn val="ctr"/>
        <c:lblOffset val="100"/>
        <c:noMultiLvlLbl val="0"/>
      </c:catAx>
      <c:valAx>
        <c:axId val="6161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 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scratch_time_varying_shares!$H$56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scratch_time_varying_shares!$G$57:$G$66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scratch_time_varying_shares!$H$57:$H$66</c:f>
              <c:numCache>
                <c:formatCode>General</c:formatCode>
                <c:ptCount val="10"/>
                <c:pt idx="0">
                  <c:v>26.278013937257231</c:v>
                </c:pt>
                <c:pt idx="1">
                  <c:v>361.85069110351208</c:v>
                </c:pt>
                <c:pt idx="2">
                  <c:v>597.92425658072523</c:v>
                </c:pt>
                <c:pt idx="3">
                  <c:v>791.54855453404048</c:v>
                </c:pt>
                <c:pt idx="4">
                  <c:v>1063.1047509498719</c:v>
                </c:pt>
                <c:pt idx="5">
                  <c:v>1157.2361721270231</c:v>
                </c:pt>
                <c:pt idx="6">
                  <c:v>1155.9106726969512</c:v>
                </c:pt>
                <c:pt idx="7">
                  <c:v>1106.7288325328441</c:v>
                </c:pt>
                <c:pt idx="8">
                  <c:v>970.23057694764123</c:v>
                </c:pt>
                <c:pt idx="9">
                  <c:v>802.38706722421693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D-4EBE-8F0C-9CC965898CE8}"/>
            </c:ext>
          </c:extLst>
        </c:ser>
        <c:ser>
          <c:idx val="1"/>
          <c:order val="1"/>
          <c:tx>
            <c:strRef>
              <c:f>scratch_time_varying_shares!$I$56</c:f>
              <c:strCache>
                <c:ptCount val="1"/>
                <c:pt idx="0">
                  <c:v>FEDS_q4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scratch_time_varying_shares!$G$57:$G$66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scratch_time_varying_shares!$I$57:$I$66</c:f>
              <c:numCache>
                <c:formatCode>General</c:formatCode>
                <c:ptCount val="10"/>
                <c:pt idx="0">
                  <c:v>45.47</c:v>
                </c:pt>
                <c:pt idx="1">
                  <c:v>401.87299999999999</c:v>
                </c:pt>
                <c:pt idx="2">
                  <c:v>656.23400000000004</c:v>
                </c:pt>
                <c:pt idx="3">
                  <c:v>871.17200000000003</c:v>
                </c:pt>
                <c:pt idx="4">
                  <c:v>1124.104</c:v>
                </c:pt>
                <c:pt idx="5">
                  <c:v>1209.4639999999999</c:v>
                </c:pt>
                <c:pt idx="6">
                  <c:v>1197.1489999999999</c:v>
                </c:pt>
                <c:pt idx="7">
                  <c:v>1140.595</c:v>
                </c:pt>
                <c:pt idx="8">
                  <c:v>996.09900000000005</c:v>
                </c:pt>
                <c:pt idx="9">
                  <c:v>825.40899999999999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D-4EBE-8F0C-9CC96589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70432"/>
        <c:axId val="616171392"/>
      </c:lineChart>
      <c:catAx>
        <c:axId val="6161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71392"/>
        <c:crosses val="autoZero"/>
        <c:auto val="1"/>
        <c:lblAlgn val="ctr"/>
        <c:lblOffset val="100"/>
        <c:noMultiLvlLbl val="0"/>
      </c:catAx>
      <c:valAx>
        <c:axId val="616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25</xdr:row>
      <xdr:rowOff>77787</xdr:rowOff>
    </xdr:from>
    <xdr:to>
      <xdr:col>3</xdr:col>
      <xdr:colOff>987425</xdr:colOff>
      <xdr:row>40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002EF-C093-4CCF-AE72-69DDAB3DC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493182</xdr:colOff>
      <xdr:row>24</xdr:row>
      <xdr:rowOff>178857</xdr:rowOff>
    </xdr:from>
    <xdr:to>
      <xdr:col>18</xdr:col>
      <xdr:colOff>148166</xdr:colOff>
      <xdr:row>39</xdr:row>
      <xdr:rowOff>103716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7E0C3-EF33-4F62-BC4D-CF3FC5C3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470958</xdr:colOff>
      <xdr:row>24</xdr:row>
      <xdr:rowOff>165099</xdr:rowOff>
    </xdr:from>
    <xdr:to>
      <xdr:col>26</xdr:col>
      <xdr:colOff>135466</xdr:colOff>
      <xdr:row>39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50D7E-F001-4928-88F5-3E3D9F8D1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33866</xdr:colOff>
      <xdr:row>42</xdr:row>
      <xdr:rowOff>51858</xdr:rowOff>
    </xdr:from>
    <xdr:to>
      <xdr:col>18</xdr:col>
      <xdr:colOff>315383</xdr:colOff>
      <xdr:row>56</xdr:row>
      <xdr:rowOff>149224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1C453B-397C-4FAC-A449-3F35152A1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563034</xdr:colOff>
      <xdr:row>42</xdr:row>
      <xdr:rowOff>44449</xdr:rowOff>
    </xdr:from>
    <xdr:to>
      <xdr:col>26</xdr:col>
      <xdr:colOff>230717</xdr:colOff>
      <xdr:row>56</xdr:row>
      <xdr:rowOff>141815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98BF2-614B-41F0-95FD-63C98E9EB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3E43-638D-4B98-812A-117FD78281BD}">
  <dimension ref="A1:E11"/>
  <sheetViews>
    <sheetView tabSelected="1" workbookViewId="0">
      <selection activeCell="G11" sqref="G11"/>
    </sheetView>
  </sheetViews>
  <sheetFormatPr defaultRowHeight="14.5" x14ac:dyDescent="0.35"/>
  <cols>
    <col min="2" max="5" width="11.81640625" bestFit="1" customWidth="1"/>
  </cols>
  <sheetData>
    <row r="1" spans="1:5" x14ac:dyDescent="0.35">
      <c r="A1" t="s">
        <v>10</v>
      </c>
      <c r="B1" t="s">
        <v>30</v>
      </c>
      <c r="C1" t="s">
        <v>33</v>
      </c>
      <c r="D1" t="s">
        <v>32</v>
      </c>
      <c r="E1" t="s">
        <v>31</v>
      </c>
    </row>
    <row r="2" spans="1:5" x14ac:dyDescent="0.35">
      <c r="A2" s="13" t="s">
        <v>0</v>
      </c>
      <c r="B2">
        <v>0.10546975085320734</v>
      </c>
      <c r="C2">
        <v>0.17055947854426939</v>
      </c>
      <c r="D2">
        <v>0.25796070634294321</v>
      </c>
      <c r="E2">
        <v>0.46601006425957997</v>
      </c>
    </row>
    <row r="3" spans="1:5" x14ac:dyDescent="0.35">
      <c r="A3" s="13" t="s">
        <v>1</v>
      </c>
      <c r="B3">
        <v>0.12164095873403337</v>
      </c>
      <c r="C3">
        <v>0.16598240777761408</v>
      </c>
      <c r="D3">
        <v>0.28953936154542204</v>
      </c>
      <c r="E3">
        <v>0.42283727194293047</v>
      </c>
    </row>
    <row r="4" spans="1:5" x14ac:dyDescent="0.35">
      <c r="A4" s="13" t="s">
        <v>2</v>
      </c>
      <c r="B4">
        <v>8.6464193745561288E-2</v>
      </c>
      <c r="C4">
        <v>0.13320996892038886</v>
      </c>
      <c r="D4">
        <v>0.28080348749317779</v>
      </c>
      <c r="E4">
        <v>0.49952234984087213</v>
      </c>
    </row>
    <row r="5" spans="1:5" x14ac:dyDescent="0.35">
      <c r="A5" s="13" t="s">
        <v>3</v>
      </c>
      <c r="B5">
        <v>4.1771973113579955E-2</v>
      </c>
      <c r="C5">
        <v>0.10717533124749005</v>
      </c>
      <c r="D5">
        <v>0.28402702700943572</v>
      </c>
      <c r="E5">
        <v>0.56702566862949422</v>
      </c>
    </row>
    <row r="6" spans="1:5" x14ac:dyDescent="0.35">
      <c r="A6" s="13" t="s">
        <v>4</v>
      </c>
      <c r="B6">
        <v>7.7881123011314765E-2</v>
      </c>
      <c r="C6">
        <v>0.1280511000841747</v>
      </c>
      <c r="D6">
        <v>0.27129922010519508</v>
      </c>
      <c r="E6">
        <v>0.52276855679931544</v>
      </c>
    </row>
    <row r="7" spans="1:5" x14ac:dyDescent="0.35">
      <c r="A7" s="13" t="s">
        <v>5</v>
      </c>
      <c r="B7">
        <v>7.5517895953121139E-2</v>
      </c>
      <c r="C7">
        <v>0.12236304144676297</v>
      </c>
      <c r="D7">
        <v>0.26544724574221767</v>
      </c>
      <c r="E7">
        <v>0.53667181685789822</v>
      </c>
    </row>
    <row r="8" spans="1:5" x14ac:dyDescent="0.35">
      <c r="A8" s="13" t="s">
        <v>6</v>
      </c>
      <c r="B8">
        <v>7.5122918486376825E-2</v>
      </c>
      <c r="C8">
        <v>0.12802629539883351</v>
      </c>
      <c r="D8">
        <v>0.26980299582992873</v>
      </c>
      <c r="E8">
        <v>0.52704779028486093</v>
      </c>
    </row>
    <row r="9" spans="1:5" x14ac:dyDescent="0.35">
      <c r="A9" s="13" t="s">
        <v>7</v>
      </c>
      <c r="B9">
        <v>6.8429108453732831E-2</v>
      </c>
      <c r="C9">
        <v>0.13476842073652917</v>
      </c>
      <c r="D9">
        <v>0.27783642169384054</v>
      </c>
      <c r="E9">
        <v>0.5189660491158975</v>
      </c>
    </row>
    <row r="10" spans="1:5" x14ac:dyDescent="0.35">
      <c r="A10" s="13" t="s">
        <v>8</v>
      </c>
      <c r="B10">
        <v>6.2464191495160887E-2</v>
      </c>
      <c r="C10">
        <v>0.1442807781210225</v>
      </c>
      <c r="D10">
        <v>0.28954712765855234</v>
      </c>
      <c r="E10">
        <v>0.50370790272526422</v>
      </c>
    </row>
    <row r="11" spans="1:5" x14ac:dyDescent="0.35">
      <c r="A11" s="13" t="s">
        <v>9</v>
      </c>
      <c r="B11">
        <v>5.3888520386377814E-2</v>
      </c>
      <c r="C11">
        <v>0.15695691796198225</v>
      </c>
      <c r="D11">
        <v>0.30635251535134667</v>
      </c>
      <c r="E11">
        <v>0.48280204630029333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E25D-6C9B-4FDB-AB12-AF7039C37FAE}">
  <dimension ref="A1:U66"/>
  <sheetViews>
    <sheetView zoomScale="50" zoomScaleNormal="50" workbookViewId="0">
      <selection activeCell="J26" sqref="J26"/>
    </sheetView>
  </sheetViews>
  <sheetFormatPr defaultRowHeight="14.5" x14ac:dyDescent="0.35"/>
  <cols>
    <col min="2" max="2" width="25.54296875" bestFit="1" customWidth="1"/>
    <col min="3" max="6" width="26" bestFit="1" customWidth="1"/>
    <col min="7" max="7" width="26" customWidth="1"/>
    <col min="9" max="9" width="35.36328125" bestFit="1" customWidth="1"/>
    <col min="10" max="13" width="14.1796875" bestFit="1" customWidth="1"/>
  </cols>
  <sheetData>
    <row r="1" spans="1:21" ht="15" thickBot="1" x14ac:dyDescent="0.4">
      <c r="A1" t="s">
        <v>10</v>
      </c>
      <c r="B1" t="s">
        <v>11</v>
      </c>
      <c r="C1" t="s">
        <v>20</v>
      </c>
      <c r="D1" t="s">
        <v>21</v>
      </c>
      <c r="E1" t="s">
        <v>22</v>
      </c>
      <c r="F1" t="s">
        <v>23</v>
      </c>
      <c r="I1" s="9" t="s">
        <v>28</v>
      </c>
      <c r="J1" t="s">
        <v>24</v>
      </c>
      <c r="K1" t="s">
        <v>25</v>
      </c>
      <c r="L1" t="s">
        <v>26</v>
      </c>
      <c r="M1" t="s">
        <v>27</v>
      </c>
      <c r="Q1" s="9" t="s">
        <v>29</v>
      </c>
    </row>
    <row r="2" spans="1:21" ht="15" thickBot="1" x14ac:dyDescent="0.4">
      <c r="A2" s="8" t="s">
        <v>0</v>
      </c>
      <c r="B2" s="3">
        <v>99.266000000000005</v>
      </c>
      <c r="C2" s="1">
        <v>10.291</v>
      </c>
      <c r="D2" s="1">
        <v>16.641999999999999</v>
      </c>
      <c r="E2" s="1">
        <v>25.17</v>
      </c>
      <c r="F2" s="5">
        <v>45.47</v>
      </c>
      <c r="G2" s="11"/>
      <c r="H2" s="8" t="s">
        <v>0</v>
      </c>
      <c r="I2">
        <f>SUM(C2:F2)</f>
        <v>97.573000000000008</v>
      </c>
      <c r="J2">
        <f>C2/$I$2</f>
        <v>0.10546975085320734</v>
      </c>
      <c r="K2">
        <f t="shared" ref="K2:M2" si="0">D2/$I$2</f>
        <v>0.17055947854426939</v>
      </c>
      <c r="L2">
        <f t="shared" si="0"/>
        <v>0.25796070634294321</v>
      </c>
      <c r="M2">
        <f t="shared" si="0"/>
        <v>0.46601006425957997</v>
      </c>
      <c r="Q2" s="9"/>
      <c r="R2" t="s">
        <v>16</v>
      </c>
      <c r="S2" t="s">
        <v>17</v>
      </c>
      <c r="T2" t="s">
        <v>18</v>
      </c>
      <c r="U2" t="s">
        <v>19</v>
      </c>
    </row>
    <row r="3" spans="1:21" ht="15" thickBot="1" x14ac:dyDescent="0.4">
      <c r="A3" s="8" t="s">
        <v>1</v>
      </c>
      <c r="B3" s="4">
        <v>954.02</v>
      </c>
      <c r="C3" s="2">
        <v>115.61</v>
      </c>
      <c r="D3" s="2">
        <v>157.75299999999999</v>
      </c>
      <c r="E3" s="2">
        <v>275.18400000000003</v>
      </c>
      <c r="F3" s="4">
        <v>401.87299999999999</v>
      </c>
      <c r="G3" s="12"/>
      <c r="H3" s="8" t="s">
        <v>1</v>
      </c>
      <c r="I3">
        <f t="shared" ref="I3:I11" si="1">SUM(C3:F3)</f>
        <v>950.42000000000007</v>
      </c>
      <c r="J3">
        <f>C3/$I$3</f>
        <v>0.12164095873403337</v>
      </c>
      <c r="K3">
        <f t="shared" ref="K3:M3" si="2">D3/$I$3</f>
        <v>0.16598240777761408</v>
      </c>
      <c r="L3">
        <f t="shared" si="2"/>
        <v>0.28953936154542204</v>
      </c>
      <c r="M3">
        <f t="shared" si="2"/>
        <v>0.42283727194293047</v>
      </c>
      <c r="Q3" t="s">
        <v>0</v>
      </c>
      <c r="R3">
        <f t="shared" ref="R3:R12" si="3">C15*J2</f>
        <v>5.9473728046693246</v>
      </c>
      <c r="S3">
        <f t="shared" ref="S3:S12" si="4">K2*C15</f>
        <v>9.6177415426398678</v>
      </c>
      <c r="T3">
        <f t="shared" ref="T3:T12" si="5">L2*C15</f>
        <v>14.546241715433572</v>
      </c>
      <c r="U3">
        <f t="shared" ref="U3:U12" si="6">M2*C15</f>
        <v>26.278013937257231</v>
      </c>
    </row>
    <row r="4" spans="1:21" ht="15" thickBot="1" x14ac:dyDescent="0.4">
      <c r="A4" s="8" t="s">
        <v>2</v>
      </c>
      <c r="B4" s="5">
        <v>1319.318</v>
      </c>
      <c r="C4" s="1">
        <v>113.59</v>
      </c>
      <c r="D4" s="1">
        <v>175.001</v>
      </c>
      <c r="E4" s="1">
        <v>368.89800000000002</v>
      </c>
      <c r="F4" s="5">
        <v>656.23400000000004</v>
      </c>
      <c r="G4" s="11"/>
      <c r="H4" s="8" t="s">
        <v>2</v>
      </c>
      <c r="I4">
        <f t="shared" si="1"/>
        <v>1313.723</v>
      </c>
      <c r="J4">
        <f>C4/$I$4</f>
        <v>8.6464193745561288E-2</v>
      </c>
      <c r="K4">
        <f t="shared" ref="K4:M4" si="7">D4/$I$4</f>
        <v>0.13320996892038886</v>
      </c>
      <c r="L4">
        <f t="shared" si="7"/>
        <v>0.28080348749317779</v>
      </c>
      <c r="M4">
        <f t="shared" si="7"/>
        <v>0.49952234984087213</v>
      </c>
      <c r="Q4" t="s">
        <v>1</v>
      </c>
      <c r="R4">
        <f t="shared" si="3"/>
        <v>104.09646430209801</v>
      </c>
      <c r="S4">
        <f t="shared" si="4"/>
        <v>142.0424663355148</v>
      </c>
      <c r="T4">
        <f t="shared" si="5"/>
        <v>247.77857825887503</v>
      </c>
      <c r="U4">
        <f t="shared" si="6"/>
        <v>361.85069110351208</v>
      </c>
    </row>
    <row r="5" spans="1:21" ht="15" thickBot="1" x14ac:dyDescent="0.4">
      <c r="A5" s="8" t="s">
        <v>3</v>
      </c>
      <c r="B5" s="4">
        <v>1544.126</v>
      </c>
      <c r="C5" s="2">
        <v>64.177999999999997</v>
      </c>
      <c r="D5" s="2">
        <v>164.66300000000001</v>
      </c>
      <c r="E5" s="2">
        <v>436.37599999999998</v>
      </c>
      <c r="F5" s="4">
        <v>871.17200000000003</v>
      </c>
      <c r="G5" s="12"/>
      <c r="H5" s="8" t="s">
        <v>3</v>
      </c>
      <c r="I5">
        <f t="shared" si="1"/>
        <v>1536.3890000000001</v>
      </c>
      <c r="J5">
        <f>C5/$I$5</f>
        <v>4.1771973113579955E-2</v>
      </c>
      <c r="K5">
        <f t="shared" ref="K5:M5" si="8">D5/$I$5</f>
        <v>0.10717533124749005</v>
      </c>
      <c r="L5">
        <f t="shared" si="8"/>
        <v>0.28402702700943572</v>
      </c>
      <c r="M5">
        <f t="shared" si="8"/>
        <v>0.56702566862949422</v>
      </c>
      <c r="Q5" t="s">
        <v>2</v>
      </c>
      <c r="R5">
        <f t="shared" si="3"/>
        <v>103.49694819988689</v>
      </c>
      <c r="S5">
        <f t="shared" si="4"/>
        <v>159.4512671179541</v>
      </c>
      <c r="T5">
        <f t="shared" si="5"/>
        <v>336.11952810143384</v>
      </c>
      <c r="U5">
        <f t="shared" si="6"/>
        <v>597.92425658072523</v>
      </c>
    </row>
    <row r="6" spans="1:21" ht="15" thickBot="1" x14ac:dyDescent="0.4">
      <c r="A6" s="8" t="s">
        <v>4</v>
      </c>
      <c r="B6" s="5">
        <v>2160.373</v>
      </c>
      <c r="C6" s="1">
        <v>167.46700000000001</v>
      </c>
      <c r="D6" s="1">
        <v>275.34699999999998</v>
      </c>
      <c r="E6" s="1">
        <v>583.37199999999996</v>
      </c>
      <c r="F6" s="5">
        <v>1124.104</v>
      </c>
      <c r="G6" s="11"/>
      <c r="H6" s="8" t="s">
        <v>4</v>
      </c>
      <c r="I6">
        <f t="shared" si="1"/>
        <v>2150.29</v>
      </c>
      <c r="J6">
        <f>C6/$I$6</f>
        <v>7.7881123011314765E-2</v>
      </c>
      <c r="K6">
        <f t="shared" ref="K6:M6" si="9">D6/$I$6</f>
        <v>0.1280511000841747</v>
      </c>
      <c r="L6">
        <f t="shared" si="9"/>
        <v>0.27129922010519508</v>
      </c>
      <c r="M6">
        <f t="shared" si="9"/>
        <v>0.52276855679931544</v>
      </c>
      <c r="Q6" t="s">
        <v>3</v>
      </c>
      <c r="R6">
        <f t="shared" si="3"/>
        <v>58.312254219471754</v>
      </c>
      <c r="S6">
        <f t="shared" si="4"/>
        <v>149.61311846023369</v>
      </c>
      <c r="T6">
        <f t="shared" si="5"/>
        <v>396.49207278625391</v>
      </c>
      <c r="U6">
        <f t="shared" si="6"/>
        <v>791.54855453404048</v>
      </c>
    </row>
    <row r="7" spans="1:21" ht="15" thickBot="1" x14ac:dyDescent="0.4">
      <c r="A7" s="8" t="s">
        <v>5</v>
      </c>
      <c r="B7" s="4">
        <v>2266.2150000000001</v>
      </c>
      <c r="C7" s="2">
        <v>170.19</v>
      </c>
      <c r="D7" s="2">
        <v>275.762</v>
      </c>
      <c r="E7" s="2">
        <v>598.22199999999998</v>
      </c>
      <c r="F7" s="4">
        <v>1209.4639999999999</v>
      </c>
      <c r="G7" s="12"/>
      <c r="H7" s="8" t="s">
        <v>5</v>
      </c>
      <c r="I7">
        <f t="shared" si="1"/>
        <v>2253.6379999999999</v>
      </c>
      <c r="J7">
        <f>C7/$I$7</f>
        <v>7.5517895953121139E-2</v>
      </c>
      <c r="K7">
        <f t="shared" ref="K7:M7" si="10">D7/$I$7</f>
        <v>0.12236304144676297</v>
      </c>
      <c r="L7">
        <f t="shared" si="10"/>
        <v>0.26544724574221767</v>
      </c>
      <c r="M7">
        <f t="shared" si="10"/>
        <v>0.53667181685789822</v>
      </c>
      <c r="Q7" t="s">
        <v>4</v>
      </c>
      <c r="R7">
        <f t="shared" si="3"/>
        <v>158.37944116142475</v>
      </c>
      <c r="S7">
        <f t="shared" si="4"/>
        <v>260.40535738667808</v>
      </c>
      <c r="T7">
        <f t="shared" si="5"/>
        <v>551.71545050202531</v>
      </c>
      <c r="U7">
        <f t="shared" si="6"/>
        <v>1063.1047509498719</v>
      </c>
    </row>
    <row r="8" spans="1:21" ht="15" thickBot="1" x14ac:dyDescent="0.4">
      <c r="A8" s="8" t="s">
        <v>6</v>
      </c>
      <c r="B8" s="5">
        <v>2286.6529999999998</v>
      </c>
      <c r="C8" s="1">
        <v>170.636</v>
      </c>
      <c r="D8" s="1">
        <v>290.80200000000002</v>
      </c>
      <c r="E8" s="1">
        <v>612.83699999999999</v>
      </c>
      <c r="F8" s="5">
        <v>1197.1489999999999</v>
      </c>
      <c r="G8" s="11"/>
      <c r="H8" s="8" t="s">
        <v>6</v>
      </c>
      <c r="I8">
        <f t="shared" si="1"/>
        <v>2271.424</v>
      </c>
      <c r="J8">
        <f>C8/$I$8</f>
        <v>7.5122918486376825E-2</v>
      </c>
      <c r="K8">
        <f t="shared" ref="K8:M8" si="11">D8/$I$8</f>
        <v>0.12802629539883351</v>
      </c>
      <c r="L8">
        <f t="shared" si="11"/>
        <v>0.26980299582992873</v>
      </c>
      <c r="M8">
        <f t="shared" si="11"/>
        <v>0.52704779028486093</v>
      </c>
      <c r="Q8" t="s">
        <v>5</v>
      </c>
      <c r="R8">
        <f t="shared" si="3"/>
        <v>162.84074940163418</v>
      </c>
      <c r="S8">
        <f t="shared" si="4"/>
        <v>263.85387353248393</v>
      </c>
      <c r="T8">
        <f t="shared" si="5"/>
        <v>572.38920493885882</v>
      </c>
      <c r="U8">
        <f t="shared" si="6"/>
        <v>1157.2361721270231</v>
      </c>
    </row>
    <row r="9" spans="1:21" ht="15" thickBot="1" x14ac:dyDescent="0.4">
      <c r="A9" s="8" t="s">
        <v>7</v>
      </c>
      <c r="B9" s="4">
        <v>2215.8989999999999</v>
      </c>
      <c r="C9" s="2">
        <v>150.39500000000001</v>
      </c>
      <c r="D9" s="2">
        <v>296.197</v>
      </c>
      <c r="E9" s="2">
        <v>610.63499999999999</v>
      </c>
      <c r="F9" s="4">
        <v>1140.595</v>
      </c>
      <c r="G9" s="12"/>
      <c r="H9" s="8" t="s">
        <v>7</v>
      </c>
      <c r="I9">
        <f t="shared" si="1"/>
        <v>2197.8220000000001</v>
      </c>
      <c r="J9">
        <f>C9/$I$9</f>
        <v>6.8429108453732831E-2</v>
      </c>
      <c r="K9">
        <f t="shared" ref="K9:M9" si="12">D9/$I$9</f>
        <v>0.13476842073652917</v>
      </c>
      <c r="L9">
        <f t="shared" si="12"/>
        <v>0.27783642169384054</v>
      </c>
      <c r="M9">
        <f t="shared" si="12"/>
        <v>0.5189660491158975</v>
      </c>
      <c r="Q9" t="s">
        <v>6</v>
      </c>
      <c r="R9">
        <f t="shared" si="3"/>
        <v>164.75808236595191</v>
      </c>
      <c r="S9">
        <f t="shared" si="4"/>
        <v>280.78471054281363</v>
      </c>
      <c r="T9">
        <f t="shared" si="5"/>
        <v>591.72653439428302</v>
      </c>
      <c r="U9">
        <f t="shared" si="6"/>
        <v>1155.9106726969512</v>
      </c>
    </row>
    <row r="10" spans="1:21" ht="15" thickBot="1" x14ac:dyDescent="0.4">
      <c r="A10" s="8" t="s">
        <v>8</v>
      </c>
      <c r="B10" s="5">
        <v>1998.7360000000001</v>
      </c>
      <c r="C10" s="1">
        <v>123.52500000000001</v>
      </c>
      <c r="D10" s="1">
        <v>285.32</v>
      </c>
      <c r="E10" s="1">
        <v>572.58900000000006</v>
      </c>
      <c r="F10" s="5">
        <v>996.09900000000005</v>
      </c>
      <c r="G10" s="11"/>
      <c r="H10" s="8" t="s">
        <v>8</v>
      </c>
      <c r="I10">
        <f t="shared" si="1"/>
        <v>1977.5330000000001</v>
      </c>
      <c r="J10">
        <f>C10/$I$10</f>
        <v>6.2464191495160887E-2</v>
      </c>
      <c r="K10">
        <f t="shared" ref="K10:M10" si="13">D10/$I$10</f>
        <v>0.1442807781210225</v>
      </c>
      <c r="L10">
        <f t="shared" si="13"/>
        <v>0.28954712765855234</v>
      </c>
      <c r="M10">
        <f t="shared" si="13"/>
        <v>0.50370790272526422</v>
      </c>
      <c r="Q10" t="s">
        <v>7</v>
      </c>
      <c r="R10">
        <f t="shared" si="3"/>
        <v>145.92952166963477</v>
      </c>
      <c r="S10">
        <f t="shared" si="4"/>
        <v>287.40241716799636</v>
      </c>
      <c r="T10">
        <f t="shared" si="5"/>
        <v>592.50422862952507</v>
      </c>
      <c r="U10">
        <f t="shared" si="6"/>
        <v>1106.7288325328441</v>
      </c>
    </row>
    <row r="11" spans="1:21" ht="15" thickBot="1" x14ac:dyDescent="0.4">
      <c r="A11" s="8" t="s">
        <v>9</v>
      </c>
      <c r="B11" s="6">
        <v>1734.06</v>
      </c>
      <c r="C11" s="7">
        <v>92.129000000000005</v>
      </c>
      <c r="D11" s="7">
        <v>268.33699999999999</v>
      </c>
      <c r="E11" s="7">
        <v>523.74699999999996</v>
      </c>
      <c r="F11" s="6">
        <v>825.40899999999999</v>
      </c>
      <c r="G11" s="12"/>
      <c r="H11" s="8" t="s">
        <v>9</v>
      </c>
      <c r="I11">
        <f t="shared" si="1"/>
        <v>1709.6219999999998</v>
      </c>
      <c r="J11">
        <f>C11/$I$11</f>
        <v>5.3888520386377814E-2</v>
      </c>
      <c r="K11">
        <f t="shared" ref="K11:M11" si="14">D11/$I$11</f>
        <v>0.15695691796198225</v>
      </c>
      <c r="L11">
        <f t="shared" si="14"/>
        <v>0.30635251535134667</v>
      </c>
      <c r="M11">
        <f t="shared" si="14"/>
        <v>0.48280204630029333</v>
      </c>
      <c r="Q11" t="s">
        <v>8</v>
      </c>
      <c r="R11">
        <f t="shared" si="3"/>
        <v>120.3170889815745</v>
      </c>
      <c r="S11">
        <f t="shared" si="4"/>
        <v>277.91031635881671</v>
      </c>
      <c r="T11">
        <f t="shared" si="5"/>
        <v>557.71901771196735</v>
      </c>
      <c r="U11">
        <f t="shared" si="6"/>
        <v>970.23057694764123</v>
      </c>
    </row>
    <row r="12" spans="1:21" ht="15" thickBot="1" x14ac:dyDescent="0.4">
      <c r="K12" s="7"/>
      <c r="Q12" t="s">
        <v>9</v>
      </c>
      <c r="R12">
        <f t="shared" si="3"/>
        <v>89.559379793895971</v>
      </c>
      <c r="S12">
        <f t="shared" si="4"/>
        <v>260.85266632390085</v>
      </c>
      <c r="T12">
        <f t="shared" si="5"/>
        <v>509.1388866579864</v>
      </c>
      <c r="U12">
        <f t="shared" si="6"/>
        <v>802.38706722421693</v>
      </c>
    </row>
    <row r="13" spans="1:21" x14ac:dyDescent="0.35">
      <c r="B13" s="9" t="s">
        <v>15</v>
      </c>
    </row>
    <row r="14" spans="1:21" ht="15" thickBot="1" x14ac:dyDescent="0.4">
      <c r="A14" s="10" t="s">
        <v>14</v>
      </c>
      <c r="B14" s="10" t="s">
        <v>12</v>
      </c>
      <c r="C14" t="s">
        <v>13</v>
      </c>
      <c r="G14" s="9"/>
    </row>
    <row r="15" spans="1:21" ht="15" thickBot="1" x14ac:dyDescent="0.4">
      <c r="A15" t="s">
        <v>0</v>
      </c>
      <c r="B15" s="3">
        <v>99.266000000000005</v>
      </c>
      <c r="C15">
        <v>56.38937</v>
      </c>
    </row>
    <row r="16" spans="1:21" ht="15" thickBot="1" x14ac:dyDescent="0.4">
      <c r="A16" t="s">
        <v>1</v>
      </c>
      <c r="B16" s="4">
        <v>954.02</v>
      </c>
      <c r="C16">
        <v>855.76819999999998</v>
      </c>
    </row>
    <row r="17" spans="1:9" ht="15" thickBot="1" x14ac:dyDescent="0.4">
      <c r="A17" t="s">
        <v>2</v>
      </c>
      <c r="B17" s="5">
        <v>1319.318</v>
      </c>
      <c r="C17">
        <v>1196.992</v>
      </c>
      <c r="H17" t="s">
        <v>16</v>
      </c>
      <c r="I17" t="s">
        <v>20</v>
      </c>
    </row>
    <row r="18" spans="1:9" ht="15" thickBot="1" x14ac:dyDescent="0.4">
      <c r="A18" t="s">
        <v>3</v>
      </c>
      <c r="B18" s="4">
        <v>1544.126</v>
      </c>
      <c r="C18">
        <v>1395.9659999999999</v>
      </c>
      <c r="G18" t="s">
        <v>0</v>
      </c>
      <c r="H18">
        <v>5.9473728046693246</v>
      </c>
      <c r="I18" s="1">
        <v>10.291</v>
      </c>
    </row>
    <row r="19" spans="1:9" ht="15" thickBot="1" x14ac:dyDescent="0.4">
      <c r="A19" t="s">
        <v>4</v>
      </c>
      <c r="B19" s="5">
        <v>2160.373</v>
      </c>
      <c r="C19">
        <v>2033.605</v>
      </c>
      <c r="G19" t="s">
        <v>1</v>
      </c>
      <c r="H19">
        <v>104.09646430209801</v>
      </c>
      <c r="I19" s="2">
        <v>115.61</v>
      </c>
    </row>
    <row r="20" spans="1:9" ht="15" thickBot="1" x14ac:dyDescent="0.4">
      <c r="A20" t="s">
        <v>5</v>
      </c>
      <c r="B20" s="4">
        <v>2266.2150000000001</v>
      </c>
      <c r="C20">
        <v>2156.3200000000002</v>
      </c>
      <c r="G20" t="s">
        <v>2</v>
      </c>
      <c r="H20">
        <v>103.49694819988689</v>
      </c>
      <c r="I20" s="1">
        <v>113.59</v>
      </c>
    </row>
    <row r="21" spans="1:9" ht="15" thickBot="1" x14ac:dyDescent="0.4">
      <c r="A21" t="s">
        <v>6</v>
      </c>
      <c r="B21" s="5">
        <v>2286.6529999999998</v>
      </c>
      <c r="C21">
        <v>2193.1799999999998</v>
      </c>
      <c r="G21" t="s">
        <v>3</v>
      </c>
      <c r="H21">
        <v>58.312254219471754</v>
      </c>
      <c r="I21" s="2">
        <v>64.177999999999997</v>
      </c>
    </row>
    <row r="22" spans="1:9" ht="15" thickBot="1" x14ac:dyDescent="0.4">
      <c r="A22" t="s">
        <v>7</v>
      </c>
      <c r="B22" s="4">
        <v>2215.8989999999999</v>
      </c>
      <c r="C22">
        <v>2132.5650000000001</v>
      </c>
      <c r="G22" t="s">
        <v>4</v>
      </c>
      <c r="H22">
        <v>158.37944116142475</v>
      </c>
      <c r="I22" s="1">
        <v>167.46700000000001</v>
      </c>
    </row>
    <row r="23" spans="1:9" ht="15" thickBot="1" x14ac:dyDescent="0.4">
      <c r="A23" t="s">
        <v>8</v>
      </c>
      <c r="B23" s="5">
        <v>1998.7360000000001</v>
      </c>
      <c r="C23">
        <v>1926.1769999999999</v>
      </c>
      <c r="G23" t="s">
        <v>5</v>
      </c>
      <c r="H23">
        <v>162.84074940163418</v>
      </c>
      <c r="I23" s="2">
        <v>170.19</v>
      </c>
    </row>
    <row r="24" spans="1:9" ht="15" thickBot="1" x14ac:dyDescent="0.4">
      <c r="A24" t="s">
        <v>9</v>
      </c>
      <c r="B24" s="6">
        <v>1734.06</v>
      </c>
      <c r="C24">
        <v>1661.9380000000001</v>
      </c>
      <c r="G24" t="s">
        <v>6</v>
      </c>
      <c r="H24">
        <v>164.75808236595191</v>
      </c>
      <c r="I24" s="1">
        <v>170.636</v>
      </c>
    </row>
    <row r="25" spans="1:9" ht="15" thickBot="1" x14ac:dyDescent="0.4">
      <c r="G25" t="s">
        <v>7</v>
      </c>
      <c r="H25">
        <v>145.92952166963477</v>
      </c>
      <c r="I25" s="2">
        <v>150.39500000000001</v>
      </c>
    </row>
    <row r="26" spans="1:9" ht="15" thickBot="1" x14ac:dyDescent="0.4">
      <c r="G26" t="s">
        <v>8</v>
      </c>
      <c r="H26">
        <v>120.3170889815745</v>
      </c>
      <c r="I26" s="1">
        <v>123.52500000000001</v>
      </c>
    </row>
    <row r="27" spans="1:9" ht="15" thickBot="1" x14ac:dyDescent="0.4">
      <c r="G27" t="s">
        <v>9</v>
      </c>
      <c r="H27">
        <v>89.559379793895971</v>
      </c>
      <c r="I27" s="7">
        <v>92.129000000000005</v>
      </c>
    </row>
    <row r="30" spans="1:9" ht="15" thickBot="1" x14ac:dyDescent="0.4">
      <c r="H30" t="s">
        <v>17</v>
      </c>
      <c r="I30" t="s">
        <v>21</v>
      </c>
    </row>
    <row r="31" spans="1:9" ht="15" thickBot="1" x14ac:dyDescent="0.4">
      <c r="G31" t="s">
        <v>0</v>
      </c>
      <c r="H31">
        <v>9.6177415426398678</v>
      </c>
      <c r="I31" s="1">
        <v>16.641999999999999</v>
      </c>
    </row>
    <row r="32" spans="1:9" ht="15" thickBot="1" x14ac:dyDescent="0.4">
      <c r="G32" t="s">
        <v>1</v>
      </c>
      <c r="H32">
        <v>142.0424663355148</v>
      </c>
      <c r="I32" s="2">
        <v>157.75299999999999</v>
      </c>
    </row>
    <row r="33" spans="7:9" ht="15" thickBot="1" x14ac:dyDescent="0.4">
      <c r="G33" t="s">
        <v>2</v>
      </c>
      <c r="H33">
        <v>159.4512671179541</v>
      </c>
      <c r="I33" s="1">
        <v>175.001</v>
      </c>
    </row>
    <row r="34" spans="7:9" ht="15" thickBot="1" x14ac:dyDescent="0.4">
      <c r="G34" t="s">
        <v>3</v>
      </c>
      <c r="H34">
        <v>149.61311846023369</v>
      </c>
      <c r="I34" s="2">
        <v>164.66300000000001</v>
      </c>
    </row>
    <row r="35" spans="7:9" ht="15" thickBot="1" x14ac:dyDescent="0.4">
      <c r="G35" t="s">
        <v>4</v>
      </c>
      <c r="H35">
        <v>260.40535738667808</v>
      </c>
      <c r="I35" s="1">
        <v>275.34699999999998</v>
      </c>
    </row>
    <row r="36" spans="7:9" ht="15" thickBot="1" x14ac:dyDescent="0.4">
      <c r="G36" t="s">
        <v>5</v>
      </c>
      <c r="H36">
        <v>263.85387353248393</v>
      </c>
      <c r="I36" s="2">
        <v>275.762</v>
      </c>
    </row>
    <row r="37" spans="7:9" ht="15" thickBot="1" x14ac:dyDescent="0.4">
      <c r="G37" t="s">
        <v>6</v>
      </c>
      <c r="H37">
        <v>280.78471054281363</v>
      </c>
      <c r="I37" s="1">
        <v>290.80200000000002</v>
      </c>
    </row>
    <row r="38" spans="7:9" ht="15" thickBot="1" x14ac:dyDescent="0.4">
      <c r="G38" t="s">
        <v>7</v>
      </c>
      <c r="H38">
        <v>287.40241716799636</v>
      </c>
      <c r="I38" s="2">
        <v>296.197</v>
      </c>
    </row>
    <row r="39" spans="7:9" ht="15" thickBot="1" x14ac:dyDescent="0.4">
      <c r="G39" t="s">
        <v>8</v>
      </c>
      <c r="H39">
        <v>277.91031635881671</v>
      </c>
      <c r="I39" s="1">
        <v>285.32</v>
      </c>
    </row>
    <row r="40" spans="7:9" ht="15" thickBot="1" x14ac:dyDescent="0.4">
      <c r="G40" t="s">
        <v>9</v>
      </c>
      <c r="H40">
        <v>260.85266632390085</v>
      </c>
      <c r="I40" s="7">
        <v>268.33699999999999</v>
      </c>
    </row>
    <row r="43" spans="7:9" ht="15" thickBot="1" x14ac:dyDescent="0.4">
      <c r="H43" t="s">
        <v>18</v>
      </c>
      <c r="I43" t="s">
        <v>22</v>
      </c>
    </row>
    <row r="44" spans="7:9" ht="15" thickBot="1" x14ac:dyDescent="0.4">
      <c r="G44" t="s">
        <v>0</v>
      </c>
      <c r="H44">
        <v>14.546241715433572</v>
      </c>
      <c r="I44" s="1">
        <v>25.17</v>
      </c>
    </row>
    <row r="45" spans="7:9" ht="15" thickBot="1" x14ac:dyDescent="0.4">
      <c r="G45" t="s">
        <v>1</v>
      </c>
      <c r="H45">
        <v>247.77857825887503</v>
      </c>
      <c r="I45" s="2">
        <v>275.18400000000003</v>
      </c>
    </row>
    <row r="46" spans="7:9" ht="15" thickBot="1" x14ac:dyDescent="0.4">
      <c r="G46" t="s">
        <v>2</v>
      </c>
      <c r="H46">
        <v>336.11952810143384</v>
      </c>
      <c r="I46" s="1">
        <v>368.89800000000002</v>
      </c>
    </row>
    <row r="47" spans="7:9" ht="15" thickBot="1" x14ac:dyDescent="0.4">
      <c r="G47" t="s">
        <v>3</v>
      </c>
      <c r="H47">
        <v>396.49207278625391</v>
      </c>
      <c r="I47" s="2">
        <v>436.37599999999998</v>
      </c>
    </row>
    <row r="48" spans="7:9" ht="15" thickBot="1" x14ac:dyDescent="0.4">
      <c r="G48" t="s">
        <v>4</v>
      </c>
      <c r="H48">
        <v>551.71545050202531</v>
      </c>
      <c r="I48" s="1">
        <v>583.37199999999996</v>
      </c>
    </row>
    <row r="49" spans="7:9" ht="15" thickBot="1" x14ac:dyDescent="0.4">
      <c r="G49" t="s">
        <v>5</v>
      </c>
      <c r="H49">
        <v>572.38920493885882</v>
      </c>
      <c r="I49" s="2">
        <v>598.22199999999998</v>
      </c>
    </row>
    <row r="50" spans="7:9" ht="15" thickBot="1" x14ac:dyDescent="0.4">
      <c r="G50" t="s">
        <v>6</v>
      </c>
      <c r="H50">
        <v>591.72653439428302</v>
      </c>
      <c r="I50" s="1">
        <v>612.83699999999999</v>
      </c>
    </row>
    <row r="51" spans="7:9" ht="15" thickBot="1" x14ac:dyDescent="0.4">
      <c r="G51" t="s">
        <v>7</v>
      </c>
      <c r="H51">
        <v>592.50422862952507</v>
      </c>
      <c r="I51" s="2">
        <v>610.63499999999999</v>
      </c>
    </row>
    <row r="52" spans="7:9" ht="15" thickBot="1" x14ac:dyDescent="0.4">
      <c r="G52" t="s">
        <v>8</v>
      </c>
      <c r="H52">
        <v>557.71901771196735</v>
      </c>
      <c r="I52" s="1">
        <v>572.58900000000006</v>
      </c>
    </row>
    <row r="53" spans="7:9" ht="15" thickBot="1" x14ac:dyDescent="0.4">
      <c r="G53" t="s">
        <v>9</v>
      </c>
      <c r="H53">
        <v>509.1388866579864</v>
      </c>
      <c r="I53" s="7">
        <v>523.74699999999996</v>
      </c>
    </row>
    <row r="56" spans="7:9" ht="15" thickBot="1" x14ac:dyDescent="0.4">
      <c r="H56" t="s">
        <v>19</v>
      </c>
      <c r="I56" t="s">
        <v>23</v>
      </c>
    </row>
    <row r="57" spans="7:9" ht="15" thickBot="1" x14ac:dyDescent="0.4">
      <c r="G57" t="s">
        <v>0</v>
      </c>
      <c r="H57">
        <v>26.278013937257231</v>
      </c>
      <c r="I57" s="5">
        <v>45.47</v>
      </c>
    </row>
    <row r="58" spans="7:9" ht="15" thickBot="1" x14ac:dyDescent="0.4">
      <c r="G58" t="s">
        <v>1</v>
      </c>
      <c r="H58">
        <v>361.85069110351208</v>
      </c>
      <c r="I58" s="4">
        <v>401.87299999999999</v>
      </c>
    </row>
    <row r="59" spans="7:9" ht="15" thickBot="1" x14ac:dyDescent="0.4">
      <c r="G59" t="s">
        <v>2</v>
      </c>
      <c r="H59">
        <v>597.92425658072523</v>
      </c>
      <c r="I59" s="5">
        <v>656.23400000000004</v>
      </c>
    </row>
    <row r="60" spans="7:9" ht="15" thickBot="1" x14ac:dyDescent="0.4">
      <c r="G60" t="s">
        <v>3</v>
      </c>
      <c r="H60">
        <v>791.54855453404048</v>
      </c>
      <c r="I60" s="4">
        <v>871.17200000000003</v>
      </c>
    </row>
    <row r="61" spans="7:9" ht="15" thickBot="1" x14ac:dyDescent="0.4">
      <c r="G61" t="s">
        <v>4</v>
      </c>
      <c r="H61">
        <v>1063.1047509498719</v>
      </c>
      <c r="I61" s="5">
        <v>1124.104</v>
      </c>
    </row>
    <row r="62" spans="7:9" ht="15" thickBot="1" x14ac:dyDescent="0.4">
      <c r="G62" t="s">
        <v>5</v>
      </c>
      <c r="H62">
        <v>1157.2361721270231</v>
      </c>
      <c r="I62" s="4">
        <v>1209.4639999999999</v>
      </c>
    </row>
    <row r="63" spans="7:9" ht="15" thickBot="1" x14ac:dyDescent="0.4">
      <c r="G63" t="s">
        <v>6</v>
      </c>
      <c r="H63">
        <v>1155.9106726969512</v>
      </c>
      <c r="I63" s="5">
        <v>1197.1489999999999</v>
      </c>
    </row>
    <row r="64" spans="7:9" ht="15" thickBot="1" x14ac:dyDescent="0.4">
      <c r="G64" t="s">
        <v>7</v>
      </c>
      <c r="H64">
        <v>1106.7288325328441</v>
      </c>
      <c r="I64" s="4">
        <v>1140.595</v>
      </c>
    </row>
    <row r="65" spans="7:9" ht="15" thickBot="1" x14ac:dyDescent="0.4">
      <c r="G65" t="s">
        <v>8</v>
      </c>
      <c r="H65">
        <v>970.23057694764123</v>
      </c>
      <c r="I65" s="5">
        <v>996.09900000000005</v>
      </c>
    </row>
    <row r="66" spans="7:9" ht="15" thickBot="1" x14ac:dyDescent="0.4">
      <c r="G66" t="s">
        <v>9</v>
      </c>
      <c r="H66">
        <v>802.38706722421693</v>
      </c>
      <c r="I66" s="6">
        <v>825.40899999999999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time_varying_shares</vt:lpstr>
      <vt:lpstr>scratch_time_varying_shares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Aguilar</dc:creator>
  <cp:lastModifiedBy>Octavio Aguilar</cp:lastModifiedBy>
  <dcterms:created xsi:type="dcterms:W3CDTF">2025-01-12T12:02:37Z</dcterms:created>
  <dcterms:modified xsi:type="dcterms:W3CDTF">2025-01-21T15:37:13Z</dcterms:modified>
</cp:coreProperties>
</file>