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9" i="2"/>
  <c r="E39"/>
  <c r="D39"/>
  <c r="K57" i="1"/>
  <c r="K60" s="1"/>
  <c r="I57"/>
  <c r="E26"/>
  <c r="G53"/>
  <c r="I47" i="2"/>
  <c r="I46"/>
  <c r="I45"/>
  <c r="H46"/>
  <c r="H45"/>
  <c r="H44"/>
  <c r="H43"/>
  <c r="J11"/>
  <c r="H11"/>
  <c r="F11"/>
  <c r="D11"/>
  <c r="D17"/>
  <c r="F17"/>
  <c r="H17"/>
  <c r="J17"/>
  <c r="G37"/>
  <c r="G36"/>
  <c r="G35"/>
  <c r="G34"/>
  <c r="G33"/>
  <c r="G32"/>
  <c r="G31"/>
  <c r="G30"/>
  <c r="I26"/>
  <c r="G26"/>
  <c r="I24"/>
  <c r="G24"/>
  <c r="I19"/>
  <c r="G19"/>
  <c r="G46" i="1"/>
  <c r="F46"/>
  <c r="F45"/>
  <c r="G45" s="1"/>
  <c r="G44"/>
  <c r="F44"/>
  <c r="F43"/>
  <c r="G43" s="1"/>
  <c r="G41"/>
  <c r="F41"/>
  <c r="F40"/>
  <c r="G40" s="1"/>
  <c r="F39"/>
  <c r="G39" s="1"/>
  <c r="F38"/>
  <c r="G38" s="1"/>
  <c r="F56"/>
  <c r="F54"/>
  <c r="H56"/>
  <c r="I56" s="1"/>
  <c r="I55"/>
  <c r="H54"/>
  <c r="I54" s="1"/>
  <c r="I53"/>
  <c r="H51"/>
  <c r="I51" s="1"/>
  <c r="H50"/>
  <c r="I50" s="1"/>
  <c r="H49"/>
  <c r="I49" s="1"/>
  <c r="H48"/>
  <c r="I48" s="1"/>
  <c r="F55"/>
  <c r="G55" s="1"/>
  <c r="F53"/>
  <c r="F51"/>
  <c r="G51" s="1"/>
  <c r="F50"/>
  <c r="G50" s="1"/>
  <c r="F49"/>
  <c r="G49" s="1"/>
  <c r="F48"/>
  <c r="G48" s="1"/>
  <c r="H35"/>
  <c r="H32"/>
  <c r="I32" s="1"/>
  <c r="H31"/>
  <c r="I31" s="1"/>
  <c r="H30"/>
  <c r="I30" s="1"/>
  <c r="H29"/>
  <c r="I29" s="1"/>
  <c r="F32"/>
  <c r="G32" s="1"/>
  <c r="F31"/>
  <c r="G31" s="1"/>
  <c r="K31" s="1"/>
  <c r="F30"/>
  <c r="G30" s="1"/>
  <c r="F29"/>
  <c r="G29" s="1"/>
  <c r="F21"/>
  <c r="G21" s="1"/>
  <c r="F11"/>
  <c r="G11" s="1"/>
  <c r="F19"/>
  <c r="G19" s="1"/>
  <c r="F18"/>
  <c r="G18" s="1"/>
  <c r="F17"/>
  <c r="G17" s="1"/>
  <c r="F16"/>
  <c r="G16" s="1"/>
  <c r="F14"/>
  <c r="G14" s="1"/>
  <c r="F13"/>
  <c r="G13" s="1"/>
  <c r="F12"/>
  <c r="G12" s="1"/>
  <c r="F8"/>
  <c r="G8" s="1"/>
  <c r="F9"/>
  <c r="G9" s="1"/>
  <c r="F7"/>
  <c r="G7" s="1"/>
  <c r="F6"/>
  <c r="G6" s="1"/>
  <c r="G52" l="1"/>
  <c r="K52" s="1"/>
  <c r="I52"/>
  <c r="K30"/>
  <c r="G47"/>
  <c r="G42"/>
  <c r="G57"/>
  <c r="K29"/>
  <c r="K32"/>
  <c r="G15"/>
  <c r="G20"/>
  <c r="G10"/>
  <c r="F23"/>
  <c r="G23" s="1"/>
  <c r="K33" l="1"/>
  <c r="G25"/>
</calcChain>
</file>

<file path=xl/sharedStrings.xml><?xml version="1.0" encoding="utf-8"?>
<sst xmlns="http://schemas.openxmlformats.org/spreadsheetml/2006/main" count="104" uniqueCount="66">
  <si>
    <t>Data for Questions</t>
  </si>
  <si>
    <t>Bankatlal's Work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</si>
  <si>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</si>
  <si>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</si>
  <si>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</si>
  <si>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</si>
  <si>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</si>
  <si>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</si>
  <si>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</si>
  <si>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</si>
  <si>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</si>
  <si>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</si>
  <si>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</si>
  <si>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</si>
  <si>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</si>
  <si>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</si>
  <si>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</si>
  <si>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</si>
  <si>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Rest (Hours per day)</t>
  </si>
  <si>
    <t>Work (Hours per day)</t>
  </si>
  <si>
    <t>Total Work (6 Days)</t>
  </si>
  <si>
    <t>Month 1</t>
  </si>
  <si>
    <t>Month 2</t>
  </si>
  <si>
    <t>Month 3</t>
  </si>
  <si>
    <t>Month 4</t>
  </si>
  <si>
    <t>Earnings Per Week</t>
  </si>
  <si>
    <t>1920 Minimum</t>
  </si>
  <si>
    <t>Total of 4 Months</t>
  </si>
  <si>
    <t>Total Rest</t>
  </si>
  <si>
    <t>Deductions</t>
  </si>
  <si>
    <t xml:space="preserve">Change in Salary </t>
  </si>
  <si>
    <t>Earnings for 16 Weeks / 4 Months</t>
  </si>
  <si>
    <t>New</t>
  </si>
  <si>
    <t>1 to 4</t>
  </si>
  <si>
    <t>5 to 9</t>
  </si>
  <si>
    <t xml:space="preserve">Period </t>
  </si>
  <si>
    <t>Product</t>
  </si>
  <si>
    <t>Chennai</t>
  </si>
  <si>
    <t>HD</t>
  </si>
  <si>
    <t>CO</t>
  </si>
  <si>
    <t>BN</t>
  </si>
  <si>
    <t>MT</t>
  </si>
  <si>
    <t>Mkt Share</t>
  </si>
  <si>
    <t>Mumbai</t>
  </si>
  <si>
    <t>Kolkata</t>
  </si>
  <si>
    <t xml:space="preserve">Delhi </t>
  </si>
  <si>
    <t>Year 1990 - 91</t>
  </si>
  <si>
    <t>Year 1991 - 92</t>
  </si>
  <si>
    <t>Interest (Lakhs)</t>
  </si>
  <si>
    <t>Retained Profit (Lakhs)</t>
  </si>
  <si>
    <t xml:space="preserve">Dividend </t>
  </si>
  <si>
    <t>Total Interest = 103</t>
  </si>
  <si>
    <t>103 is 20%</t>
  </si>
  <si>
    <t>100% = 515</t>
  </si>
  <si>
    <t>Imports</t>
  </si>
  <si>
    <t>Exports</t>
  </si>
  <si>
    <t>Defiicit = Imports - Exports</t>
  </si>
  <si>
    <t>Last 3 years</t>
  </si>
  <si>
    <t>Less than Succeding</t>
  </si>
  <si>
    <t>Journals</t>
  </si>
  <si>
    <t>Magazines</t>
  </si>
  <si>
    <t>Books</t>
  </si>
  <si>
    <t>Total</t>
  </si>
  <si>
    <t>Growth</t>
  </si>
  <si>
    <t>c</t>
  </si>
  <si>
    <t>ffc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</si>
</sst>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opLeftCell="A12" workbookViewId="0">
      <selection activeCell="E35" sqref="E35"/>
    </sheetView>
  </sheetViews>
  <sheetFormatPr defaultRowHeight="15"/>
  <cols>
    <col min="2" max="2" width="10" bestFit="1" customWidth="1"/>
    <col min="3" max="3" width="19.140625" bestFit="1" customWidth="1"/>
    <col min="4" max="5" width="20" bestFit="1" customWidth="1"/>
    <col min="6" max="6" width="18.28515625" style="3" bestFit="1" customWidth="1"/>
    <col min="7" max="7" width="23.7109375" style="3" bestFit="1" customWidth="1"/>
    <col min="8" max="8" width="9.140625" style="3"/>
    <col min="9" max="9" width="10.42578125" style="3" bestFit="1" customWidth="1"/>
    <col min="10" max="10" width="9.140625" style="3"/>
    <col min="11" max="11" width="10.42578125" style="3" bestFit="1" customWidth="1"/>
    <col min="12" max="16384" width="9.140625" style="3"/>
  </cols>
  <sheetData>
    <row r="1" spans="2:10" customFormat="1"/>
    <row r="2" spans="2:10" customFormat="1">
      <c r="E2" s="1" t="s">
        <v>0</v>
      </c>
      <c r="F2" s="1" t="s">
        <v>33</v>
      </c>
    </row>
    <row r="3" spans="2:10" customFormat="1"/>
    <row r="4" spans="2:10" customFormat="1">
      <c r="C4" s="1" t="s">
        <v>1</v>
      </c>
    </row>
    <row r="5" spans="2:10" customFormat="1">
      <c r="D5" t="s">
        <v>18</v>
      </c>
      <c r="E5" t="s">
        <v>19</v>
      </c>
      <c r="F5" t="s">
        <v>20</v>
      </c>
      <c r="G5" t="s">
        <v>25</v>
      </c>
      <c r="I5" s="1"/>
      <c r="J5" s="1"/>
    </row>
    <row r="6" spans="2:10" customFormat="1">
      <c r="B6" t="s">
        <v>21</v>
      </c>
      <c r="C6" t="s">
        <v>2</v>
      </c>
      <c r="D6">
        <v>2</v>
      </c>
      <c r="E6">
        <v>5</v>
      </c>
      <c r="F6">
        <f>E6*6</f>
        <v>30</v>
      </c>
      <c r="G6">
        <f>F6*20</f>
        <v>600</v>
      </c>
      <c r="I6" s="1"/>
      <c r="J6" s="1"/>
    </row>
    <row r="7" spans="2:10" customFormat="1">
      <c r="C7" t="s">
        <v>3</v>
      </c>
      <c r="D7">
        <v>5</v>
      </c>
      <c r="E7">
        <v>2</v>
      </c>
      <c r="F7">
        <f>E7*6</f>
        <v>12</v>
      </c>
      <c r="G7">
        <f>F7*20/2</f>
        <v>120</v>
      </c>
      <c r="I7" s="1"/>
      <c r="J7" s="1"/>
    </row>
    <row r="8" spans="2:10" customFormat="1">
      <c r="C8" t="s">
        <v>4</v>
      </c>
      <c r="D8">
        <v>2</v>
      </c>
      <c r="E8">
        <v>5</v>
      </c>
      <c r="F8">
        <f>E8*6</f>
        <v>30</v>
      </c>
      <c r="G8">
        <f>F8*20</f>
        <v>600</v>
      </c>
      <c r="I8" s="1"/>
      <c r="J8" s="1"/>
    </row>
    <row r="9" spans="2:10" customFormat="1">
      <c r="C9" t="s">
        <v>5</v>
      </c>
      <c r="D9">
        <v>5</v>
      </c>
      <c r="E9">
        <v>2</v>
      </c>
      <c r="F9">
        <f>E9*6</f>
        <v>12</v>
      </c>
      <c r="G9">
        <f>F9*20/2</f>
        <v>120</v>
      </c>
      <c r="J9" s="1"/>
    </row>
    <row r="10" spans="2:10" customFormat="1">
      <c r="F10" s="1"/>
      <c r="G10" s="1">
        <f>SUM(G6:G9)</f>
        <v>1440</v>
      </c>
    </row>
    <row r="11" spans="2:10" customFormat="1">
      <c r="B11" t="s">
        <v>22</v>
      </c>
      <c r="C11" t="s">
        <v>6</v>
      </c>
      <c r="D11">
        <v>3</v>
      </c>
      <c r="E11">
        <v>7</v>
      </c>
      <c r="F11">
        <f>E11*6</f>
        <v>42</v>
      </c>
      <c r="G11">
        <f>F11*20</f>
        <v>840</v>
      </c>
    </row>
    <row r="12" spans="2:10" customFormat="1">
      <c r="C12" t="s">
        <v>7</v>
      </c>
      <c r="D12">
        <v>7</v>
      </c>
      <c r="E12">
        <v>3</v>
      </c>
      <c r="F12">
        <f>E12*6</f>
        <v>18</v>
      </c>
      <c r="G12">
        <f>F12*20/2</f>
        <v>180</v>
      </c>
    </row>
    <row r="13" spans="2:10" customFormat="1">
      <c r="C13" t="s">
        <v>8</v>
      </c>
      <c r="D13">
        <v>3</v>
      </c>
      <c r="E13">
        <v>7</v>
      </c>
      <c r="F13">
        <f>E13*6</f>
        <v>42</v>
      </c>
      <c r="G13">
        <f>F13*20</f>
        <v>840</v>
      </c>
    </row>
    <row r="14" spans="2:10" customFormat="1">
      <c r="C14" t="s">
        <v>9</v>
      </c>
      <c r="D14">
        <v>7</v>
      </c>
      <c r="E14">
        <v>3</v>
      </c>
      <c r="F14">
        <f>E14*6</f>
        <v>18</v>
      </c>
      <c r="G14">
        <f>F14*20/2</f>
        <v>180</v>
      </c>
    </row>
    <row r="15" spans="2:10" customFormat="1">
      <c r="G15" s="1">
        <f>SUM(G11:G14)</f>
        <v>2040</v>
      </c>
    </row>
    <row r="16" spans="2:10" customFormat="1">
      <c r="B16" t="s">
        <v>23</v>
      </c>
      <c r="C16" t="s">
        <v>10</v>
      </c>
      <c r="D16">
        <v>4</v>
      </c>
      <c r="E16">
        <v>6</v>
      </c>
      <c r="F16">
        <f>E16*6</f>
        <v>36</v>
      </c>
      <c r="G16">
        <f>F16*20</f>
        <v>720</v>
      </c>
    </row>
    <row r="17" spans="1:11" customFormat="1">
      <c r="C17" t="s">
        <v>11</v>
      </c>
      <c r="D17">
        <v>6</v>
      </c>
      <c r="E17">
        <v>4</v>
      </c>
      <c r="F17">
        <f>E17*6</f>
        <v>24</v>
      </c>
      <c r="G17">
        <f>F17*20/2</f>
        <v>240</v>
      </c>
    </row>
    <row r="18" spans="1:11" customFormat="1">
      <c r="C18" t="s">
        <v>12</v>
      </c>
      <c r="D18">
        <v>4</v>
      </c>
      <c r="E18">
        <v>6</v>
      </c>
      <c r="F18">
        <f>E18*6</f>
        <v>36</v>
      </c>
      <c r="G18">
        <f>F18*20</f>
        <v>720</v>
      </c>
    </row>
    <row r="19" spans="1:11" customFormat="1">
      <c r="C19" t="s">
        <v>13</v>
      </c>
      <c r="D19">
        <v>6</v>
      </c>
      <c r="E19">
        <v>4</v>
      </c>
      <c r="F19">
        <f>E19*6</f>
        <v>24</v>
      </c>
      <c r="G19">
        <f>F19*20/2</f>
        <v>240</v>
      </c>
    </row>
    <row r="20" spans="1:11" customFormat="1">
      <c r="G20" s="1">
        <f>SUM(G16:G19)</f>
        <v>1920</v>
      </c>
    </row>
    <row r="21" spans="1:11" customFormat="1">
      <c r="B21" t="s">
        <v>24</v>
      </c>
      <c r="C21" t="s">
        <v>14</v>
      </c>
      <c r="E21">
        <v>8</v>
      </c>
      <c r="F21">
        <f>E21*6</f>
        <v>48</v>
      </c>
      <c r="G21">
        <f>F21*20</f>
        <v>960</v>
      </c>
    </row>
    <row r="22" spans="1:11" customFormat="1">
      <c r="C22" t="s">
        <v>15</v>
      </c>
      <c r="D22">
        <v>8</v>
      </c>
    </row>
    <row r="23" spans="1:11" customFormat="1">
      <c r="C23" t="s">
        <v>16</v>
      </c>
      <c r="E23">
        <v>8</v>
      </c>
      <c r="F23">
        <f>E23*6</f>
        <v>48</v>
      </c>
      <c r="G23">
        <f>F23*20</f>
        <v>960</v>
      </c>
    </row>
    <row r="24" spans="1:11" customFormat="1">
      <c r="C24" t="s">
        <v>17</v>
      </c>
      <c r="D24">
        <v>8</v>
      </c>
    </row>
    <row r="25" spans="1:11" customFormat="1">
      <c r="G25" s="1">
        <f>E26-G20-G15-G10</f>
        <v>1920</v>
      </c>
      <c r="H25" s="1" t="s">
        <v>26</v>
      </c>
    </row>
    <row r="26" spans="1:11" customFormat="1">
      <c r="D26" s="1" t="s">
        <v>27</v>
      </c>
      <c r="E26" s="1">
        <f>1830*4</f>
        <v>7320</v>
      </c>
    </row>
    <row r="27" spans="1:11" customFormat="1"/>
    <row r="28" spans="1:11" customFormat="1">
      <c r="D28" s="1" t="s">
        <v>18</v>
      </c>
      <c r="E28" s="1" t="s">
        <v>19</v>
      </c>
      <c r="F28" s="1" t="s">
        <v>20</v>
      </c>
      <c r="G28" s="1" t="s">
        <v>25</v>
      </c>
      <c r="H28" s="1" t="s">
        <v>28</v>
      </c>
      <c r="I28" s="1"/>
      <c r="K28" s="1"/>
    </row>
    <row r="29" spans="1:11" customFormat="1">
      <c r="A29" t="s">
        <v>32</v>
      </c>
      <c r="B29" t="s">
        <v>23</v>
      </c>
      <c r="C29" t="s">
        <v>10</v>
      </c>
      <c r="D29">
        <v>4</v>
      </c>
      <c r="E29">
        <v>6</v>
      </c>
      <c r="F29">
        <f>E29*6</f>
        <v>36</v>
      </c>
      <c r="G29">
        <f>F29*25</f>
        <v>900</v>
      </c>
      <c r="H29">
        <f>D29*6</f>
        <v>24</v>
      </c>
      <c r="I29">
        <f>H29*5</f>
        <v>120</v>
      </c>
      <c r="K29">
        <f>G29-I29</f>
        <v>780</v>
      </c>
    </row>
    <row r="30" spans="1:11" customFormat="1">
      <c r="C30" t="s">
        <v>11</v>
      </c>
      <c r="D30">
        <v>6</v>
      </c>
      <c r="E30">
        <v>4</v>
      </c>
      <c r="F30">
        <f>E30*6</f>
        <v>24</v>
      </c>
      <c r="G30">
        <f>F30*25/2</f>
        <v>300</v>
      </c>
      <c r="H30">
        <f>D30*6</f>
        <v>36</v>
      </c>
      <c r="I30">
        <f>H30*5</f>
        <v>180</v>
      </c>
      <c r="K30">
        <f>G30-I30</f>
        <v>120</v>
      </c>
    </row>
    <row r="31" spans="1:11" customFormat="1">
      <c r="C31" t="s">
        <v>12</v>
      </c>
      <c r="D31">
        <v>4</v>
      </c>
      <c r="E31">
        <v>6</v>
      </c>
      <c r="F31">
        <f>E31*6</f>
        <v>36</v>
      </c>
      <c r="G31">
        <f>F31*25</f>
        <v>900</v>
      </c>
      <c r="H31">
        <f>D31*6</f>
        <v>24</v>
      </c>
      <c r="I31">
        <f>H31*5</f>
        <v>120</v>
      </c>
      <c r="K31">
        <f>G31-I31</f>
        <v>780</v>
      </c>
    </row>
    <row r="32" spans="1:11" customFormat="1">
      <c r="C32" t="s">
        <v>13</v>
      </c>
      <c r="D32">
        <v>6</v>
      </c>
      <c r="E32">
        <v>4</v>
      </c>
      <c r="F32">
        <f>E32*6</f>
        <v>24</v>
      </c>
      <c r="G32">
        <f>F32*25/2</f>
        <v>300</v>
      </c>
      <c r="H32">
        <f>D32*6</f>
        <v>36</v>
      </c>
      <c r="I32">
        <f>H32*5</f>
        <v>180</v>
      </c>
      <c r="K32">
        <f>G32-I32</f>
        <v>120</v>
      </c>
    </row>
    <row r="33" spans="2:11" customFormat="1">
      <c r="K33" s="1">
        <f>SUM(K29:K32)</f>
        <v>1800</v>
      </c>
    </row>
    <row r="34" spans="2:11" customFormat="1"/>
    <row r="35" spans="2:11" customFormat="1">
      <c r="G35" t="s">
        <v>30</v>
      </c>
      <c r="H35">
        <f>1920-1800</f>
        <v>120</v>
      </c>
    </row>
    <row r="36" spans="2:11" customFormat="1"/>
    <row r="37" spans="2:11" customFormat="1">
      <c r="D37" s="1" t="s">
        <v>18</v>
      </c>
      <c r="E37" s="1" t="s">
        <v>19</v>
      </c>
      <c r="F37" s="1" t="s">
        <v>20</v>
      </c>
      <c r="G37" s="1" t="s">
        <v>25</v>
      </c>
      <c r="H37" s="1" t="s">
        <v>28</v>
      </c>
      <c r="I37" s="1" t="s">
        <v>29</v>
      </c>
    </row>
    <row r="38" spans="2:11" customFormat="1">
      <c r="B38" t="s">
        <v>21</v>
      </c>
      <c r="C38" t="s">
        <v>2</v>
      </c>
      <c r="D38">
        <v>2</v>
      </c>
      <c r="E38">
        <v>5</v>
      </c>
      <c r="F38">
        <f>E38*6</f>
        <v>30</v>
      </c>
      <c r="G38">
        <f>F38*20</f>
        <v>600</v>
      </c>
    </row>
    <row r="39" spans="2:11" customFormat="1">
      <c r="C39" t="s">
        <v>3</v>
      </c>
      <c r="D39">
        <v>5</v>
      </c>
      <c r="E39">
        <v>2</v>
      </c>
      <c r="F39">
        <f>E39*6</f>
        <v>12</v>
      </c>
      <c r="G39">
        <f>F39*20/2</f>
        <v>120</v>
      </c>
    </row>
    <row r="40" spans="2:11" customFormat="1">
      <c r="C40" t="s">
        <v>4</v>
      </c>
      <c r="D40">
        <v>2</v>
      </c>
      <c r="E40">
        <v>5</v>
      </c>
      <c r="F40">
        <f>E40*6</f>
        <v>30</v>
      </c>
      <c r="G40">
        <f>F40*20</f>
        <v>600</v>
      </c>
    </row>
    <row r="41" spans="2:11" customFormat="1">
      <c r="C41" t="s">
        <v>5</v>
      </c>
      <c r="D41">
        <v>5</v>
      </c>
      <c r="E41">
        <v>2</v>
      </c>
      <c r="F41">
        <f>E41*6</f>
        <v>12</v>
      </c>
      <c r="G41">
        <f>F41*20/2</f>
        <v>120</v>
      </c>
    </row>
    <row r="42" spans="2:11" customFormat="1">
      <c r="F42" s="1"/>
      <c r="G42" s="1">
        <f>SUM(G38:G41)</f>
        <v>1440</v>
      </c>
      <c r="K42" s="1">
        <v>1440</v>
      </c>
    </row>
    <row r="43" spans="2:11" customFormat="1">
      <c r="B43" t="s">
        <v>22</v>
      </c>
      <c r="C43" t="s">
        <v>6</v>
      </c>
      <c r="D43">
        <v>3</v>
      </c>
      <c r="E43">
        <v>7</v>
      </c>
      <c r="F43">
        <f>E43*6</f>
        <v>42</v>
      </c>
      <c r="G43">
        <f>F43*20</f>
        <v>840</v>
      </c>
      <c r="K43" t="s">
        <v>64</v>
      </c>
    </row>
    <row r="44" spans="2:11" customFormat="1">
      <c r="C44" t="s">
        <v>7</v>
      </c>
      <c r="D44">
        <v>7</v>
      </c>
      <c r="E44">
        <v>3</v>
      </c>
      <c r="F44">
        <f>E44*6</f>
        <v>18</v>
      </c>
      <c r="G44">
        <f>F44*20/2</f>
        <v>180</v>
      </c>
    </row>
    <row r="45" spans="2:11" customFormat="1">
      <c r="C45" t="s">
        <v>8</v>
      </c>
      <c r="D45">
        <v>3</v>
      </c>
      <c r="E45">
        <v>7</v>
      </c>
      <c r="F45">
        <f>E45*6</f>
        <v>42</v>
      </c>
      <c r="G45">
        <f>F45*20</f>
        <v>840</v>
      </c>
    </row>
    <row r="46" spans="2:11" customFormat="1">
      <c r="C46" t="s">
        <v>9</v>
      </c>
      <c r="D46">
        <v>7</v>
      </c>
      <c r="E46">
        <v>3</v>
      </c>
      <c r="F46">
        <f>E46*6</f>
        <v>18</v>
      </c>
      <c r="G46">
        <f>F46*20/2</f>
        <v>180</v>
      </c>
    </row>
    <row r="47" spans="2:11" customFormat="1">
      <c r="G47" s="1">
        <f>SUM(G43:G46)</f>
        <v>2040</v>
      </c>
      <c r="I47" s="1"/>
      <c r="K47" s="1">
        <v>2040</v>
      </c>
    </row>
    <row r="48" spans="2:11" customFormat="1">
      <c r="B48" t="s">
        <v>23</v>
      </c>
      <c r="C48" t="s">
        <v>10</v>
      </c>
      <c r="D48">
        <v>4</v>
      </c>
      <c r="E48">
        <v>6</v>
      </c>
      <c r="F48">
        <f>E48*6</f>
        <v>36</v>
      </c>
      <c r="G48">
        <f>F48*25</f>
        <v>900</v>
      </c>
      <c r="H48">
        <f>D48*6</f>
        <v>24</v>
      </c>
      <c r="I48">
        <f t="shared" ref="I48:I56" si="0">H48*5</f>
        <v>120</v>
      </c>
    </row>
    <row r="49" spans="2:11" customFormat="1">
      <c r="C49" t="s">
        <v>11</v>
      </c>
      <c r="D49">
        <v>6</v>
      </c>
      <c r="E49">
        <v>4</v>
      </c>
      <c r="F49">
        <f>E49*6</f>
        <v>24</v>
      </c>
      <c r="G49">
        <f>F49*25/2</f>
        <v>300</v>
      </c>
      <c r="H49">
        <f>D49*6</f>
        <v>36</v>
      </c>
      <c r="I49">
        <f t="shared" si="0"/>
        <v>180</v>
      </c>
    </row>
    <row r="50" spans="2:11" customFormat="1">
      <c r="C50" t="s">
        <v>12</v>
      </c>
      <c r="D50">
        <v>4</v>
      </c>
      <c r="E50">
        <v>6</v>
      </c>
      <c r="F50">
        <f>E50*6</f>
        <v>36</v>
      </c>
      <c r="G50">
        <f>F50*25</f>
        <v>900</v>
      </c>
      <c r="H50">
        <f>D50*6</f>
        <v>24</v>
      </c>
      <c r="I50">
        <f t="shared" si="0"/>
        <v>120</v>
      </c>
    </row>
    <row r="51" spans="2:11" customFormat="1">
      <c r="C51" t="s">
        <v>13</v>
      </c>
      <c r="D51">
        <v>6</v>
      </c>
      <c r="E51">
        <v>4</v>
      </c>
      <c r="F51">
        <f>E51*6</f>
        <v>24</v>
      </c>
      <c r="G51">
        <f>F51*25/2</f>
        <v>300</v>
      </c>
      <c r="H51">
        <f>D51*6</f>
        <v>36</v>
      </c>
      <c r="I51">
        <f t="shared" si="0"/>
        <v>180</v>
      </c>
    </row>
    <row r="52" spans="2:11" customFormat="1">
      <c r="G52" s="1">
        <f>SUM(G48:G51)</f>
        <v>2400</v>
      </c>
      <c r="I52" s="1">
        <f>SUM(I48:I51)</f>
        <v>600</v>
      </c>
      <c r="K52" s="1">
        <f>G52-I52</f>
        <v>1800</v>
      </c>
    </row>
    <row r="53" spans="2:11" customFormat="1">
      <c r="B53" t="s">
        <v>24</v>
      </c>
      <c r="C53" t="s">
        <v>14</v>
      </c>
      <c r="E53">
        <v>8</v>
      </c>
      <c r="F53">
        <f>E53*6</f>
        <v>48</v>
      </c>
      <c r="G53">
        <f>48*25</f>
        <v>1200</v>
      </c>
      <c r="I53">
        <f t="shared" si="0"/>
        <v>0</v>
      </c>
    </row>
    <row r="54" spans="2:11" customFormat="1">
      <c r="C54" t="s">
        <v>15</v>
      </c>
      <c r="D54">
        <v>8</v>
      </c>
      <c r="F54">
        <f>E54*6</f>
        <v>0</v>
      </c>
      <c r="H54">
        <f>D54*6</f>
        <v>48</v>
      </c>
      <c r="I54">
        <f t="shared" si="0"/>
        <v>240</v>
      </c>
    </row>
    <row r="55" spans="2:11" customFormat="1">
      <c r="C55" t="s">
        <v>16</v>
      </c>
      <c r="E55">
        <v>8</v>
      </c>
      <c r="F55">
        <f>E55*6</f>
        <v>48</v>
      </c>
      <c r="G55">
        <f>F55*25</f>
        <v>1200</v>
      </c>
      <c r="I55">
        <f t="shared" si="0"/>
        <v>0</v>
      </c>
    </row>
    <row r="56" spans="2:11" customFormat="1">
      <c r="C56" t="s">
        <v>17</v>
      </c>
      <c r="D56">
        <v>8</v>
      </c>
      <c r="F56">
        <f>E56*6</f>
        <v>0</v>
      </c>
      <c r="H56">
        <f>D56*6</f>
        <v>48</v>
      </c>
      <c r="I56">
        <f t="shared" si="0"/>
        <v>240</v>
      </c>
    </row>
    <row r="57" spans="2:11" customFormat="1">
      <c r="G57" s="1">
        <f>SUM(G53:G56)</f>
        <v>2400</v>
      </c>
      <c r="I57" s="1">
        <f>I54+I56</f>
        <v>480</v>
      </c>
      <c r="K57" s="1">
        <f>G57-I57</f>
        <v>1920</v>
      </c>
    </row>
    <row r="58" spans="2:11" customFormat="1"/>
    <row r="59" spans="2:11" customFormat="1" ht="15.75" thickBot="1">
      <c r="E59" s="1"/>
      <c r="G59" s="1"/>
      <c r="I59" s="1"/>
    </row>
    <row r="60" spans="2:11" customFormat="1" ht="15.75" thickBot="1">
      <c r="G60" s="8" t="s">
        <v>31</v>
      </c>
      <c r="H60" s="9"/>
      <c r="I60" s="9"/>
      <c r="J60" s="9"/>
      <c r="K60" s="7">
        <f>K42+K47+K52+K57</f>
        <v>7200</v>
      </c>
    </row>
    <row r="61" spans="2:11" customFormat="1">
      <c r="G61" s="3"/>
      <c r="I61" s="1"/>
    </row>
    <row r="62" spans="2:11" customFormat="1"/>
    <row r="63" spans="2:11" customFormat="1">
      <c r="F63" s="3"/>
      <c r="G63" s="3"/>
      <c r="H63" s="3"/>
      <c r="I63" s="3"/>
      <c r="J63" s="3"/>
      <c r="K63" s="3"/>
    </row>
    <row r="64" spans="2:11" customFormat="1">
      <c r="F64" s="3"/>
      <c r="G64" s="3"/>
      <c r="H64" s="3"/>
      <c r="I64" s="3"/>
      <c r="J64" s="3"/>
      <c r="K64" s="3"/>
    </row>
    <row r="65" spans="2:11" customFormat="1" ht="18" customHeight="1">
      <c r="F65" s="3"/>
      <c r="G65" s="3"/>
      <c r="H65" s="3"/>
      <c r="I65" s="3"/>
      <c r="J65" s="3"/>
      <c r="K65" s="3"/>
    </row>
    <row r="66" spans="2:11" customFormat="1">
      <c r="F66" s="3"/>
      <c r="G66" s="3"/>
      <c r="H66" s="3"/>
      <c r="I66" s="3"/>
      <c r="J66" s="3"/>
      <c r="K66" s="3"/>
    </row>
    <row r="67" spans="2:11">
      <c r="B67" s="3"/>
      <c r="C67" s="3"/>
      <c r="D67" s="3"/>
      <c r="E67" s="3"/>
    </row>
    <row r="68" spans="2:11">
      <c r="B68" s="3"/>
      <c r="C68" s="3"/>
      <c r="D68" s="3"/>
      <c r="E68" s="3"/>
    </row>
    <row r="69" spans="2:11">
      <c r="B69" s="3"/>
      <c r="C69" s="3"/>
      <c r="D69" s="3"/>
      <c r="E69" s="3"/>
    </row>
    <row r="70" spans="2:11">
      <c r="B70" s="3"/>
      <c r="C70" s="3"/>
      <c r="D70" s="3"/>
      <c r="E70" s="3"/>
    </row>
  </sheetData>
  <mergeCells count="1">
    <mergeCell ref="G60:J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O56"/>
  <sheetViews>
    <sheetView tabSelected="1" workbookViewId="0">
      <selection activeCell="O1" sqref="O1"/>
    </sheetView>
  </sheetViews>
  <sheetFormatPr defaultRowHeight="15"/>
  <cols>
    <col min="2" max="2" width="10" bestFit="1" customWidth="1"/>
    <col min="5" max="5" width="10.28515625" bestFit="1" customWidth="1"/>
    <col min="15" max="15" width="23" customWidth="1"/>
  </cols>
  <sheetData>
    <row r="3" spans="2:15">
      <c r="D3" s="10" t="s">
        <v>0</v>
      </c>
      <c r="E3" s="10"/>
      <c r="F3" t="s">
        <v>34</v>
      </c>
    </row>
    <row r="5" spans="2:15">
      <c r="B5" s="2" t="s">
        <v>42</v>
      </c>
      <c r="C5" s="1" t="s">
        <v>35</v>
      </c>
      <c r="D5" s="1" t="s">
        <v>43</v>
      </c>
      <c r="F5" s="1" t="s">
        <v>44</v>
      </c>
      <c r="H5" s="1" t="s">
        <v>45</v>
      </c>
      <c r="J5" s="1" t="s">
        <v>37</v>
      </c>
      <c r="M5" s="1"/>
      <c r="N5" s="1"/>
      <c r="O5" s="3"/>
    </row>
    <row r="6" spans="2:15">
      <c r="D6" s="1">
        <v>1993</v>
      </c>
      <c r="F6" s="1">
        <v>1993</v>
      </c>
      <c r="H6" s="1">
        <v>1993</v>
      </c>
      <c r="J6" s="1">
        <v>1993</v>
      </c>
      <c r="M6" s="1"/>
      <c r="N6" s="1"/>
    </row>
    <row r="7" spans="2:15">
      <c r="D7">
        <v>20</v>
      </c>
      <c r="F7" s="3">
        <v>35</v>
      </c>
      <c r="H7" s="3">
        <v>20</v>
      </c>
      <c r="J7" s="3">
        <v>20</v>
      </c>
      <c r="M7" s="1"/>
      <c r="N7" s="1"/>
    </row>
    <row r="8" spans="2:15">
      <c r="D8">
        <v>20</v>
      </c>
      <c r="F8" s="3">
        <v>30</v>
      </c>
      <c r="H8" s="3">
        <v>15</v>
      </c>
      <c r="J8" s="3">
        <v>20</v>
      </c>
      <c r="M8" s="1"/>
      <c r="N8" s="1"/>
      <c r="O8" s="6"/>
    </row>
    <row r="9" spans="2:15">
      <c r="D9">
        <v>45</v>
      </c>
      <c r="F9" s="3">
        <v>25</v>
      </c>
      <c r="H9" s="3">
        <v>35</v>
      </c>
      <c r="J9" s="3">
        <v>10</v>
      </c>
      <c r="M9" s="1"/>
      <c r="N9" s="1"/>
    </row>
    <row r="10" spans="2:15">
      <c r="D10">
        <v>15</v>
      </c>
      <c r="F10" s="3">
        <v>10</v>
      </c>
      <c r="H10" s="3">
        <v>10</v>
      </c>
      <c r="J10" s="3">
        <v>50</v>
      </c>
    </row>
    <row r="11" spans="2:15">
      <c r="D11">
        <f>SUM(D7:D10)</f>
        <v>100</v>
      </c>
      <c r="F11">
        <f>SUM(F7:F10)</f>
        <v>100</v>
      </c>
      <c r="H11">
        <f>SUM(H7:H10)</f>
        <v>80</v>
      </c>
      <c r="J11">
        <f>SUM(J7:J10)</f>
        <v>100</v>
      </c>
    </row>
    <row r="12" spans="2:15">
      <c r="B12" s="1" t="s">
        <v>36</v>
      </c>
      <c r="D12" s="1">
        <v>1994</v>
      </c>
      <c r="F12" s="1">
        <v>1994</v>
      </c>
      <c r="H12" s="1">
        <v>1994</v>
      </c>
      <c r="J12" s="1">
        <v>1994</v>
      </c>
    </row>
    <row r="13" spans="2:15">
      <c r="B13" s="1" t="s">
        <v>38</v>
      </c>
      <c r="D13">
        <v>15</v>
      </c>
      <c r="F13" s="3">
        <v>30</v>
      </c>
      <c r="H13" s="3">
        <v>15</v>
      </c>
      <c r="J13" s="3">
        <v>30</v>
      </c>
    </row>
    <row r="14" spans="2:15">
      <c r="B14" s="1" t="s">
        <v>39</v>
      </c>
      <c r="D14">
        <v>25</v>
      </c>
      <c r="F14" s="3">
        <v>15</v>
      </c>
      <c r="H14" s="3">
        <v>10</v>
      </c>
      <c r="J14" s="3">
        <v>15</v>
      </c>
    </row>
    <row r="15" spans="2:15">
      <c r="B15" s="1" t="s">
        <v>40</v>
      </c>
      <c r="D15">
        <v>40</v>
      </c>
      <c r="F15" s="3">
        <v>35</v>
      </c>
      <c r="H15" s="3">
        <v>35</v>
      </c>
      <c r="J15" s="3">
        <v>10</v>
      </c>
    </row>
    <row r="16" spans="2:15">
      <c r="B16" s="1" t="s">
        <v>41</v>
      </c>
      <c r="D16">
        <v>20</v>
      </c>
      <c r="F16" s="3">
        <v>20</v>
      </c>
      <c r="H16" s="3">
        <v>10</v>
      </c>
      <c r="J16" s="3">
        <v>45</v>
      </c>
    </row>
    <row r="17" spans="2:15">
      <c r="D17">
        <f>SUM(D13:D16)</f>
        <v>100</v>
      </c>
      <c r="F17">
        <f>SUM(F13:F16)</f>
        <v>100</v>
      </c>
      <c r="H17">
        <f>SUM(H13:H16)</f>
        <v>70</v>
      </c>
      <c r="J17">
        <f>SUM(J13:J16)</f>
        <v>100</v>
      </c>
    </row>
    <row r="18" spans="2:15">
      <c r="G18" s="11" t="s">
        <v>46</v>
      </c>
      <c r="H18" s="11"/>
      <c r="I18" s="11" t="s">
        <v>47</v>
      </c>
      <c r="J18" s="11"/>
      <c r="M18" s="1"/>
      <c r="N18" s="1"/>
    </row>
    <row r="19" spans="2:15">
      <c r="D19" s="11" t="s">
        <v>48</v>
      </c>
      <c r="E19" s="11"/>
      <c r="F19" s="11"/>
      <c r="G19">
        <f>30*130/100</f>
        <v>39</v>
      </c>
      <c r="I19">
        <f>40*160/100</f>
        <v>64</v>
      </c>
      <c r="N19" s="1"/>
    </row>
    <row r="20" spans="2:15">
      <c r="N20" s="1"/>
    </row>
    <row r="21" spans="2:15">
      <c r="F21" t="s">
        <v>51</v>
      </c>
      <c r="N21" s="1"/>
    </row>
    <row r="22" spans="2:15">
      <c r="F22" t="s">
        <v>52</v>
      </c>
      <c r="H22" t="s">
        <v>53</v>
      </c>
      <c r="N22" s="1"/>
    </row>
    <row r="24" spans="2:15">
      <c r="D24" s="11" t="s">
        <v>49</v>
      </c>
      <c r="E24" s="11"/>
      <c r="F24" s="11"/>
      <c r="G24">
        <f>25*130/100</f>
        <v>32.5</v>
      </c>
      <c r="I24">
        <f>20*160/100</f>
        <v>32</v>
      </c>
    </row>
    <row r="26" spans="2:15">
      <c r="D26" s="11" t="s">
        <v>50</v>
      </c>
      <c r="E26" s="11"/>
      <c r="F26" s="11"/>
      <c r="G26">
        <f>8*130/100</f>
        <v>10.4</v>
      </c>
      <c r="I26">
        <f>8*160/100</f>
        <v>12.8</v>
      </c>
    </row>
    <row r="28" spans="2:15">
      <c r="D28" s="5" t="s">
        <v>54</v>
      </c>
      <c r="E28" s="5" t="s">
        <v>55</v>
      </c>
      <c r="F28" s="10" t="s">
        <v>56</v>
      </c>
      <c r="G28" s="10"/>
      <c r="H28" s="10"/>
      <c r="I28" s="4"/>
      <c r="M28" s="1"/>
      <c r="N28" s="1"/>
    </row>
    <row r="29" spans="2:15">
      <c r="N29" s="1"/>
      <c r="O29" s="6"/>
    </row>
    <row r="30" spans="2:15">
      <c r="B30">
        <v>1994</v>
      </c>
      <c r="C30">
        <v>1995</v>
      </c>
      <c r="D30">
        <v>27</v>
      </c>
      <c r="E30">
        <v>24</v>
      </c>
      <c r="G30">
        <f>D30-E30</f>
        <v>3</v>
      </c>
      <c r="N30" s="1"/>
    </row>
    <row r="31" spans="2:15">
      <c r="B31">
        <v>1993</v>
      </c>
      <c r="C31">
        <v>1994</v>
      </c>
      <c r="D31">
        <v>23</v>
      </c>
      <c r="E31">
        <v>21</v>
      </c>
      <c r="G31">
        <f t="shared" ref="G31:G37" si="0">D31-E31</f>
        <v>2</v>
      </c>
      <c r="I31" t="s">
        <v>58</v>
      </c>
      <c r="N31" s="1"/>
    </row>
    <row r="32" spans="2:15">
      <c r="B32">
        <v>1992</v>
      </c>
      <c r="C32">
        <v>1993</v>
      </c>
      <c r="D32">
        <v>22</v>
      </c>
      <c r="E32">
        <v>18</v>
      </c>
      <c r="G32">
        <f t="shared" si="0"/>
        <v>4</v>
      </c>
      <c r="N32" s="1"/>
    </row>
    <row r="33" spans="2:15">
      <c r="B33">
        <v>1991</v>
      </c>
      <c r="C33">
        <v>1992</v>
      </c>
      <c r="D33" s="1">
        <v>20</v>
      </c>
      <c r="E33">
        <v>18</v>
      </c>
      <c r="G33">
        <f t="shared" si="0"/>
        <v>2</v>
      </c>
      <c r="I33" t="s">
        <v>58</v>
      </c>
    </row>
    <row r="34" spans="2:15">
      <c r="B34">
        <v>1990</v>
      </c>
      <c r="C34">
        <v>1991</v>
      </c>
      <c r="D34">
        <v>24</v>
      </c>
      <c r="E34" s="1">
        <v>18</v>
      </c>
      <c r="G34">
        <f t="shared" si="0"/>
        <v>6</v>
      </c>
    </row>
    <row r="35" spans="2:15">
      <c r="B35">
        <v>1989</v>
      </c>
      <c r="C35">
        <v>1990</v>
      </c>
      <c r="D35">
        <v>21</v>
      </c>
      <c r="E35">
        <v>16</v>
      </c>
      <c r="G35">
        <f t="shared" si="0"/>
        <v>5</v>
      </c>
      <c r="I35" t="s">
        <v>58</v>
      </c>
    </row>
    <row r="36" spans="2:15">
      <c r="B36">
        <v>1988</v>
      </c>
      <c r="C36">
        <v>1989</v>
      </c>
      <c r="D36">
        <v>19</v>
      </c>
      <c r="E36">
        <v>12</v>
      </c>
      <c r="G36">
        <f t="shared" si="0"/>
        <v>7</v>
      </c>
    </row>
    <row r="37" spans="2:15">
      <c r="B37">
        <v>1987</v>
      </c>
      <c r="C37">
        <v>1988</v>
      </c>
      <c r="D37">
        <v>17</v>
      </c>
      <c r="E37">
        <v>11</v>
      </c>
      <c r="G37">
        <f t="shared" si="0"/>
        <v>6</v>
      </c>
      <c r="I37" t="s">
        <v>58</v>
      </c>
    </row>
    <row r="39" spans="2:15">
      <c r="B39" t="s">
        <v>57</v>
      </c>
      <c r="D39">
        <f>D30+D31+D32</f>
        <v>72</v>
      </c>
      <c r="E39">
        <f>E30+E31+E32</f>
        <v>63</v>
      </c>
      <c r="F39">
        <f>E39/D39</f>
        <v>0.875</v>
      </c>
    </row>
    <row r="41" spans="2:15">
      <c r="M41" s="1"/>
      <c r="N41" s="1"/>
    </row>
    <row r="42" spans="2:15">
      <c r="D42" t="s">
        <v>59</v>
      </c>
      <c r="E42" t="s">
        <v>60</v>
      </c>
      <c r="F42" t="s">
        <v>61</v>
      </c>
      <c r="H42" t="s">
        <v>62</v>
      </c>
      <c r="I42" t="s">
        <v>63</v>
      </c>
      <c r="N42" s="1"/>
    </row>
    <row r="43" spans="2:15">
      <c r="C43">
        <v>1989</v>
      </c>
      <c r="D43">
        <v>45</v>
      </c>
      <c r="E43">
        <v>31</v>
      </c>
      <c r="F43">
        <v>73</v>
      </c>
      <c r="H43">
        <f>D43+E43+F43</f>
        <v>149</v>
      </c>
      <c r="N43" s="1"/>
    </row>
    <row r="44" spans="2:15">
      <c r="C44">
        <v>1990</v>
      </c>
      <c r="D44">
        <v>46</v>
      </c>
      <c r="E44">
        <v>40</v>
      </c>
      <c r="F44">
        <v>77</v>
      </c>
      <c r="H44">
        <f>D44+E44+F44</f>
        <v>163</v>
      </c>
      <c r="N44" s="1"/>
      <c r="O44">
        <v>0</v>
      </c>
    </row>
    <row r="45" spans="2:15">
      <c r="C45">
        <v>1991</v>
      </c>
      <c r="D45">
        <v>45</v>
      </c>
      <c r="E45">
        <v>45</v>
      </c>
      <c r="F45">
        <v>81</v>
      </c>
      <c r="H45">
        <f>D45+E45+F45</f>
        <v>171</v>
      </c>
      <c r="I45">
        <f>H45-H44</f>
        <v>8</v>
      </c>
      <c r="N45" s="1"/>
    </row>
    <row r="46" spans="2:15">
      <c r="C46">
        <v>1992</v>
      </c>
      <c r="D46">
        <v>45</v>
      </c>
      <c r="E46">
        <v>53</v>
      </c>
      <c r="F46">
        <v>81</v>
      </c>
      <c r="H46">
        <f>D46+E46+F46</f>
        <v>179</v>
      </c>
      <c r="I46">
        <f>H46-H45</f>
        <v>8</v>
      </c>
    </row>
    <row r="47" spans="2:15">
      <c r="H47">
        <v>187</v>
      </c>
      <c r="I47">
        <f>H47-H46</f>
        <v>8</v>
      </c>
    </row>
    <row r="56" spans="15:15">
      <c r="O56" t="s">
        <v>65</v>
      </c>
    </row>
  </sheetData>
  <mergeCells count="7">
    <mergeCell ref="F28:H28"/>
    <mergeCell ref="D3:E3"/>
    <mergeCell ref="G18:H18"/>
    <mergeCell ref="I18:J18"/>
    <mergeCell ref="D24:F24"/>
    <mergeCell ref="D19:F19"/>
    <mergeCell ref="D26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srivastava</dc:creator>
  <cp:lastModifiedBy>ishaan srivastava</cp:lastModifiedBy>
  <dcterms:created xsi:type="dcterms:W3CDTF">2019-04-30T15:44:20Z</dcterms:created>
  <dcterms:modified xsi:type="dcterms:W3CDTF">2019-05-27T11:48:11Z</dcterms:modified>
</cp:coreProperties>
</file>