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99" i="1"/>
  <c r="J99"/>
  <c r="I99"/>
  <c r="G99"/>
  <c r="E99"/>
  <c r="H99"/>
  <c r="F99"/>
  <c r="D99"/>
  <c r="G85"/>
  <c r="F85"/>
  <c r="D85"/>
  <c r="E85"/>
  <c r="K65"/>
  <c r="K64"/>
  <c r="K63"/>
  <c r="K62"/>
  <c r="K61"/>
  <c r="J65"/>
  <c r="J64"/>
  <c r="J63"/>
  <c r="J62"/>
  <c r="J61"/>
  <c r="K54"/>
  <c r="K53"/>
  <c r="K52"/>
  <c r="K51"/>
  <c r="K50"/>
  <c r="J54"/>
  <c r="J53"/>
  <c r="J52"/>
  <c r="J51"/>
  <c r="J50"/>
  <c r="K38"/>
  <c r="K39"/>
  <c r="K40"/>
  <c r="K41"/>
  <c r="K42"/>
  <c r="J42"/>
  <c r="J41"/>
  <c r="J40"/>
  <c r="J39"/>
  <c r="J38"/>
  <c r="I32"/>
  <c r="I31"/>
  <c r="I30"/>
  <c r="G32"/>
  <c r="G31"/>
  <c r="G30"/>
  <c r="E32"/>
  <c r="E31"/>
  <c r="E30"/>
  <c r="C32"/>
  <c r="C31"/>
  <c r="C30"/>
  <c r="C26"/>
  <c r="C25"/>
  <c r="C24"/>
  <c r="C23"/>
  <c r="H18"/>
  <c r="H17"/>
  <c r="H16"/>
  <c r="G18"/>
  <c r="G17"/>
  <c r="G16"/>
  <c r="K18"/>
  <c r="K17"/>
  <c r="K16"/>
  <c r="K15"/>
  <c r="G83"/>
  <c r="G82"/>
  <c r="G81"/>
  <c r="F83"/>
  <c r="F82"/>
  <c r="F81"/>
  <c r="E81"/>
  <c r="I65"/>
  <c r="I64"/>
  <c r="I63"/>
  <c r="I62"/>
  <c r="I61"/>
  <c r="H65"/>
  <c r="H64"/>
  <c r="H63"/>
  <c r="H62"/>
  <c r="H61"/>
  <c r="H54"/>
  <c r="H53"/>
  <c r="H52"/>
  <c r="H51"/>
  <c r="H50"/>
  <c r="I54"/>
  <c r="I53"/>
  <c r="I52"/>
  <c r="I51"/>
  <c r="I50"/>
  <c r="G65"/>
  <c r="G64"/>
  <c r="G63"/>
  <c r="G62"/>
  <c r="G61"/>
  <c r="F65"/>
  <c r="F64"/>
  <c r="F63"/>
  <c r="F62"/>
  <c r="F61"/>
  <c r="G54"/>
  <c r="G53"/>
  <c r="G52"/>
  <c r="G51"/>
  <c r="G50"/>
  <c r="F54"/>
  <c r="F53"/>
  <c r="F52"/>
  <c r="F51"/>
  <c r="F50"/>
  <c r="G42"/>
  <c r="G41"/>
  <c r="G40"/>
  <c r="G39"/>
  <c r="G38"/>
  <c r="F42"/>
  <c r="F41"/>
  <c r="F40"/>
  <c r="F39"/>
  <c r="F38"/>
  <c r="J26"/>
  <c r="J25"/>
  <c r="J24"/>
  <c r="F26"/>
  <c r="F25"/>
  <c r="F24"/>
  <c r="H26"/>
  <c r="H25"/>
  <c r="H24"/>
  <c r="J18"/>
  <c r="J17"/>
  <c r="J16"/>
  <c r="J15"/>
  <c r="I18"/>
  <c r="I17"/>
  <c r="I16"/>
  <c r="I15"/>
  <c r="F18"/>
  <c r="F17"/>
  <c r="F16"/>
  <c r="F15"/>
  <c r="H10"/>
  <c r="I10" s="1"/>
  <c r="H9"/>
  <c r="I9" s="1"/>
  <c r="H8"/>
  <c r="I8" s="1"/>
  <c r="H7"/>
  <c r="I7" s="1"/>
  <c r="H6"/>
  <c r="I6" s="1"/>
  <c r="F10"/>
  <c r="F9"/>
  <c r="F8"/>
  <c r="F7"/>
  <c r="F6"/>
  <c r="F5"/>
  <c r="D26" l="1"/>
  <c r="D25"/>
  <c r="D24"/>
  <c r="G8"/>
  <c r="J8" s="1"/>
  <c r="K8" s="1"/>
  <c r="G7"/>
  <c r="J7" s="1"/>
  <c r="K7" s="1"/>
  <c r="G6"/>
  <c r="J6" s="1"/>
  <c r="K6" s="1"/>
  <c r="G10"/>
  <c r="J10" s="1"/>
  <c r="K10" s="1"/>
  <c r="G9"/>
  <c r="J9" s="1"/>
  <c r="K9" s="1"/>
</calcChain>
</file>

<file path=xl/sharedStrings.xml><?xml version="1.0" encoding="utf-8"?>
<sst xmlns="http://schemas.openxmlformats.org/spreadsheetml/2006/main" count="151" uniqueCount="79">
  <si>
    <t>From</t>
  </si>
  <si>
    <t>To</t>
  </si>
  <si>
    <t>Income</t>
  </si>
  <si>
    <t>Population</t>
  </si>
  <si>
    <t>Per Capita Income</t>
  </si>
  <si>
    <t>Increase in PCI</t>
  </si>
  <si>
    <t>Increase in Popul.</t>
  </si>
  <si>
    <t>N/a</t>
  </si>
  <si>
    <t>Increase in PCI (%)</t>
  </si>
  <si>
    <t>Increase in Popul. (%)</t>
  </si>
  <si>
    <t>Difference in % Increases</t>
  </si>
  <si>
    <t xml:space="preserve">Year </t>
  </si>
  <si>
    <t xml:space="preserve">Sales </t>
  </si>
  <si>
    <t>Expenditure</t>
  </si>
  <si>
    <t>Profit</t>
  </si>
  <si>
    <t>Equity</t>
  </si>
  <si>
    <t>Sales Growth (%)</t>
  </si>
  <si>
    <t>Sales/Expenditure</t>
  </si>
  <si>
    <t>Sales/Equity</t>
  </si>
  <si>
    <t>1 to 5</t>
  </si>
  <si>
    <t>Data for Questions</t>
  </si>
  <si>
    <t>6 to 9</t>
  </si>
  <si>
    <t>10 to 13</t>
  </si>
  <si>
    <t>Year</t>
  </si>
  <si>
    <t>Net CA</t>
  </si>
  <si>
    <t>Net FA</t>
  </si>
  <si>
    <t>Total Assets</t>
  </si>
  <si>
    <t>Investments   .</t>
  </si>
  <si>
    <t>Growth Rate Invest</t>
  </si>
  <si>
    <t>Growth Rate CA</t>
  </si>
  <si>
    <t>CA Growth</t>
  </si>
  <si>
    <t>Total Assests Growth</t>
  </si>
  <si>
    <t>Invest. Growth</t>
  </si>
  <si>
    <t>FA Growth</t>
  </si>
  <si>
    <t>Growth Rate Total Assets</t>
  </si>
  <si>
    <t>14 to 17</t>
  </si>
  <si>
    <t>Petroleum</t>
  </si>
  <si>
    <t>Natural Gas</t>
  </si>
  <si>
    <t>Solid Fuels</t>
  </si>
  <si>
    <t>Nuclear</t>
  </si>
  <si>
    <t>Hydropower</t>
  </si>
  <si>
    <t>Total</t>
  </si>
  <si>
    <t xml:space="preserve">World </t>
  </si>
  <si>
    <t>Asia</t>
  </si>
  <si>
    <t>Proportion (World)</t>
  </si>
  <si>
    <t>Proportion (Asia)</t>
  </si>
  <si>
    <t>Change Prop. (World)</t>
  </si>
  <si>
    <t>Change Prop. (Asia)</t>
  </si>
  <si>
    <t>18 to 21</t>
  </si>
  <si>
    <t>Item</t>
  </si>
  <si>
    <t>1984 - 85</t>
  </si>
  <si>
    <t>1985 - 86</t>
  </si>
  <si>
    <t>Food</t>
  </si>
  <si>
    <t>Raw Materials</t>
  </si>
  <si>
    <t>Total Value of Exports in Crore</t>
  </si>
  <si>
    <t>2x</t>
  </si>
  <si>
    <t>x</t>
  </si>
  <si>
    <t>4y</t>
  </si>
  <si>
    <t>3y</t>
  </si>
  <si>
    <t>z (23% of 25800)</t>
  </si>
  <si>
    <t>z - 1006</t>
  </si>
  <si>
    <t>%age</t>
  </si>
  <si>
    <t>%age 1984 - 85</t>
  </si>
  <si>
    <t>%age 1985 - 86</t>
  </si>
  <si>
    <t>Manufactured Articles</t>
  </si>
  <si>
    <t>Primary</t>
  </si>
  <si>
    <t>Secondary</t>
  </si>
  <si>
    <t>Higher Secondary</t>
  </si>
  <si>
    <t>Graduate Level</t>
  </si>
  <si>
    <t>22 to 25</t>
  </si>
  <si>
    <t>Profit/Equity</t>
  </si>
  <si>
    <t>Sales Growth</t>
  </si>
  <si>
    <t>Growth Rate FA</t>
  </si>
  <si>
    <t>% Share (World)</t>
  </si>
  <si>
    <t>% Share (Asia)</t>
  </si>
  <si>
    <t>`</t>
  </si>
  <si>
    <t>Period</t>
  </si>
  <si>
    <t xml:space="preserve">Growth </t>
  </si>
  <si>
    <t>Growth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</si>
</sst>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99"/>
  <sheetViews>
    <sheetView tabSelected="1" workbookViewId="0">
      <selection activeCell="F1" sqref="F1"/>
    </sheetView>
  </sheetViews>
  <sheetFormatPr defaultRowHeight="15"/>
  <cols>
    <col min="1" max="1" width="10.7109375" style="3" bestFit="1" customWidth="1"/>
    <col min="2" max="2" width="9.140625" style="3"/>
    <col min="3" max="3" width="11.5703125" style="3" bestFit="1" customWidth="1"/>
    <col min="4" max="4" width="19" style="3" bestFit="1" customWidth="1"/>
    <col min="5" max="5" width="15.140625" style="3" bestFit="1" customWidth="1"/>
    <col min="6" max="6" width="18.28515625" style="3" bestFit="1" customWidth="1"/>
    <col min="7" max="7" width="17.28515625" style="3" bestFit="1" customWidth="1"/>
    <col min="8" max="8" width="20.42578125" style="3" bestFit="1" customWidth="1"/>
    <col min="9" max="9" width="18.5703125" style="3" bestFit="1" customWidth="1"/>
    <col min="10" max="10" width="25" style="3" bestFit="1" customWidth="1"/>
    <col min="11" max="12" width="23.7109375" style="3" bestFit="1" customWidth="1"/>
    <col min="13" max="16384" width="9.140625" style="3"/>
  </cols>
  <sheetData>
    <row r="2" spans="2:11">
      <c r="D2" s="23" t="s">
        <v>20</v>
      </c>
      <c r="E2" s="23"/>
      <c r="F2" s="5" t="s">
        <v>19</v>
      </c>
    </row>
    <row r="4" spans="2:11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8</v>
      </c>
      <c r="J4" s="4" t="s">
        <v>9</v>
      </c>
      <c r="K4" s="4" t="s">
        <v>10</v>
      </c>
    </row>
    <row r="5" spans="2:11">
      <c r="B5" s="3">
        <v>1984</v>
      </c>
      <c r="C5" s="3">
        <v>1985</v>
      </c>
      <c r="D5" s="3">
        <v>229225</v>
      </c>
      <c r="E5" s="3">
        <v>74</v>
      </c>
      <c r="F5" s="3">
        <f>D5/E5</f>
        <v>3097.635135135135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</row>
    <row r="6" spans="2:11">
      <c r="B6" s="3">
        <v>1985</v>
      </c>
      <c r="C6" s="3">
        <v>1986</v>
      </c>
      <c r="D6" s="3">
        <v>261174</v>
      </c>
      <c r="E6" s="3">
        <v>75</v>
      </c>
      <c r="F6" s="3">
        <f>D6/E6</f>
        <v>3482.32</v>
      </c>
      <c r="G6" s="3">
        <f>F6-F5</f>
        <v>384.68486486486518</v>
      </c>
      <c r="H6" s="3">
        <f>E6-E5</f>
        <v>1</v>
      </c>
      <c r="I6" s="3">
        <f>H6*100/E5</f>
        <v>1.3513513513513513</v>
      </c>
      <c r="J6" s="3">
        <f>G6*100/D5</f>
        <v>0.16781976872717425</v>
      </c>
      <c r="K6" s="3">
        <f>I6-J6</f>
        <v>1.183531582624177</v>
      </c>
    </row>
    <row r="7" spans="2:11">
      <c r="B7" s="3">
        <v>1986</v>
      </c>
      <c r="C7" s="3">
        <v>1987</v>
      </c>
      <c r="D7" s="3">
        <v>291556</v>
      </c>
      <c r="E7" s="3">
        <v>77</v>
      </c>
      <c r="F7" s="3">
        <f t="shared" ref="F7:F10" si="0">D7/E7</f>
        <v>3786.4415584415583</v>
      </c>
      <c r="G7" s="3">
        <f>F7-F6</f>
        <v>304.12155844155814</v>
      </c>
      <c r="H7" s="3">
        <f>E7-E6</f>
        <v>2</v>
      </c>
      <c r="I7" s="3">
        <f>H7*100/E6</f>
        <v>2.6666666666666665</v>
      </c>
      <c r="J7" s="3">
        <f>G7*100/D6</f>
        <v>0.11644404054061973</v>
      </c>
      <c r="K7" s="3">
        <f>I7-J7</f>
        <v>2.5502226261260468</v>
      </c>
    </row>
    <row r="8" spans="2:11">
      <c r="B8" s="3">
        <v>1987</v>
      </c>
      <c r="C8" s="3">
        <v>1988</v>
      </c>
      <c r="D8" s="3">
        <v>329934</v>
      </c>
      <c r="E8" s="3">
        <v>78.5</v>
      </c>
      <c r="F8" s="3">
        <f t="shared" si="0"/>
        <v>4202.9808917197452</v>
      </c>
      <c r="G8" s="3">
        <f>F8-F7</f>
        <v>416.53933327818686</v>
      </c>
      <c r="H8" s="3">
        <f>E8-E7</f>
        <v>1.5</v>
      </c>
      <c r="I8" s="3">
        <f>H8*100/E7</f>
        <v>1.948051948051948</v>
      </c>
      <c r="J8" s="3">
        <f>G8*100/D7</f>
        <v>0.14286769378033271</v>
      </c>
      <c r="K8" s="3">
        <f>I8-J8</f>
        <v>1.8051842542716154</v>
      </c>
    </row>
    <row r="9" spans="2:11">
      <c r="B9" s="3">
        <v>1988</v>
      </c>
      <c r="C9" s="3">
        <v>1989</v>
      </c>
      <c r="D9" s="3">
        <v>388539</v>
      </c>
      <c r="E9" s="3">
        <v>80</v>
      </c>
      <c r="F9" s="3">
        <f t="shared" si="0"/>
        <v>4856.7375000000002</v>
      </c>
      <c r="G9" s="3">
        <f>F9-F8</f>
        <v>653.75660828025502</v>
      </c>
      <c r="H9" s="3">
        <f>E9-E8</f>
        <v>1.5</v>
      </c>
      <c r="I9" s="3">
        <f>H9*100/E8</f>
        <v>1.910828025477707</v>
      </c>
      <c r="J9" s="3">
        <f>G9*100/D8</f>
        <v>0.19814769265375953</v>
      </c>
      <c r="K9" s="3">
        <f>I9-J9</f>
        <v>1.7126803328239475</v>
      </c>
    </row>
    <row r="10" spans="2:11">
      <c r="B10" s="3">
        <v>1989</v>
      </c>
      <c r="C10" s="3">
        <v>1990</v>
      </c>
      <c r="D10" s="3">
        <v>433500</v>
      </c>
      <c r="E10" s="3">
        <v>81.5</v>
      </c>
      <c r="F10" s="3">
        <f t="shared" si="0"/>
        <v>5319.0184049079753</v>
      </c>
      <c r="G10" s="3">
        <f>F10-F9</f>
        <v>462.28090490797513</v>
      </c>
      <c r="H10" s="3">
        <f>E10-E9</f>
        <v>1.5</v>
      </c>
      <c r="I10" s="3">
        <f>H10*100/E9</f>
        <v>1.875</v>
      </c>
      <c r="J10" s="3">
        <f>G10*100/D9</f>
        <v>0.11897928004858589</v>
      </c>
      <c r="K10" s="3">
        <f>I10-J10</f>
        <v>1.7560207199514142</v>
      </c>
    </row>
    <row r="12" spans="2:11">
      <c r="D12" s="23" t="s">
        <v>20</v>
      </c>
      <c r="E12" s="23"/>
      <c r="F12" s="5" t="s">
        <v>21</v>
      </c>
    </row>
    <row r="14" spans="2:11">
      <c r="B14" s="4" t="s">
        <v>11</v>
      </c>
      <c r="C14" s="4" t="s">
        <v>12</v>
      </c>
      <c r="D14" s="4" t="s">
        <v>13</v>
      </c>
      <c r="E14" s="4" t="s">
        <v>15</v>
      </c>
      <c r="F14" s="4" t="s">
        <v>14</v>
      </c>
      <c r="G14" s="4" t="s">
        <v>71</v>
      </c>
      <c r="H14" s="4" t="s">
        <v>16</v>
      </c>
      <c r="I14" s="4" t="s">
        <v>17</v>
      </c>
      <c r="J14" s="4" t="s">
        <v>18</v>
      </c>
      <c r="K14" s="4" t="s">
        <v>70</v>
      </c>
    </row>
    <row r="15" spans="2:11">
      <c r="B15" s="3">
        <v>1990</v>
      </c>
      <c r="C15" s="3">
        <v>80</v>
      </c>
      <c r="D15" s="3">
        <v>78</v>
      </c>
      <c r="E15" s="3">
        <v>10</v>
      </c>
      <c r="F15" s="3">
        <f>C15-D15</f>
        <v>2</v>
      </c>
      <c r="G15" s="3" t="s">
        <v>7</v>
      </c>
      <c r="H15" s="3" t="s">
        <v>7</v>
      </c>
      <c r="I15" s="3">
        <f>C15/D15</f>
        <v>1.0256410256410255</v>
      </c>
      <c r="J15" s="3">
        <f>C15/E15</f>
        <v>8</v>
      </c>
      <c r="K15" s="3">
        <f>F15/E15</f>
        <v>0.2</v>
      </c>
    </row>
    <row r="16" spans="2:11">
      <c r="B16" s="3">
        <v>1991</v>
      </c>
      <c r="C16" s="3">
        <v>90</v>
      </c>
      <c r="D16" s="3">
        <v>88</v>
      </c>
      <c r="E16" s="3">
        <v>10</v>
      </c>
      <c r="F16" s="3">
        <f t="shared" ref="F16:F18" si="1">C16-D16</f>
        <v>2</v>
      </c>
      <c r="G16" s="3">
        <f>C16-C15</f>
        <v>10</v>
      </c>
      <c r="H16" s="3">
        <f>G16*100/C15</f>
        <v>12.5</v>
      </c>
      <c r="I16" s="3">
        <f>C16/D16</f>
        <v>1.0227272727272727</v>
      </c>
      <c r="J16" s="3">
        <f>C16/E16</f>
        <v>9</v>
      </c>
      <c r="K16" s="3">
        <f>F16/E16</f>
        <v>0.2</v>
      </c>
    </row>
    <row r="17" spans="2:11">
      <c r="B17" s="3">
        <v>1992</v>
      </c>
      <c r="C17" s="3">
        <v>105</v>
      </c>
      <c r="D17" s="3">
        <v>100</v>
      </c>
      <c r="E17" s="3">
        <v>21</v>
      </c>
      <c r="F17" s="3">
        <f t="shared" si="1"/>
        <v>5</v>
      </c>
      <c r="G17" s="3">
        <f>C17-C16</f>
        <v>15</v>
      </c>
      <c r="H17" s="3">
        <f>G17*100/C16</f>
        <v>16.666666666666668</v>
      </c>
      <c r="I17" s="3">
        <f>C17/D17</f>
        <v>1.05</v>
      </c>
      <c r="J17" s="3">
        <f>C17/E17</f>
        <v>5</v>
      </c>
      <c r="K17" s="3">
        <f>F17/E17</f>
        <v>0.23809523809523808</v>
      </c>
    </row>
    <row r="18" spans="2:11">
      <c r="B18" s="3">
        <v>1993</v>
      </c>
      <c r="C18" s="3">
        <v>125</v>
      </c>
      <c r="D18" s="3">
        <v>115</v>
      </c>
      <c r="E18" s="3">
        <v>21</v>
      </c>
      <c r="F18" s="3">
        <f t="shared" si="1"/>
        <v>10</v>
      </c>
      <c r="G18" s="3">
        <f>C18-C17</f>
        <v>20</v>
      </c>
      <c r="H18" s="3">
        <f>G18*100/C17</f>
        <v>19.047619047619047</v>
      </c>
      <c r="I18" s="3">
        <f>C18/D18</f>
        <v>1.0869565217391304</v>
      </c>
      <c r="J18" s="3">
        <f>C18/E18</f>
        <v>5.9523809523809526</v>
      </c>
      <c r="K18" s="3">
        <f>F18/E18</f>
        <v>0.47619047619047616</v>
      </c>
    </row>
    <row r="20" spans="2:11">
      <c r="D20" s="23" t="s">
        <v>20</v>
      </c>
      <c r="E20" s="23"/>
      <c r="F20" s="5" t="s">
        <v>22</v>
      </c>
    </row>
    <row r="21" spans="2:11" ht="15.75" thickBot="1"/>
    <row r="22" spans="2:11">
      <c r="B22" s="13" t="s">
        <v>23</v>
      </c>
      <c r="C22" s="7" t="s">
        <v>26</v>
      </c>
      <c r="D22" s="8" t="s">
        <v>31</v>
      </c>
      <c r="E22" s="7" t="s">
        <v>24</v>
      </c>
      <c r="F22" s="8" t="s">
        <v>30</v>
      </c>
      <c r="G22" s="7" t="s">
        <v>27</v>
      </c>
      <c r="H22" s="8" t="s">
        <v>32</v>
      </c>
      <c r="I22" s="7" t="s">
        <v>25</v>
      </c>
      <c r="J22" s="8" t="s">
        <v>33</v>
      </c>
    </row>
    <row r="23" spans="2:11">
      <c r="B23" s="14">
        <v>1990</v>
      </c>
      <c r="C23" s="9">
        <f>E23+G23+I23</f>
        <v>22</v>
      </c>
      <c r="D23" s="10" t="s">
        <v>7</v>
      </c>
      <c r="E23" s="9">
        <v>13</v>
      </c>
      <c r="F23" s="10" t="s">
        <v>7</v>
      </c>
      <c r="G23" s="9">
        <v>2</v>
      </c>
      <c r="H23" s="10" t="s">
        <v>7</v>
      </c>
      <c r="I23" s="9">
        <v>7</v>
      </c>
      <c r="J23" s="10" t="s">
        <v>7</v>
      </c>
    </row>
    <row r="24" spans="2:11">
      <c r="B24" s="14">
        <v>1991</v>
      </c>
      <c r="C24" s="9">
        <f>E24+G24+I24</f>
        <v>25</v>
      </c>
      <c r="D24" s="10">
        <f>C24-C23</f>
        <v>3</v>
      </c>
      <c r="E24" s="9">
        <v>16</v>
      </c>
      <c r="F24" s="10">
        <f>E24-E23</f>
        <v>3</v>
      </c>
      <c r="G24" s="9">
        <v>1</v>
      </c>
      <c r="H24" s="10">
        <f>G24-G23</f>
        <v>-1</v>
      </c>
      <c r="I24" s="9">
        <v>8</v>
      </c>
      <c r="J24" s="10">
        <f>I24-I23</f>
        <v>1</v>
      </c>
    </row>
    <row r="25" spans="2:11">
      <c r="B25" s="14">
        <v>1992</v>
      </c>
      <c r="C25" s="9">
        <f>E25+G25+I25</f>
        <v>25</v>
      </c>
      <c r="D25" s="10">
        <f>C25-C24</f>
        <v>0</v>
      </c>
      <c r="E25" s="9">
        <v>15</v>
      </c>
      <c r="F25" s="10">
        <f>E25-E24</f>
        <v>-1</v>
      </c>
      <c r="G25" s="9">
        <v>2</v>
      </c>
      <c r="H25" s="10">
        <f>G25-G24</f>
        <v>1</v>
      </c>
      <c r="I25" s="9">
        <v>8</v>
      </c>
      <c r="J25" s="10">
        <f>I25-I24</f>
        <v>0</v>
      </c>
    </row>
    <row r="26" spans="2:11" ht="15.75" thickBot="1">
      <c r="B26" s="15">
        <v>1993</v>
      </c>
      <c r="C26" s="11">
        <f>E26+G26+I26</f>
        <v>30</v>
      </c>
      <c r="D26" s="12">
        <f>C26-C25</f>
        <v>5</v>
      </c>
      <c r="E26" s="11">
        <v>17</v>
      </c>
      <c r="F26" s="12">
        <f>E26-E25</f>
        <v>2</v>
      </c>
      <c r="G26" s="11">
        <v>4</v>
      </c>
      <c r="H26" s="12">
        <f>G26-G25</f>
        <v>2</v>
      </c>
      <c r="I26" s="11">
        <v>9</v>
      </c>
      <c r="J26" s="12">
        <f>I26-I25</f>
        <v>1</v>
      </c>
    </row>
    <row r="27" spans="2:11">
      <c r="B27" s="20"/>
      <c r="C27" s="18"/>
      <c r="D27" s="19"/>
      <c r="E27" s="18"/>
      <c r="F27" s="19"/>
      <c r="G27" s="18"/>
      <c r="H27" s="19"/>
      <c r="I27" s="18"/>
      <c r="J27" s="19"/>
    </row>
    <row r="28" spans="2:11">
      <c r="B28" s="16" t="s">
        <v>23</v>
      </c>
      <c r="C28" s="17" t="s">
        <v>34</v>
      </c>
      <c r="D28" s="10"/>
      <c r="E28" s="17" t="s">
        <v>29</v>
      </c>
      <c r="F28" s="10"/>
      <c r="G28" s="17" t="s">
        <v>28</v>
      </c>
      <c r="H28" s="10"/>
      <c r="I28" s="17" t="s">
        <v>72</v>
      </c>
      <c r="J28" s="10"/>
    </row>
    <row r="29" spans="2:11">
      <c r="B29" s="14">
        <v>1990</v>
      </c>
      <c r="C29" s="9" t="s">
        <v>7</v>
      </c>
      <c r="D29" s="10"/>
      <c r="E29" s="9" t="s">
        <v>7</v>
      </c>
      <c r="F29" s="10"/>
      <c r="G29" s="9" t="s">
        <v>7</v>
      </c>
      <c r="H29" s="10"/>
      <c r="I29" s="9" t="s">
        <v>7</v>
      </c>
      <c r="J29" s="10"/>
    </row>
    <row r="30" spans="2:11">
      <c r="B30" s="14">
        <v>1991</v>
      </c>
      <c r="C30" s="9">
        <f>D24*100/C23</f>
        <v>13.636363636363637</v>
      </c>
      <c r="D30" s="10"/>
      <c r="E30" s="9">
        <f>F24*100/E23</f>
        <v>23.076923076923077</v>
      </c>
      <c r="F30" s="10"/>
      <c r="G30" s="9">
        <f>H24*100/G23</f>
        <v>-50</v>
      </c>
      <c r="H30" s="10"/>
      <c r="I30" s="9">
        <f>J24*100/I23</f>
        <v>14.285714285714286</v>
      </c>
      <c r="J30" s="10"/>
    </row>
    <row r="31" spans="2:11">
      <c r="B31" s="14">
        <v>1992</v>
      </c>
      <c r="C31" s="9">
        <f>D25*100/C24</f>
        <v>0</v>
      </c>
      <c r="D31" s="10"/>
      <c r="E31" s="9">
        <f>F25*100/E24</f>
        <v>-6.25</v>
      </c>
      <c r="F31" s="10">
        <v>0</v>
      </c>
      <c r="G31" s="9">
        <f>H25*100/G24</f>
        <v>100</v>
      </c>
      <c r="H31" s="10"/>
      <c r="I31" s="9">
        <f>J25*100/I24</f>
        <v>0</v>
      </c>
      <c r="J31" s="10"/>
    </row>
    <row r="32" spans="2:11" ht="15.75" thickBot="1">
      <c r="B32" s="15">
        <v>1993</v>
      </c>
      <c r="C32" s="11">
        <f>D26*100/C25</f>
        <v>20</v>
      </c>
      <c r="D32" s="12"/>
      <c r="E32" s="11">
        <f>F26*100/E25</f>
        <v>13.333333333333334</v>
      </c>
      <c r="F32" s="12"/>
      <c r="G32" s="11">
        <f>H26*100/G25</f>
        <v>100</v>
      </c>
      <c r="H32" s="12"/>
      <c r="I32" s="11">
        <f>J26*100/I25</f>
        <v>12.5</v>
      </c>
      <c r="J32" s="12"/>
    </row>
    <row r="34" spans="2:11">
      <c r="D34" s="23" t="s">
        <v>20</v>
      </c>
      <c r="E34" s="23"/>
      <c r="F34" s="5" t="s">
        <v>35</v>
      </c>
    </row>
    <row r="36" spans="2:11">
      <c r="B36" s="4" t="s">
        <v>23</v>
      </c>
      <c r="C36" s="1">
        <v>1990</v>
      </c>
      <c r="D36" s="1"/>
    </row>
    <row r="37" spans="2:11">
      <c r="C37" s="4"/>
      <c r="D37" s="4" t="s">
        <v>42</v>
      </c>
      <c r="E37" s="4" t="s">
        <v>43</v>
      </c>
      <c r="F37" s="4" t="s">
        <v>44</v>
      </c>
      <c r="G37" s="4" t="s">
        <v>45</v>
      </c>
      <c r="H37" s="4" t="s">
        <v>46</v>
      </c>
      <c r="I37" s="4" t="s">
        <v>47</v>
      </c>
      <c r="J37" s="4" t="s">
        <v>73</v>
      </c>
      <c r="K37" s="4" t="s">
        <v>74</v>
      </c>
    </row>
    <row r="38" spans="2:11">
      <c r="C38" s="3" t="s">
        <v>36</v>
      </c>
      <c r="D38" s="2">
        <v>50</v>
      </c>
      <c r="E38" s="2">
        <v>4</v>
      </c>
      <c r="F38" s="3">
        <f>D38/150</f>
        <v>0.33333333333333331</v>
      </c>
      <c r="G38" s="3">
        <f>E38/10</f>
        <v>0.4</v>
      </c>
      <c r="H38" s="3" t="s">
        <v>7</v>
      </c>
      <c r="I38" s="3" t="s">
        <v>7</v>
      </c>
      <c r="J38" s="3">
        <f t="shared" ref="J38:K42" si="2">F38*100</f>
        <v>33.333333333333329</v>
      </c>
      <c r="K38" s="3">
        <f t="shared" si="2"/>
        <v>40</v>
      </c>
    </row>
    <row r="39" spans="2:11">
      <c r="C39" s="3" t="s">
        <v>37</v>
      </c>
      <c r="D39" s="2">
        <v>30</v>
      </c>
      <c r="E39" s="2">
        <v>0.5</v>
      </c>
      <c r="F39" s="3">
        <f>D39/150</f>
        <v>0.2</v>
      </c>
      <c r="G39" s="3">
        <f>E39/10</f>
        <v>0.05</v>
      </c>
      <c r="H39" s="3" t="s">
        <v>7</v>
      </c>
      <c r="I39" s="3" t="s">
        <v>7</v>
      </c>
      <c r="J39" s="3">
        <f t="shared" si="2"/>
        <v>20</v>
      </c>
      <c r="K39" s="3">
        <f t="shared" si="2"/>
        <v>5</v>
      </c>
    </row>
    <row r="40" spans="2:11">
      <c r="C40" s="3" t="s">
        <v>38</v>
      </c>
      <c r="D40" s="2">
        <v>50</v>
      </c>
      <c r="E40" s="2">
        <v>4</v>
      </c>
      <c r="F40" s="3">
        <f>D40/150</f>
        <v>0.33333333333333331</v>
      </c>
      <c r="G40" s="3">
        <f>E40/10</f>
        <v>0.4</v>
      </c>
      <c r="H40" s="3" t="s">
        <v>7</v>
      </c>
      <c r="I40" s="3" t="s">
        <v>7</v>
      </c>
      <c r="J40" s="3">
        <f t="shared" si="2"/>
        <v>33.333333333333329</v>
      </c>
      <c r="K40" s="3">
        <f t="shared" si="2"/>
        <v>40</v>
      </c>
    </row>
    <row r="41" spans="2:11">
      <c r="C41" s="3" t="s">
        <v>39</v>
      </c>
      <c r="D41" s="2">
        <v>10</v>
      </c>
      <c r="E41" s="2">
        <v>0.5</v>
      </c>
      <c r="F41" s="3">
        <f>D41/150</f>
        <v>6.6666666666666666E-2</v>
      </c>
      <c r="G41" s="3">
        <f>E41/10</f>
        <v>0.05</v>
      </c>
      <c r="H41" s="3" t="s">
        <v>7</v>
      </c>
      <c r="I41" s="3" t="s">
        <v>7</v>
      </c>
      <c r="J41" s="3">
        <f t="shared" si="2"/>
        <v>6.666666666666667</v>
      </c>
      <c r="K41" s="3">
        <f t="shared" si="2"/>
        <v>5</v>
      </c>
    </row>
    <row r="42" spans="2:11">
      <c r="C42" s="3" t="s">
        <v>40</v>
      </c>
      <c r="D42" s="2">
        <v>10</v>
      </c>
      <c r="E42" s="2">
        <v>1</v>
      </c>
      <c r="F42" s="3">
        <f>D42/150</f>
        <v>6.6666666666666666E-2</v>
      </c>
      <c r="G42" s="3">
        <f>E42/10</f>
        <v>0.1</v>
      </c>
      <c r="H42" s="3" t="s">
        <v>7</v>
      </c>
      <c r="I42" s="3" t="s">
        <v>7</v>
      </c>
      <c r="J42" s="3">
        <f t="shared" si="2"/>
        <v>6.666666666666667</v>
      </c>
      <c r="K42" s="3">
        <f t="shared" si="2"/>
        <v>10</v>
      </c>
    </row>
    <row r="43" spans="2:11">
      <c r="D43" s="2"/>
      <c r="E43" s="2"/>
    </row>
    <row r="44" spans="2:11">
      <c r="C44" s="4" t="s">
        <v>41</v>
      </c>
      <c r="D44" s="1">
        <v>150</v>
      </c>
      <c r="E44" s="1">
        <v>10</v>
      </c>
    </row>
    <row r="48" spans="2:11">
      <c r="B48" s="4" t="s">
        <v>23</v>
      </c>
      <c r="C48" s="1">
        <v>2000</v>
      </c>
      <c r="D48" s="1"/>
    </row>
    <row r="49" spans="2:11">
      <c r="D49" s="4" t="s">
        <v>42</v>
      </c>
      <c r="E49" s="4" t="s">
        <v>43</v>
      </c>
      <c r="F49" s="4" t="s">
        <v>44</v>
      </c>
      <c r="G49" s="4" t="s">
        <v>45</v>
      </c>
      <c r="H49" s="4" t="s">
        <v>46</v>
      </c>
      <c r="I49" s="4" t="s">
        <v>47</v>
      </c>
      <c r="J49" s="4" t="s">
        <v>73</v>
      </c>
      <c r="K49" s="4" t="s">
        <v>74</v>
      </c>
    </row>
    <row r="50" spans="2:11">
      <c r="C50" s="3" t="s">
        <v>36</v>
      </c>
      <c r="D50" s="2">
        <v>70</v>
      </c>
      <c r="E50" s="2">
        <v>10</v>
      </c>
      <c r="F50" s="3">
        <f>D50/200</f>
        <v>0.35</v>
      </c>
      <c r="G50" s="3">
        <f>E50/20</f>
        <v>0.5</v>
      </c>
      <c r="H50" s="3">
        <f t="shared" ref="H50:I54" si="3">F50-F38</f>
        <v>1.6666666666666663E-2</v>
      </c>
      <c r="I50" s="3">
        <f t="shared" si="3"/>
        <v>9.9999999999999978E-2</v>
      </c>
      <c r="J50" s="3">
        <f t="shared" ref="J50:K54" si="4">F50*100</f>
        <v>35</v>
      </c>
      <c r="K50" s="3">
        <f t="shared" si="4"/>
        <v>50</v>
      </c>
    </row>
    <row r="51" spans="2:11">
      <c r="C51" s="3" t="s">
        <v>37</v>
      </c>
      <c r="D51" s="2">
        <v>40</v>
      </c>
      <c r="E51" s="2">
        <v>2.5</v>
      </c>
      <c r="F51" s="3">
        <f>D51/200</f>
        <v>0.2</v>
      </c>
      <c r="G51" s="3">
        <f>E51/20</f>
        <v>0.125</v>
      </c>
      <c r="H51" s="3">
        <f t="shared" si="3"/>
        <v>0</v>
      </c>
      <c r="I51" s="3">
        <f t="shared" si="3"/>
        <v>7.4999999999999997E-2</v>
      </c>
      <c r="J51" s="3">
        <f t="shared" si="4"/>
        <v>20</v>
      </c>
      <c r="K51" s="3">
        <f t="shared" si="4"/>
        <v>12.5</v>
      </c>
    </row>
    <row r="52" spans="2:11">
      <c r="C52" s="3" t="s">
        <v>38</v>
      </c>
      <c r="D52" s="2">
        <v>60</v>
      </c>
      <c r="E52" s="2">
        <v>5</v>
      </c>
      <c r="F52" s="3">
        <f>D52/200</f>
        <v>0.3</v>
      </c>
      <c r="G52" s="3">
        <f>E52/20</f>
        <v>0.25</v>
      </c>
      <c r="H52" s="3">
        <f t="shared" si="3"/>
        <v>-3.3333333333333326E-2</v>
      </c>
      <c r="I52" s="3">
        <f t="shared" si="3"/>
        <v>-0.15000000000000002</v>
      </c>
      <c r="J52" s="3">
        <f t="shared" si="4"/>
        <v>30</v>
      </c>
      <c r="K52" s="3">
        <f t="shared" si="4"/>
        <v>25</v>
      </c>
    </row>
    <row r="53" spans="2:11">
      <c r="C53" s="3" t="s">
        <v>39</v>
      </c>
      <c r="D53" s="2">
        <v>20</v>
      </c>
      <c r="E53" s="2">
        <v>1</v>
      </c>
      <c r="F53" s="3">
        <f>D53/200</f>
        <v>0.1</v>
      </c>
      <c r="G53" s="3">
        <f>E53/20</f>
        <v>0.05</v>
      </c>
      <c r="H53" s="3">
        <f t="shared" si="3"/>
        <v>3.333333333333334E-2</v>
      </c>
      <c r="I53" s="3">
        <f t="shared" si="3"/>
        <v>0</v>
      </c>
      <c r="J53" s="3">
        <f t="shared" si="4"/>
        <v>10</v>
      </c>
      <c r="K53" s="3">
        <f t="shared" si="4"/>
        <v>5</v>
      </c>
    </row>
    <row r="54" spans="2:11">
      <c r="C54" s="3" t="s">
        <v>40</v>
      </c>
      <c r="D54" s="2">
        <v>10</v>
      </c>
      <c r="E54" s="2">
        <v>1.5</v>
      </c>
      <c r="F54" s="3">
        <f>D54/200</f>
        <v>0.05</v>
      </c>
      <c r="G54" s="3">
        <f>E54/20</f>
        <v>7.4999999999999997E-2</v>
      </c>
      <c r="H54" s="3">
        <f t="shared" si="3"/>
        <v>-1.6666666666666663E-2</v>
      </c>
      <c r="I54" s="3">
        <f t="shared" si="3"/>
        <v>-2.5000000000000008E-2</v>
      </c>
      <c r="J54" s="3">
        <f t="shared" si="4"/>
        <v>5</v>
      </c>
      <c r="K54" s="3">
        <f t="shared" si="4"/>
        <v>7.5</v>
      </c>
    </row>
    <row r="55" spans="2:11">
      <c r="D55" s="2"/>
      <c r="E55" s="2"/>
    </row>
    <row r="56" spans="2:11">
      <c r="C56" s="4" t="s">
        <v>41</v>
      </c>
      <c r="D56" s="1">
        <v>200</v>
      </c>
      <c r="E56" s="1">
        <v>20</v>
      </c>
    </row>
    <row r="59" spans="2:11">
      <c r="B59" s="4" t="s">
        <v>23</v>
      </c>
      <c r="C59" s="1">
        <v>2010</v>
      </c>
      <c r="D59" s="1"/>
    </row>
    <row r="60" spans="2:11">
      <c r="D60" s="4" t="s">
        <v>42</v>
      </c>
      <c r="E60" s="4" t="s">
        <v>43</v>
      </c>
      <c r="F60" s="4" t="s">
        <v>44</v>
      </c>
      <c r="G60" s="4" t="s">
        <v>45</v>
      </c>
      <c r="H60" s="4" t="s">
        <v>46</v>
      </c>
      <c r="I60" s="4" t="s">
        <v>47</v>
      </c>
      <c r="J60" s="4" t="s">
        <v>73</v>
      </c>
      <c r="K60" s="4" t="s">
        <v>74</v>
      </c>
    </row>
    <row r="61" spans="2:11">
      <c r="C61" s="3" t="s">
        <v>36</v>
      </c>
      <c r="D61" s="2">
        <v>80</v>
      </c>
      <c r="E61" s="2">
        <v>15</v>
      </c>
      <c r="F61" s="3">
        <f>D61/250</f>
        <v>0.32</v>
      </c>
      <c r="G61" s="3">
        <f>E61/33.3</f>
        <v>0.45045045045045051</v>
      </c>
      <c r="H61" s="3">
        <f t="shared" ref="H61:I65" si="5">F61-F50</f>
        <v>-2.9999999999999971E-2</v>
      </c>
      <c r="I61" s="3">
        <f t="shared" si="5"/>
        <v>-4.9549549549549488E-2</v>
      </c>
      <c r="J61" s="3">
        <f t="shared" ref="J61:K65" si="6">F61*100</f>
        <v>32</v>
      </c>
      <c r="K61" s="3">
        <f t="shared" si="6"/>
        <v>45.04504504504505</v>
      </c>
    </row>
    <row r="62" spans="2:11">
      <c r="C62" s="3" t="s">
        <v>37</v>
      </c>
      <c r="D62" s="2">
        <v>50</v>
      </c>
      <c r="E62" s="2">
        <v>5</v>
      </c>
      <c r="F62" s="3">
        <f>D62/250</f>
        <v>0.2</v>
      </c>
      <c r="G62" s="3">
        <f>E62/33.3</f>
        <v>0.15015015015015015</v>
      </c>
      <c r="H62" s="3">
        <f t="shared" si="5"/>
        <v>0</v>
      </c>
      <c r="I62" s="3">
        <f t="shared" si="5"/>
        <v>2.5150150150150152E-2</v>
      </c>
      <c r="J62" s="3">
        <f t="shared" si="6"/>
        <v>20</v>
      </c>
      <c r="K62" s="3">
        <f t="shared" si="6"/>
        <v>15.015015015015015</v>
      </c>
    </row>
    <row r="63" spans="2:11">
      <c r="C63" s="3" t="s">
        <v>38</v>
      </c>
      <c r="D63" s="2">
        <v>75</v>
      </c>
      <c r="E63" s="2">
        <v>10</v>
      </c>
      <c r="F63" s="3">
        <f>D63/250</f>
        <v>0.3</v>
      </c>
      <c r="G63" s="3">
        <f>E63/33.3</f>
        <v>0.3003003003003003</v>
      </c>
      <c r="H63" s="3">
        <f t="shared" si="5"/>
        <v>0</v>
      </c>
      <c r="I63" s="3">
        <f t="shared" si="5"/>
        <v>5.0300300300300305E-2</v>
      </c>
      <c r="J63" s="3">
        <f t="shared" si="6"/>
        <v>30</v>
      </c>
      <c r="K63" s="3">
        <f t="shared" si="6"/>
        <v>30.03003003003003</v>
      </c>
    </row>
    <row r="64" spans="2:11">
      <c r="C64" s="3" t="s">
        <v>39</v>
      </c>
      <c r="D64" s="2">
        <v>25</v>
      </c>
      <c r="E64" s="2">
        <v>1.3</v>
      </c>
      <c r="F64" s="3">
        <f>D64/250</f>
        <v>0.1</v>
      </c>
      <c r="G64" s="3">
        <f>E64/33.3</f>
        <v>3.903903903903904E-2</v>
      </c>
      <c r="H64" s="3">
        <f t="shared" si="5"/>
        <v>0</v>
      </c>
      <c r="I64" s="3">
        <f t="shared" si="5"/>
        <v>-1.0960960960960962E-2</v>
      </c>
      <c r="J64" s="3">
        <f t="shared" si="6"/>
        <v>10</v>
      </c>
      <c r="K64" s="3">
        <f t="shared" si="6"/>
        <v>3.9039039039039038</v>
      </c>
    </row>
    <row r="65" spans="2:11">
      <c r="C65" s="3" t="s">
        <v>40</v>
      </c>
      <c r="D65" s="2">
        <v>20</v>
      </c>
      <c r="E65" s="2">
        <v>2</v>
      </c>
      <c r="F65" s="3">
        <f>D65/250</f>
        <v>0.08</v>
      </c>
      <c r="G65" s="3">
        <f>E65/33.3</f>
        <v>6.0060060060060066E-2</v>
      </c>
      <c r="H65" s="3">
        <f t="shared" si="5"/>
        <v>0.03</v>
      </c>
      <c r="I65" s="3">
        <f t="shared" si="5"/>
        <v>-1.4939939939939931E-2</v>
      </c>
      <c r="J65" s="3">
        <f t="shared" si="6"/>
        <v>8</v>
      </c>
      <c r="K65" s="3">
        <f t="shared" si="6"/>
        <v>6.0060060060060065</v>
      </c>
    </row>
    <row r="66" spans="2:11">
      <c r="D66" s="2"/>
      <c r="E66" s="2"/>
    </row>
    <row r="67" spans="2:11">
      <c r="C67" s="4" t="s">
        <v>41</v>
      </c>
      <c r="D67" s="1">
        <v>250</v>
      </c>
      <c r="E67" s="1">
        <v>33.299999999999997</v>
      </c>
    </row>
    <row r="68" spans="2:11">
      <c r="J68" s="4"/>
      <c r="K68" s="4"/>
    </row>
    <row r="69" spans="2:11">
      <c r="B69" s="3" t="s">
        <v>75</v>
      </c>
      <c r="D69" s="23" t="s">
        <v>20</v>
      </c>
      <c r="E69" s="23"/>
      <c r="F69" s="5" t="s">
        <v>48</v>
      </c>
    </row>
    <row r="71" spans="2:11">
      <c r="B71" s="4" t="s">
        <v>49</v>
      </c>
      <c r="D71" s="4" t="s">
        <v>50</v>
      </c>
      <c r="E71" s="4" t="s">
        <v>51</v>
      </c>
      <c r="F71" s="3" t="s">
        <v>61</v>
      </c>
    </row>
    <row r="73" spans="2:11">
      <c r="B73" s="3" t="s">
        <v>52</v>
      </c>
      <c r="D73" s="6" t="s">
        <v>60</v>
      </c>
      <c r="E73" s="3" t="s">
        <v>59</v>
      </c>
    </row>
    <row r="74" spans="2:11">
      <c r="B74" s="3" t="s">
        <v>64</v>
      </c>
      <c r="D74" s="3" t="s">
        <v>55</v>
      </c>
      <c r="E74" s="3" t="s">
        <v>57</v>
      </c>
    </row>
    <row r="75" spans="2:11">
      <c r="B75" s="3" t="s">
        <v>53</v>
      </c>
      <c r="D75" s="3" t="s">
        <v>56</v>
      </c>
      <c r="E75" s="3" t="s">
        <v>58</v>
      </c>
    </row>
    <row r="77" spans="2:11">
      <c r="B77" s="3" t="s">
        <v>54</v>
      </c>
      <c r="D77" s="3">
        <v>22400</v>
      </c>
      <c r="E77" s="3">
        <v>25800</v>
      </c>
    </row>
    <row r="79" spans="2:11">
      <c r="B79" s="4" t="s">
        <v>49</v>
      </c>
      <c r="D79" s="4" t="s">
        <v>50</v>
      </c>
      <c r="E79" s="4" t="s">
        <v>51</v>
      </c>
      <c r="F79" s="4" t="s">
        <v>62</v>
      </c>
      <c r="G79" s="4" t="s">
        <v>63</v>
      </c>
    </row>
    <row r="81" spans="2:10">
      <c r="B81" s="3" t="s">
        <v>52</v>
      </c>
      <c r="D81" s="6">
        <v>4928</v>
      </c>
      <c r="E81" s="3">
        <f>23*25800/100</f>
        <v>5934</v>
      </c>
      <c r="F81" s="3">
        <f>D81*100/22400</f>
        <v>22</v>
      </c>
      <c r="G81" s="3">
        <f>E81*100/25800</f>
        <v>23</v>
      </c>
    </row>
    <row r="82" spans="2:10">
      <c r="B82" s="3" t="s">
        <v>64</v>
      </c>
      <c r="D82" s="6">
        <v>11648</v>
      </c>
      <c r="E82" s="3">
        <v>11352</v>
      </c>
      <c r="F82" s="3">
        <f>D82*100/22400</f>
        <v>52</v>
      </c>
      <c r="G82" s="3">
        <f>E82*100/25800</f>
        <v>44</v>
      </c>
    </row>
    <row r="83" spans="2:10">
      <c r="B83" s="3" t="s">
        <v>53</v>
      </c>
      <c r="D83" s="3">
        <v>5824</v>
      </c>
      <c r="E83" s="3">
        <v>8514</v>
      </c>
      <c r="F83" s="3">
        <f>D83*100/22400</f>
        <v>26</v>
      </c>
      <c r="G83" s="3">
        <f>E83*100/25800</f>
        <v>33</v>
      </c>
    </row>
    <row r="85" spans="2:10">
      <c r="B85" s="3" t="s">
        <v>54</v>
      </c>
      <c r="D85" s="3">
        <f>D81+D82+D83</f>
        <v>22400</v>
      </c>
      <c r="E85" s="3">
        <f>E81+E82+E83</f>
        <v>25800</v>
      </c>
      <c r="F85" s="3">
        <f>F81+F82+F83</f>
        <v>100</v>
      </c>
      <c r="G85" s="3">
        <f>G81+G82+G83</f>
        <v>100</v>
      </c>
    </row>
    <row r="87" spans="2:10">
      <c r="D87" s="23" t="s">
        <v>20</v>
      </c>
      <c r="E87" s="23"/>
      <c r="F87" s="5" t="s">
        <v>69</v>
      </c>
    </row>
    <row r="89" spans="2:10">
      <c r="B89" s="4" t="s">
        <v>23</v>
      </c>
      <c r="C89" s="4"/>
      <c r="D89" s="4" t="s">
        <v>65</v>
      </c>
      <c r="F89" s="4" t="s">
        <v>66</v>
      </c>
      <c r="H89" s="4" t="s">
        <v>67</v>
      </c>
      <c r="J89" s="4" t="s">
        <v>68</v>
      </c>
    </row>
    <row r="91" spans="2:10">
      <c r="B91" s="3">
        <v>1975</v>
      </c>
      <c r="D91" s="3">
        <v>42137</v>
      </c>
      <c r="F91" s="3">
        <v>8820</v>
      </c>
      <c r="H91" s="3">
        <v>65303</v>
      </c>
      <c r="J91" s="3">
        <v>25343</v>
      </c>
    </row>
    <row r="92" spans="2:10">
      <c r="B92" s="3">
        <v>1976</v>
      </c>
      <c r="D92" s="3">
        <v>53568</v>
      </c>
      <c r="F92" s="3">
        <v>10285</v>
      </c>
      <c r="H92" s="3">
        <v>71602</v>
      </c>
      <c r="J92" s="3">
        <v>27930</v>
      </c>
    </row>
    <row r="93" spans="2:10">
      <c r="B93" s="3">
        <v>1977</v>
      </c>
      <c r="D93" s="3">
        <v>58770</v>
      </c>
      <c r="F93" s="3">
        <v>16437</v>
      </c>
      <c r="H93" s="3">
        <v>73667</v>
      </c>
      <c r="J93" s="3">
        <v>28687</v>
      </c>
    </row>
    <row r="94" spans="2:10">
      <c r="B94" s="3">
        <v>1978</v>
      </c>
      <c r="D94" s="3">
        <v>56872</v>
      </c>
      <c r="F94" s="3">
        <v>15475</v>
      </c>
      <c r="H94" s="3">
        <v>71668</v>
      </c>
      <c r="J94" s="3">
        <v>30057</v>
      </c>
    </row>
    <row r="95" spans="2:10">
      <c r="B95" s="3">
        <v>1979</v>
      </c>
      <c r="D95" s="3">
        <v>66213</v>
      </c>
      <c r="F95" s="3">
        <v>17500</v>
      </c>
      <c r="H95" s="3">
        <v>78697</v>
      </c>
      <c r="J95" s="3">
        <v>33682</v>
      </c>
    </row>
    <row r="96" spans="2:10">
      <c r="B96" s="3">
        <v>1980</v>
      </c>
      <c r="D96" s="3">
        <v>68718</v>
      </c>
      <c r="F96" s="3">
        <v>20177</v>
      </c>
      <c r="H96" s="3">
        <v>82175</v>
      </c>
      <c r="J96" s="3">
        <v>36697</v>
      </c>
    </row>
    <row r="98" spans="2:11">
      <c r="B98" s="22" t="s">
        <v>76</v>
      </c>
      <c r="C98" s="22"/>
      <c r="D98" s="4" t="s">
        <v>77</v>
      </c>
      <c r="E98" s="4" t="s">
        <v>78</v>
      </c>
      <c r="F98" s="4" t="s">
        <v>77</v>
      </c>
      <c r="G98" s="4"/>
      <c r="H98" s="4" t="s">
        <v>77</v>
      </c>
      <c r="I98" s="4"/>
      <c r="J98" s="4" t="s">
        <v>77</v>
      </c>
      <c r="K98" s="4"/>
    </row>
    <row r="99" spans="2:11">
      <c r="B99" s="21">
        <v>1975</v>
      </c>
      <c r="C99" s="21">
        <v>1980</v>
      </c>
      <c r="D99" s="3">
        <f>D96-D91</f>
        <v>26581</v>
      </c>
      <c r="E99" s="3">
        <f>D99*100/D91</f>
        <v>63.0823266962527</v>
      </c>
      <c r="F99" s="3">
        <f>F96-F91</f>
        <v>11357</v>
      </c>
      <c r="G99" s="3">
        <f>F99*100/F91</f>
        <v>128.7641723356009</v>
      </c>
      <c r="H99" s="3">
        <f>H96-H91</f>
        <v>16872</v>
      </c>
      <c r="I99" s="3">
        <f>H99*100/H91</f>
        <v>25.83648530695374</v>
      </c>
      <c r="J99" s="3">
        <f>J96-J91</f>
        <v>11354</v>
      </c>
      <c r="K99" s="3">
        <f>J99*100/J91</f>
        <v>44.801325809888333</v>
      </c>
    </row>
  </sheetData>
  <mergeCells count="7">
    <mergeCell ref="B98:C98"/>
    <mergeCell ref="D69:E69"/>
    <mergeCell ref="D87:E87"/>
    <mergeCell ref="D2:E2"/>
    <mergeCell ref="D12:E12"/>
    <mergeCell ref="D20:E20"/>
    <mergeCell ref="D34:E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srivastava</dc:creator>
  <cp:lastModifiedBy>ishaan srivastava</cp:lastModifiedBy>
  <dcterms:created xsi:type="dcterms:W3CDTF">2019-04-28T15:02:02Z</dcterms:created>
  <dcterms:modified xsi:type="dcterms:W3CDTF">2019-05-27T11:48:06Z</dcterms:modified>
</cp:coreProperties>
</file>